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elrosoff/Desktop/pcsk9.t2d.august2024.DIABETESsubmission/"/>
    </mc:Choice>
  </mc:AlternateContent>
  <xr:revisionPtr revIDLastSave="0" documentId="13_ncr:1_{A509C071-C271-AF4B-B799-EBA5A23BBB84}" xr6:coauthVersionLast="47" xr6:coauthVersionMax="47" xr10:uidLastSave="{00000000-0000-0000-0000-000000000000}"/>
  <bookViews>
    <workbookView xWindow="30560" yWindow="-3300" windowWidth="28800" windowHeight="17500" xr2:uid="{99BB36CA-CC19-6047-BC82-DCDB4E1AE421}"/>
  </bookViews>
  <sheets>
    <sheet name="S1 Data sources" sheetId="6" r:id="rId1"/>
    <sheet name="S2 Multi-ancestry instruments" sheetId="2" r:id="rId2"/>
    <sheet name="S3 PCSK9 GOF|LOF instruments" sheetId="17" r:id="rId3"/>
    <sheet name="S4 QTL PCSK9 instruments" sheetId="19" r:id="rId4"/>
    <sheet name="S5 Average F-statistics" sheetId="24" r:id="rId5"/>
    <sheet name="S6 Drug target MR Results" sheetId="1" r:id="rId6"/>
    <sheet name="S7 PCSK9 GOF|LOF " sheetId="18" r:id="rId7"/>
    <sheet name="S8 Colocalization" sheetId="25" r:id="rId8"/>
    <sheet name="S9 MVMR EAS" sheetId="29" r:id="rId9"/>
    <sheet name="S10 MVMR SAS" sheetId="30" r:id="rId10"/>
    <sheet name="S11 MVMR AFR" sheetId="27" r:id="rId11"/>
    <sheet name="S12 MVMR HIS" sheetId="28" r:id="rId12"/>
    <sheet name="S13 MVMR EUR" sheetId="26" r:id="rId13"/>
    <sheet name="S14 ISI and IFC Results" sheetId="23" r:id="rId14"/>
    <sheet name="S15 PCSK9 QTL Results" sheetId="20" r:id="rId15"/>
    <sheet name="S16 Polygenic LDL Results" sheetId="4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6" l="1"/>
  <c r="G18" i="6"/>
  <c r="G17" i="6"/>
  <c r="G16" i="6"/>
  <c r="G15" i="6"/>
  <c r="L34" i="30"/>
  <c r="K34" i="30"/>
  <c r="L33" i="30"/>
  <c r="K33" i="30"/>
  <c r="L32" i="30"/>
  <c r="K32" i="30"/>
  <c r="L31" i="30"/>
  <c r="K31" i="30"/>
  <c r="L30" i="30"/>
  <c r="K30" i="30"/>
  <c r="L29" i="30"/>
  <c r="K29" i="30"/>
  <c r="L28" i="30"/>
  <c r="K28" i="30"/>
  <c r="L27" i="30"/>
  <c r="K27" i="30"/>
  <c r="L26" i="30"/>
  <c r="K26" i="30"/>
  <c r="L25" i="30"/>
  <c r="K25" i="30"/>
  <c r="L24" i="30"/>
  <c r="K24" i="30"/>
  <c r="L23" i="30"/>
  <c r="K23" i="30"/>
  <c r="L22" i="30"/>
  <c r="K22" i="30"/>
  <c r="L21" i="30"/>
  <c r="K21" i="30"/>
  <c r="L20" i="30"/>
  <c r="K20" i="30"/>
  <c r="L19" i="30"/>
  <c r="K19" i="30"/>
  <c r="L18" i="30"/>
  <c r="K18" i="30"/>
  <c r="L17" i="30"/>
  <c r="K17" i="30"/>
  <c r="L16" i="30"/>
  <c r="K16" i="30"/>
  <c r="L15" i="30"/>
  <c r="K15" i="30"/>
  <c r="L14" i="30"/>
  <c r="K14" i="30"/>
  <c r="L13" i="30"/>
  <c r="K13" i="30"/>
  <c r="L12" i="30"/>
  <c r="K12" i="30"/>
  <c r="L11" i="30"/>
  <c r="K11" i="30"/>
  <c r="L10" i="30"/>
  <c r="K10" i="30"/>
  <c r="L9" i="30"/>
  <c r="K9" i="30"/>
  <c r="L8" i="30"/>
  <c r="K8" i="30"/>
  <c r="L7" i="30"/>
  <c r="K7" i="30"/>
  <c r="L6" i="30"/>
  <c r="K6" i="30"/>
  <c r="L75" i="29"/>
  <c r="K75" i="29"/>
  <c r="L74" i="29"/>
  <c r="K74" i="29"/>
  <c r="L73" i="29"/>
  <c r="K73" i="29"/>
  <c r="L72" i="29"/>
  <c r="K72" i="29"/>
  <c r="L71" i="29"/>
  <c r="K71" i="29"/>
  <c r="L70" i="29"/>
  <c r="K70" i="29"/>
  <c r="L69" i="29"/>
  <c r="K69" i="29"/>
  <c r="L68" i="29"/>
  <c r="K68" i="29"/>
  <c r="L67" i="29"/>
  <c r="K67" i="29"/>
  <c r="L65" i="29"/>
  <c r="K65" i="29"/>
  <c r="L64" i="29"/>
  <c r="K64" i="29"/>
  <c r="L63" i="29"/>
  <c r="K63" i="29"/>
  <c r="L62" i="29"/>
  <c r="K62" i="29"/>
  <c r="L61" i="29"/>
  <c r="K61" i="29"/>
  <c r="L60" i="29"/>
  <c r="K60" i="29"/>
  <c r="L59" i="29"/>
  <c r="K59" i="29"/>
  <c r="L58" i="29"/>
  <c r="K58" i="29"/>
  <c r="L57" i="29"/>
  <c r="K57" i="29"/>
  <c r="L55" i="29"/>
  <c r="K55" i="29"/>
  <c r="L54" i="29"/>
  <c r="K54" i="29"/>
  <c r="L53" i="29"/>
  <c r="K53" i="29"/>
  <c r="L52" i="29"/>
  <c r="K52" i="29"/>
  <c r="L51" i="29"/>
  <c r="K51" i="29"/>
  <c r="L50" i="29"/>
  <c r="K50" i="29"/>
  <c r="L49" i="29"/>
  <c r="K49" i="29"/>
  <c r="L48" i="29"/>
  <c r="K48" i="29"/>
  <c r="L47" i="29"/>
  <c r="K47" i="29"/>
  <c r="L45" i="29"/>
  <c r="K45" i="29"/>
  <c r="L44" i="29"/>
  <c r="K44" i="29"/>
  <c r="L43" i="29"/>
  <c r="K43" i="29"/>
  <c r="L42" i="29"/>
  <c r="K42" i="29"/>
  <c r="L41" i="29"/>
  <c r="K41" i="29"/>
  <c r="L40" i="29"/>
  <c r="K40" i="29"/>
  <c r="L39" i="29"/>
  <c r="K39" i="29"/>
  <c r="L38" i="29"/>
  <c r="K38" i="29"/>
  <c r="L37" i="29"/>
  <c r="K37" i="29"/>
  <c r="L35" i="29"/>
  <c r="K35" i="29"/>
  <c r="L34" i="29"/>
  <c r="K34" i="29"/>
  <c r="L33" i="29"/>
  <c r="K33" i="29"/>
  <c r="L32" i="29"/>
  <c r="K32" i="29"/>
  <c r="L31" i="29"/>
  <c r="K31" i="29"/>
  <c r="L30" i="29"/>
  <c r="K30" i="29"/>
  <c r="L29" i="29"/>
  <c r="K29" i="29"/>
  <c r="L28" i="29"/>
  <c r="K28" i="29"/>
  <c r="L27" i="29"/>
  <c r="K27" i="29"/>
  <c r="L26" i="29"/>
  <c r="K26" i="29"/>
  <c r="L25" i="29"/>
  <c r="K25" i="29"/>
  <c r="L24" i="29"/>
  <c r="K24" i="29"/>
  <c r="L23" i="29"/>
  <c r="K23" i="29"/>
  <c r="L22" i="29"/>
  <c r="K22" i="29"/>
  <c r="L21" i="29"/>
  <c r="K21" i="29"/>
  <c r="L20" i="29"/>
  <c r="K20" i="29"/>
  <c r="L19" i="29"/>
  <c r="K19" i="29"/>
  <c r="L18" i="29"/>
  <c r="K18" i="29"/>
  <c r="L17" i="29"/>
  <c r="K17" i="29"/>
  <c r="L16" i="29"/>
  <c r="K16" i="29"/>
  <c r="L14" i="29"/>
  <c r="K14" i="29"/>
  <c r="L13" i="29"/>
  <c r="K13" i="29"/>
  <c r="L12" i="29"/>
  <c r="K12" i="29"/>
  <c r="L11" i="29"/>
  <c r="K11" i="29"/>
  <c r="L10" i="29"/>
  <c r="K10" i="29"/>
  <c r="L9" i="29"/>
  <c r="K9" i="29"/>
  <c r="L8" i="29"/>
  <c r="K8" i="29"/>
  <c r="L7" i="29"/>
  <c r="K7" i="29"/>
  <c r="L67" i="28"/>
  <c r="K67" i="28"/>
  <c r="L66" i="28"/>
  <c r="K66" i="28"/>
  <c r="L65" i="28"/>
  <c r="K65" i="28"/>
  <c r="L64" i="28"/>
  <c r="K64" i="28"/>
  <c r="L63" i="28"/>
  <c r="K63" i="28"/>
  <c r="L62" i="28"/>
  <c r="K62" i="28"/>
  <c r="L61" i="28"/>
  <c r="K61" i="28"/>
  <c r="L60" i="28"/>
  <c r="K60" i="28"/>
  <c r="L59" i="28"/>
  <c r="K59" i="28"/>
  <c r="L57" i="28"/>
  <c r="K57" i="28"/>
  <c r="L56" i="28"/>
  <c r="K56" i="28"/>
  <c r="L55" i="28"/>
  <c r="K55" i="28"/>
  <c r="L54" i="28"/>
  <c r="K54" i="28"/>
  <c r="L53" i="28"/>
  <c r="K53" i="28"/>
  <c r="L52" i="28"/>
  <c r="K52" i="28"/>
  <c r="L51" i="28"/>
  <c r="K51" i="28"/>
  <c r="L50" i="28"/>
  <c r="K50" i="28"/>
  <c r="L49" i="28"/>
  <c r="K49" i="28"/>
  <c r="L47" i="28"/>
  <c r="K47" i="28"/>
  <c r="L46" i="28"/>
  <c r="K46" i="28"/>
  <c r="L45" i="28"/>
  <c r="K45" i="28"/>
  <c r="L44" i="28"/>
  <c r="K44" i="28"/>
  <c r="L43" i="28"/>
  <c r="K43" i="28"/>
  <c r="L42" i="28"/>
  <c r="K42" i="28"/>
  <c r="L41" i="28"/>
  <c r="K41" i="28"/>
  <c r="L40" i="28"/>
  <c r="K40" i="28"/>
  <c r="L39" i="28"/>
  <c r="K39" i="28"/>
  <c r="L37" i="28"/>
  <c r="K37" i="28"/>
  <c r="L36" i="28"/>
  <c r="K36" i="28"/>
  <c r="L35" i="28"/>
  <c r="K35" i="28"/>
  <c r="L34" i="28"/>
  <c r="K34" i="28"/>
  <c r="L33" i="28"/>
  <c r="K33" i="28"/>
  <c r="L32" i="28"/>
  <c r="K32" i="28"/>
  <c r="L31" i="28"/>
  <c r="K31" i="28"/>
  <c r="L30" i="28"/>
  <c r="K30" i="28"/>
  <c r="L29" i="28"/>
  <c r="K29" i="28"/>
  <c r="L28" i="28"/>
  <c r="K28" i="28"/>
  <c r="L27" i="28"/>
  <c r="K27" i="28"/>
  <c r="L26" i="28"/>
  <c r="K26" i="28"/>
  <c r="L25" i="28"/>
  <c r="K25" i="28"/>
  <c r="L24" i="28"/>
  <c r="K24" i="28"/>
  <c r="L23" i="28"/>
  <c r="K23" i="28"/>
  <c r="L22" i="28"/>
  <c r="K22" i="28"/>
  <c r="L21" i="28"/>
  <c r="K21" i="28"/>
  <c r="L20" i="28"/>
  <c r="K20" i="28"/>
  <c r="L19" i="28"/>
  <c r="K19" i="28"/>
  <c r="L18" i="28"/>
  <c r="K18" i="28"/>
  <c r="L17" i="28"/>
  <c r="K17" i="28"/>
  <c r="L16" i="28"/>
  <c r="K16" i="28"/>
  <c r="L15" i="28"/>
  <c r="K15" i="28"/>
  <c r="L14" i="28"/>
  <c r="K14" i="28"/>
  <c r="L13" i="28"/>
  <c r="K13" i="28"/>
  <c r="L12" i="28"/>
  <c r="K12" i="28"/>
  <c r="L11" i="28"/>
  <c r="K11" i="28"/>
  <c r="L10" i="28"/>
  <c r="K10" i="28"/>
  <c r="L9" i="28"/>
  <c r="K9" i="28"/>
  <c r="L8" i="28"/>
  <c r="K8" i="28"/>
  <c r="L7" i="28"/>
  <c r="K7" i="28"/>
  <c r="L6" i="28"/>
  <c r="K6" i="28"/>
  <c r="L5" i="28"/>
  <c r="K5" i="28"/>
  <c r="L70" i="27"/>
  <c r="K70" i="27"/>
  <c r="L69" i="27"/>
  <c r="K69" i="27"/>
  <c r="L68" i="27"/>
  <c r="K68" i="27"/>
  <c r="L67" i="27"/>
  <c r="K67" i="27"/>
  <c r="L66" i="27"/>
  <c r="K66" i="27"/>
  <c r="L65" i="27"/>
  <c r="K65" i="27"/>
  <c r="L64" i="27"/>
  <c r="K64" i="27"/>
  <c r="L63" i="27"/>
  <c r="K63" i="27"/>
  <c r="L62" i="27"/>
  <c r="K62" i="27"/>
  <c r="L61" i="27"/>
  <c r="K61" i="27"/>
  <c r="L60" i="27"/>
  <c r="K60" i="27"/>
  <c r="L59" i="27"/>
  <c r="K59" i="27"/>
  <c r="L58" i="27"/>
  <c r="K58" i="27"/>
  <c r="L57" i="27"/>
  <c r="K57" i="27"/>
  <c r="L56" i="27"/>
  <c r="K56" i="27"/>
  <c r="L55" i="27"/>
  <c r="K55" i="27"/>
  <c r="L54" i="27"/>
  <c r="K54" i="27"/>
  <c r="L53" i="27"/>
  <c r="K53" i="27"/>
  <c r="L52" i="27"/>
  <c r="K52" i="27"/>
  <c r="L51" i="27"/>
  <c r="K51" i="27"/>
  <c r="L50" i="27"/>
  <c r="K50" i="27"/>
  <c r="L49" i="27"/>
  <c r="K49" i="27"/>
  <c r="L48" i="27"/>
  <c r="K48" i="27"/>
  <c r="L47" i="27"/>
  <c r="K47" i="27"/>
  <c r="L46" i="27"/>
  <c r="K46" i="27"/>
  <c r="L45" i="27"/>
  <c r="K45" i="27"/>
  <c r="L44" i="27"/>
  <c r="K44" i="27"/>
  <c r="L43" i="27"/>
  <c r="K43" i="27"/>
  <c r="L42" i="27"/>
  <c r="K42" i="27"/>
  <c r="L41" i="27"/>
  <c r="K41" i="27"/>
  <c r="L40" i="27"/>
  <c r="K40" i="27"/>
  <c r="L39" i="27"/>
  <c r="K39" i="27"/>
  <c r="L38" i="27"/>
  <c r="K38" i="27"/>
  <c r="L37" i="27"/>
  <c r="K37" i="27"/>
  <c r="L36" i="27"/>
  <c r="K36" i="27"/>
  <c r="L35" i="27"/>
  <c r="K35" i="27"/>
  <c r="L33" i="27"/>
  <c r="K33" i="27"/>
  <c r="L32" i="27"/>
  <c r="K32" i="27"/>
  <c r="L31" i="27"/>
  <c r="K31" i="27"/>
  <c r="L30" i="27"/>
  <c r="K30" i="27"/>
  <c r="L29" i="27"/>
  <c r="K29" i="27"/>
  <c r="L28" i="27"/>
  <c r="K28" i="27"/>
  <c r="L27" i="27"/>
  <c r="K27" i="27"/>
  <c r="L26" i="27"/>
  <c r="K26" i="27"/>
  <c r="L25" i="27"/>
  <c r="K25" i="27"/>
  <c r="L24" i="27"/>
  <c r="K24" i="27"/>
  <c r="L23" i="27"/>
  <c r="K23" i="27"/>
  <c r="L22" i="27"/>
  <c r="K22" i="27"/>
  <c r="L21" i="27"/>
  <c r="K21" i="27"/>
  <c r="L20" i="27"/>
  <c r="K20" i="27"/>
  <c r="L19" i="27"/>
  <c r="K19" i="27"/>
  <c r="L18" i="27"/>
  <c r="K18" i="27"/>
  <c r="L17" i="27"/>
  <c r="K17" i="27"/>
  <c r="L16" i="27"/>
  <c r="K16" i="27"/>
  <c r="L15" i="27"/>
  <c r="K15" i="27"/>
  <c r="L14" i="27"/>
  <c r="K14" i="27"/>
  <c r="L12" i="27"/>
  <c r="K12" i="27"/>
  <c r="L11" i="27"/>
  <c r="K11" i="27"/>
  <c r="L10" i="27"/>
  <c r="K10" i="27"/>
  <c r="L9" i="27"/>
  <c r="K9" i="27"/>
  <c r="L8" i="27"/>
  <c r="K8" i="27"/>
  <c r="L7" i="27"/>
  <c r="K7" i="27"/>
  <c r="L6" i="27"/>
  <c r="K6" i="27"/>
  <c r="L5" i="27"/>
  <c r="K5" i="27"/>
  <c r="L85" i="26"/>
  <c r="K85" i="26"/>
  <c r="L84" i="26"/>
  <c r="K84" i="26"/>
  <c r="L83" i="26"/>
  <c r="K83" i="26"/>
  <c r="L82" i="26"/>
  <c r="K82" i="26"/>
  <c r="L81" i="26"/>
  <c r="K81" i="26"/>
  <c r="L80" i="26"/>
  <c r="K80" i="26"/>
  <c r="L79" i="26"/>
  <c r="K79" i="26"/>
  <c r="L78" i="26"/>
  <c r="K78" i="26"/>
  <c r="L77" i="26"/>
  <c r="K77" i="26"/>
  <c r="L75" i="26"/>
  <c r="K75" i="26"/>
  <c r="L74" i="26"/>
  <c r="K74" i="26"/>
  <c r="L73" i="26"/>
  <c r="K73" i="26"/>
  <c r="L72" i="26"/>
  <c r="K72" i="26"/>
  <c r="L71" i="26"/>
  <c r="K71" i="26"/>
  <c r="L70" i="26"/>
  <c r="K70" i="26"/>
  <c r="L69" i="26"/>
  <c r="K69" i="26"/>
  <c r="L68" i="26"/>
  <c r="K68" i="26"/>
  <c r="L67" i="26"/>
  <c r="K67" i="26"/>
  <c r="L65" i="26"/>
  <c r="K65" i="26"/>
  <c r="L64" i="26"/>
  <c r="K64" i="26"/>
  <c r="L63" i="26"/>
  <c r="K63" i="26"/>
  <c r="L62" i="26"/>
  <c r="K62" i="26"/>
  <c r="L61" i="26"/>
  <c r="K61" i="26"/>
  <c r="L60" i="26"/>
  <c r="K60" i="26"/>
  <c r="L59" i="26"/>
  <c r="K59" i="26"/>
  <c r="L58" i="26"/>
  <c r="K58" i="26"/>
  <c r="L57" i="26"/>
  <c r="K57" i="26"/>
  <c r="L55" i="26"/>
  <c r="K55" i="26"/>
  <c r="L54" i="26"/>
  <c r="K54" i="26"/>
  <c r="L53" i="26"/>
  <c r="K53" i="26"/>
  <c r="L52" i="26"/>
  <c r="K52" i="26"/>
  <c r="L51" i="26"/>
  <c r="K51" i="26"/>
  <c r="L50" i="26"/>
  <c r="K50" i="26"/>
  <c r="L49" i="26"/>
  <c r="K49" i="26"/>
  <c r="L48" i="26"/>
  <c r="K48" i="26"/>
  <c r="L47" i="26"/>
  <c r="K47" i="26"/>
  <c r="L45" i="26"/>
  <c r="K45" i="26"/>
  <c r="L44" i="26"/>
  <c r="K44" i="26"/>
  <c r="L43" i="26"/>
  <c r="K43" i="26"/>
  <c r="L42" i="26"/>
  <c r="K42" i="26"/>
  <c r="L41" i="26"/>
  <c r="K41" i="26"/>
  <c r="L40" i="26"/>
  <c r="K40" i="26"/>
  <c r="L39" i="26"/>
  <c r="K39" i="26"/>
  <c r="L38" i="26"/>
  <c r="K38" i="26"/>
  <c r="L37" i="26"/>
  <c r="K37" i="26"/>
  <c r="L36" i="26"/>
  <c r="K36" i="26"/>
  <c r="L35" i="26"/>
  <c r="K35" i="26"/>
  <c r="L34" i="26"/>
  <c r="K34" i="26"/>
  <c r="L33" i="26"/>
  <c r="K33" i="26"/>
  <c r="L32" i="26"/>
  <c r="K32" i="26"/>
  <c r="L31" i="26"/>
  <c r="K31" i="26"/>
  <c r="L30" i="26"/>
  <c r="K30" i="26"/>
  <c r="L29" i="26"/>
  <c r="K29" i="26"/>
  <c r="L28" i="26"/>
  <c r="K28" i="26"/>
  <c r="L27" i="26"/>
  <c r="K27" i="26"/>
  <c r="L26" i="26"/>
  <c r="K26" i="26"/>
  <c r="L24" i="26"/>
  <c r="K24" i="26"/>
  <c r="L23" i="26"/>
  <c r="K23" i="26"/>
  <c r="L22" i="26"/>
  <c r="K22" i="26"/>
  <c r="L21" i="26"/>
  <c r="K21" i="26"/>
  <c r="L20" i="26"/>
  <c r="K20" i="26"/>
  <c r="L19" i="26"/>
  <c r="K19" i="26"/>
  <c r="L18" i="26"/>
  <c r="K18" i="26"/>
  <c r="L17" i="26"/>
  <c r="K17" i="26"/>
  <c r="L16" i="26"/>
  <c r="K16" i="26"/>
  <c r="L15" i="26"/>
  <c r="K15" i="26"/>
  <c r="L14" i="26"/>
  <c r="K14" i="26"/>
  <c r="L13" i="26"/>
  <c r="K13" i="26"/>
  <c r="L12" i="26"/>
  <c r="K12" i="26"/>
  <c r="L11" i="26"/>
  <c r="K11" i="26"/>
  <c r="L10" i="26"/>
  <c r="K10" i="26"/>
  <c r="L9" i="26"/>
  <c r="K9" i="26"/>
  <c r="L8" i="26"/>
  <c r="K8" i="26"/>
  <c r="L7" i="26"/>
  <c r="K7" i="26"/>
  <c r="L6" i="26"/>
  <c r="K6" i="26"/>
  <c r="L5" i="26"/>
  <c r="K5" i="26"/>
  <c r="L25" i="25"/>
  <c r="L17" i="25"/>
  <c r="L15" i="25"/>
  <c r="L13" i="25"/>
  <c r="L11" i="25"/>
  <c r="L9" i="25"/>
  <c r="L7" i="25"/>
  <c r="P20" i="19"/>
  <c r="O20" i="19"/>
  <c r="P23" i="19"/>
  <c r="O23" i="19"/>
  <c r="I101" i="1"/>
  <c r="J101" i="1"/>
  <c r="M24" i="19" l="1"/>
  <c r="N24" i="19"/>
  <c r="P634" i="2" l="1"/>
  <c r="Q634" i="2" s="1"/>
  <c r="P618" i="2"/>
  <c r="Q618" i="2" s="1"/>
  <c r="P621" i="2"/>
  <c r="Q621" i="2" s="1"/>
  <c r="P656" i="2"/>
  <c r="Q656" i="2" s="1"/>
  <c r="P627" i="2"/>
  <c r="Q627" i="2" s="1"/>
  <c r="P620" i="2"/>
  <c r="Q620" i="2" s="1"/>
  <c r="P626" i="2"/>
  <c r="Q626" i="2" s="1"/>
  <c r="P622" i="2"/>
  <c r="Q622" i="2" s="1"/>
  <c r="P630" i="2"/>
  <c r="Q630" i="2" s="1"/>
  <c r="P636" i="2"/>
  <c r="Q636" i="2" s="1"/>
  <c r="P628" i="2"/>
  <c r="Q628" i="2" s="1"/>
  <c r="P653" i="2"/>
  <c r="Q653" i="2" s="1"/>
  <c r="P619" i="2"/>
  <c r="Q619" i="2" s="1"/>
  <c r="P657" i="2"/>
  <c r="Q657" i="2" s="1"/>
  <c r="P641" i="2"/>
  <c r="Q641" i="2" s="1"/>
  <c r="P640" i="2"/>
  <c r="Q640" i="2" s="1"/>
  <c r="P633" i="2"/>
  <c r="Q633" i="2" s="1"/>
  <c r="P632" i="2"/>
  <c r="Q632" i="2" s="1"/>
  <c r="P648" i="2"/>
  <c r="Q648" i="2" s="1"/>
  <c r="P655" i="2"/>
  <c r="Q655" i="2" s="1"/>
  <c r="P623" i="2"/>
  <c r="Q623" i="2" s="1"/>
  <c r="P616" i="2"/>
  <c r="Q616" i="2" s="1"/>
  <c r="P635" i="2"/>
  <c r="Q635" i="2" s="1"/>
  <c r="P650" i="2"/>
  <c r="Q650" i="2" s="1"/>
  <c r="P647" i="2"/>
  <c r="Q647" i="2" s="1"/>
  <c r="P631" i="2"/>
  <c r="Q631" i="2" s="1"/>
  <c r="P637" i="2"/>
  <c r="Q637" i="2" s="1"/>
  <c r="P649" i="2"/>
  <c r="Q649" i="2" s="1"/>
  <c r="P652" i="2"/>
  <c r="Q652" i="2" s="1"/>
  <c r="P646" i="2"/>
  <c r="Q646" i="2" s="1"/>
  <c r="P638" i="2"/>
  <c r="Q638" i="2" s="1"/>
  <c r="P642" i="2"/>
  <c r="Q642" i="2" s="1"/>
  <c r="P629" i="2"/>
  <c r="Q629" i="2" s="1"/>
  <c r="P651" i="2"/>
  <c r="Q651" i="2" s="1"/>
  <c r="P624" i="2"/>
  <c r="Q624" i="2" s="1"/>
  <c r="P614" i="2"/>
  <c r="Q614" i="2" s="1"/>
  <c r="P643" i="2"/>
  <c r="Q643" i="2" s="1"/>
  <c r="P639" i="2"/>
  <c r="Q639" i="2" s="1"/>
  <c r="P625" i="2"/>
  <c r="Q625" i="2" s="1"/>
  <c r="P613" i="2"/>
  <c r="Q613" i="2" s="1"/>
  <c r="P615" i="2"/>
  <c r="Q615" i="2" s="1"/>
  <c r="P644" i="2"/>
  <c r="Q644" i="2" s="1"/>
  <c r="P617" i="2"/>
  <c r="Q617" i="2" s="1"/>
  <c r="P654" i="2"/>
  <c r="Q654" i="2" s="1"/>
  <c r="P645" i="2"/>
  <c r="Q645" i="2" s="1"/>
  <c r="P13" i="2"/>
  <c r="Q13" i="2" s="1"/>
  <c r="P14" i="2"/>
  <c r="Q14" i="2" s="1"/>
  <c r="P15" i="2"/>
  <c r="Q15" i="2" s="1"/>
  <c r="P16" i="2"/>
  <c r="Q16" i="2" s="1"/>
  <c r="P17" i="2"/>
  <c r="Q17" i="2" s="1"/>
  <c r="P18" i="2"/>
  <c r="Q18" i="2" s="1"/>
  <c r="P19" i="2"/>
  <c r="Q19" i="2" s="1"/>
  <c r="P20" i="2"/>
  <c r="Q20" i="2" s="1"/>
  <c r="P21" i="2"/>
  <c r="Q21" i="2" s="1"/>
  <c r="P22" i="2"/>
  <c r="Q22" i="2" s="1"/>
  <c r="P23" i="2"/>
  <c r="Q23" i="2" s="1"/>
  <c r="P24" i="2"/>
  <c r="Q24" i="2" s="1"/>
  <c r="P25" i="2"/>
  <c r="Q25" i="2" s="1"/>
  <c r="P26" i="2"/>
  <c r="Q26" i="2" s="1"/>
  <c r="P27" i="2"/>
  <c r="Q27" i="2" s="1"/>
  <c r="P28" i="2"/>
  <c r="Q28" i="2" s="1"/>
  <c r="P29" i="2"/>
  <c r="Q29" i="2" s="1"/>
  <c r="P30" i="2"/>
  <c r="Q30" i="2" s="1"/>
  <c r="P31" i="2"/>
  <c r="Q31" i="2" s="1"/>
  <c r="P32" i="2"/>
  <c r="Q32" i="2" s="1"/>
  <c r="P33" i="2"/>
  <c r="Q33" i="2" s="1"/>
  <c r="P34" i="2"/>
  <c r="Q34" i="2" s="1"/>
  <c r="P35" i="2"/>
  <c r="Q35" i="2" s="1"/>
  <c r="P36" i="2"/>
  <c r="Q36" i="2" s="1"/>
  <c r="P37" i="2"/>
  <c r="Q37" i="2" s="1"/>
  <c r="P38" i="2"/>
  <c r="Q38" i="2" s="1"/>
  <c r="M5" i="19" l="1"/>
  <c r="M6" i="19"/>
  <c r="M7" i="19"/>
  <c r="M8" i="19"/>
  <c r="M9" i="19"/>
  <c r="M10" i="19"/>
  <c r="M11" i="19"/>
  <c r="M12" i="19"/>
  <c r="M13" i="19"/>
  <c r="M14" i="19"/>
  <c r="M15" i="19"/>
  <c r="M16" i="19"/>
  <c r="M17" i="19"/>
  <c r="M18" i="19"/>
  <c r="M19" i="19"/>
  <c r="M20" i="19"/>
  <c r="M21" i="19"/>
  <c r="M22" i="19"/>
  <c r="M23" i="19"/>
  <c r="N23" i="19"/>
  <c r="N22" i="19"/>
  <c r="N21" i="19"/>
  <c r="N20" i="19"/>
  <c r="N19" i="19"/>
  <c r="N18" i="19"/>
  <c r="N17" i="19"/>
  <c r="N16" i="19"/>
  <c r="N15" i="19"/>
  <c r="N14" i="19"/>
  <c r="N13" i="19"/>
  <c r="N12" i="19"/>
  <c r="N11" i="19"/>
  <c r="N10" i="19"/>
  <c r="N9" i="19"/>
  <c r="N8" i="19"/>
  <c r="N7" i="19"/>
  <c r="N6" i="19"/>
  <c r="N5" i="19"/>
  <c r="I15" i="4"/>
  <c r="I16" i="4"/>
  <c r="I17" i="4"/>
  <c r="I18" i="4"/>
  <c r="I19" i="4"/>
  <c r="I20" i="4"/>
  <c r="I22" i="4"/>
  <c r="I23" i="4"/>
  <c r="I24" i="4"/>
  <c r="I25" i="4"/>
  <c r="I26" i="4"/>
  <c r="I27" i="4"/>
  <c r="I29" i="4"/>
  <c r="I30" i="4"/>
  <c r="I31" i="4"/>
  <c r="I32" i="4"/>
  <c r="I33" i="4"/>
  <c r="I34" i="4"/>
  <c r="I36" i="4"/>
  <c r="I37" i="4"/>
  <c r="I38" i="4"/>
  <c r="I39" i="4"/>
  <c r="I40" i="4"/>
  <c r="I41" i="4"/>
  <c r="I44" i="4"/>
  <c r="I45" i="4"/>
  <c r="I46" i="4"/>
  <c r="I47" i="4"/>
  <c r="I48" i="4"/>
  <c r="I49" i="4"/>
  <c r="I51" i="4"/>
  <c r="I52" i="4"/>
  <c r="I53" i="4"/>
  <c r="I54" i="4"/>
  <c r="I55" i="4"/>
  <c r="I56" i="4"/>
  <c r="I58" i="4"/>
  <c r="I59" i="4"/>
  <c r="I60" i="4"/>
  <c r="I61" i="4"/>
  <c r="I62" i="4"/>
  <c r="I63" i="4"/>
  <c r="I65" i="4"/>
  <c r="I66" i="4"/>
  <c r="I67" i="4"/>
  <c r="I68" i="4"/>
  <c r="I69" i="4"/>
  <c r="I70" i="4"/>
  <c r="I72" i="4"/>
  <c r="I73" i="4"/>
  <c r="I74" i="4"/>
  <c r="I75" i="4"/>
  <c r="I76" i="4"/>
  <c r="I77" i="4"/>
  <c r="I80" i="4"/>
  <c r="I81" i="4"/>
  <c r="I82" i="4"/>
  <c r="I83" i="4"/>
  <c r="I84" i="4"/>
  <c r="I85" i="4"/>
  <c r="I87" i="4"/>
  <c r="I88" i="4"/>
  <c r="I89" i="4"/>
  <c r="I90" i="4"/>
  <c r="I91" i="4"/>
  <c r="I92" i="4"/>
  <c r="I94" i="4"/>
  <c r="I95" i="4"/>
  <c r="I96" i="4"/>
  <c r="I97" i="4"/>
  <c r="I98" i="4"/>
  <c r="I99" i="4"/>
  <c r="I101" i="4"/>
  <c r="I102" i="4"/>
  <c r="I103" i="4"/>
  <c r="I104" i="4"/>
  <c r="I105" i="4"/>
  <c r="I106" i="4"/>
  <c r="I108" i="4"/>
  <c r="I109" i="4"/>
  <c r="I110" i="4"/>
  <c r="I111" i="4"/>
  <c r="I112" i="4"/>
  <c r="I113" i="4"/>
  <c r="I116" i="4"/>
  <c r="I117" i="4"/>
  <c r="I118" i="4"/>
  <c r="I119" i="4"/>
  <c r="I120" i="4"/>
  <c r="I121" i="4"/>
  <c r="I123" i="4"/>
  <c r="I124" i="4"/>
  <c r="I125" i="4"/>
  <c r="I126" i="4"/>
  <c r="I127" i="4"/>
  <c r="I128" i="4"/>
  <c r="I130" i="4"/>
  <c r="I131" i="4"/>
  <c r="I132" i="4"/>
  <c r="I133" i="4"/>
  <c r="I134" i="4"/>
  <c r="I136" i="4"/>
  <c r="I137" i="4"/>
  <c r="I138" i="4"/>
  <c r="I139" i="4"/>
  <c r="I140" i="4"/>
  <c r="I141" i="4"/>
  <c r="I143" i="4"/>
  <c r="I144" i="4"/>
  <c r="I145" i="4"/>
  <c r="I146" i="4"/>
  <c r="I147" i="4"/>
  <c r="I148" i="4"/>
  <c r="I150" i="4"/>
  <c r="I151" i="4"/>
  <c r="I152" i="4"/>
  <c r="I153" i="4"/>
  <c r="I154" i="4"/>
  <c r="I155" i="4"/>
  <c r="I156" i="4"/>
  <c r="I158" i="4"/>
  <c r="I159" i="4"/>
  <c r="I160" i="4"/>
  <c r="I161" i="4"/>
  <c r="I162" i="4"/>
  <c r="I163" i="4"/>
  <c r="I165" i="4"/>
  <c r="I166" i="4"/>
  <c r="I167" i="4"/>
  <c r="I168" i="4"/>
  <c r="I169" i="4"/>
  <c r="I170" i="4"/>
  <c r="I172" i="4"/>
  <c r="I173" i="4"/>
  <c r="I174" i="4"/>
  <c r="I175" i="4"/>
  <c r="I176" i="4"/>
  <c r="I177" i="4"/>
  <c r="I9" i="4"/>
  <c r="I10" i="4"/>
  <c r="I11" i="4"/>
  <c r="I12" i="4"/>
  <c r="I13" i="4"/>
  <c r="I8" i="4"/>
  <c r="H16" i="18"/>
  <c r="I16" i="18"/>
  <c r="H22" i="18"/>
  <c r="I22" i="18"/>
  <c r="H28" i="18"/>
  <c r="I28" i="18"/>
  <c r="H5" i="18"/>
  <c r="K5" i="18" s="1"/>
  <c r="I5" i="18"/>
  <c r="L5" i="18" s="1"/>
  <c r="J5" i="18"/>
  <c r="H12" i="18"/>
  <c r="I12" i="18"/>
  <c r="H17" i="18"/>
  <c r="I17" i="18"/>
  <c r="H23" i="18"/>
  <c r="I23" i="18"/>
  <c r="H29" i="18"/>
  <c r="I29" i="18"/>
  <c r="H6" i="18"/>
  <c r="K6" i="18" s="1"/>
  <c r="I6" i="18"/>
  <c r="L6" i="18" s="1"/>
  <c r="J6" i="18"/>
  <c r="H13" i="18"/>
  <c r="I13" i="18"/>
  <c r="H18" i="18"/>
  <c r="I18" i="18"/>
  <c r="H24" i="18"/>
  <c r="I24" i="18"/>
  <c r="H30" i="18"/>
  <c r="I30" i="18"/>
  <c r="H7" i="18"/>
  <c r="K7" i="18" s="1"/>
  <c r="I7" i="18"/>
  <c r="L7" i="18" s="1"/>
  <c r="J7" i="18"/>
  <c r="H14" i="18"/>
  <c r="I14" i="18"/>
  <c r="H19" i="18"/>
  <c r="I19" i="18"/>
  <c r="H25" i="18"/>
  <c r="I25" i="18"/>
  <c r="H31" i="18"/>
  <c r="I31" i="18"/>
  <c r="H8" i="18"/>
  <c r="K8" i="18" s="1"/>
  <c r="I8" i="18"/>
  <c r="L8" i="18" s="1"/>
  <c r="J8" i="18"/>
  <c r="H20" i="18"/>
  <c r="I20" i="18"/>
  <c r="H26" i="18"/>
  <c r="I26" i="18"/>
  <c r="H32" i="18"/>
  <c r="I32" i="18"/>
  <c r="H9" i="18"/>
  <c r="K9" i="18" s="1"/>
  <c r="I9" i="18"/>
  <c r="L9" i="18" s="1"/>
  <c r="J9" i="18"/>
  <c r="I11" i="18"/>
  <c r="H11" i="18"/>
  <c r="M6" i="17"/>
  <c r="N6" i="17" s="1"/>
  <c r="M8" i="17"/>
  <c r="N8" i="17" s="1"/>
  <c r="M10" i="17"/>
  <c r="N10" i="17" s="1"/>
  <c r="M11" i="17"/>
  <c r="N11" i="17"/>
  <c r="M13" i="17"/>
  <c r="N13" i="17" s="1"/>
  <c r="M14" i="17"/>
  <c r="N14" i="17" s="1"/>
  <c r="M16" i="17"/>
  <c r="N16" i="17" s="1"/>
  <c r="M17" i="17"/>
  <c r="N17" i="17" s="1"/>
  <c r="N5" i="17"/>
  <c r="M5" i="17"/>
  <c r="H170" i="4"/>
  <c r="H163" i="4"/>
  <c r="H169" i="4"/>
  <c r="H168" i="4"/>
  <c r="H167" i="4"/>
  <c r="H166" i="4"/>
  <c r="H165" i="4"/>
  <c r="H162" i="4"/>
  <c r="H161" i="4"/>
  <c r="H160" i="4"/>
  <c r="H159" i="4"/>
  <c r="H158" i="4"/>
  <c r="H141" i="4"/>
  <c r="H128" i="4"/>
  <c r="H134" i="4"/>
  <c r="H133" i="4"/>
  <c r="H132" i="4"/>
  <c r="H131" i="4"/>
  <c r="H130" i="4"/>
  <c r="H127" i="4"/>
  <c r="H126" i="4"/>
  <c r="H125" i="4"/>
  <c r="H124" i="4"/>
  <c r="H123" i="4"/>
  <c r="H140" i="4"/>
  <c r="H139" i="4"/>
  <c r="H138" i="4"/>
  <c r="H137" i="4"/>
  <c r="H136" i="4"/>
  <c r="H106" i="4"/>
  <c r="H99" i="4"/>
  <c r="H92" i="4"/>
  <c r="H105" i="4"/>
  <c r="H104" i="4"/>
  <c r="H103" i="4"/>
  <c r="H102" i="4"/>
  <c r="H101" i="4"/>
  <c r="H91" i="4"/>
  <c r="H90" i="4"/>
  <c r="H89" i="4"/>
  <c r="H88" i="4"/>
  <c r="H87" i="4"/>
  <c r="H98" i="4"/>
  <c r="H97" i="4"/>
  <c r="H96" i="4"/>
  <c r="H95" i="4"/>
  <c r="H94" i="4"/>
  <c r="H70" i="4"/>
  <c r="H63" i="4"/>
  <c r="H56" i="4"/>
  <c r="H62" i="4"/>
  <c r="H61" i="4"/>
  <c r="H60" i="4"/>
  <c r="H59" i="4"/>
  <c r="H58" i="4"/>
  <c r="H69" i="4"/>
  <c r="H68" i="4"/>
  <c r="H67" i="4"/>
  <c r="H66" i="4"/>
  <c r="H65" i="4"/>
  <c r="H55" i="4"/>
  <c r="H54" i="4"/>
  <c r="H53" i="4"/>
  <c r="H52" i="4"/>
  <c r="H51" i="4"/>
  <c r="H15" i="4"/>
  <c r="H16" i="4"/>
  <c r="H17" i="4"/>
  <c r="H18" i="4"/>
  <c r="H19" i="4"/>
  <c r="H20" i="4"/>
  <c r="H22" i="4"/>
  <c r="H23" i="4"/>
  <c r="H24" i="4"/>
  <c r="H25" i="4"/>
  <c r="H26" i="4"/>
  <c r="H27" i="4"/>
  <c r="H29" i="4"/>
  <c r="H30" i="4"/>
  <c r="H31" i="4"/>
  <c r="H32" i="4"/>
  <c r="H33" i="4"/>
  <c r="H34" i="4"/>
  <c r="J129" i="1" l="1"/>
  <c r="I129" i="1"/>
  <c r="J130" i="1"/>
  <c r="I130" i="1"/>
  <c r="J124" i="1"/>
  <c r="I124" i="1"/>
  <c r="J125" i="1"/>
  <c r="I125" i="1"/>
  <c r="J118" i="1"/>
  <c r="I118" i="1"/>
  <c r="J119" i="1"/>
  <c r="I119" i="1"/>
  <c r="J120" i="1"/>
  <c r="I120" i="1"/>
  <c r="J106" i="1"/>
  <c r="I106" i="1"/>
  <c r="J105" i="1"/>
  <c r="I105" i="1"/>
  <c r="J104" i="1"/>
  <c r="I104" i="1"/>
  <c r="J109" i="1"/>
  <c r="I109" i="1"/>
  <c r="J108" i="1"/>
  <c r="I108" i="1"/>
  <c r="J107" i="1"/>
  <c r="I107" i="1"/>
  <c r="J112" i="1"/>
  <c r="I112" i="1"/>
  <c r="J111" i="1"/>
  <c r="I111" i="1"/>
  <c r="J110" i="1"/>
  <c r="I110" i="1"/>
  <c r="J90" i="1"/>
  <c r="I90" i="1"/>
  <c r="J89" i="1"/>
  <c r="I89" i="1"/>
  <c r="J88" i="1"/>
  <c r="I88" i="1"/>
  <c r="J93" i="1"/>
  <c r="I93" i="1"/>
  <c r="J92" i="1"/>
  <c r="I92" i="1"/>
  <c r="J91" i="1"/>
  <c r="I91" i="1"/>
  <c r="J96" i="1"/>
  <c r="I96" i="1"/>
  <c r="J95" i="1"/>
  <c r="I95" i="1"/>
  <c r="J94" i="1"/>
  <c r="I94" i="1"/>
  <c r="J74" i="1"/>
  <c r="I74" i="1"/>
  <c r="J73" i="1"/>
  <c r="I73" i="1"/>
  <c r="J72" i="1"/>
  <c r="I72" i="1"/>
  <c r="J77" i="1"/>
  <c r="I77" i="1"/>
  <c r="J76" i="1"/>
  <c r="I76" i="1"/>
  <c r="J75" i="1"/>
  <c r="I75" i="1"/>
  <c r="J80" i="1"/>
  <c r="I80" i="1"/>
  <c r="J79" i="1"/>
  <c r="I79" i="1"/>
  <c r="J78" i="1"/>
  <c r="I78" i="1"/>
  <c r="J58" i="1"/>
  <c r="I58" i="1"/>
  <c r="J57" i="1"/>
  <c r="I57" i="1"/>
  <c r="J56" i="1"/>
  <c r="I56" i="1"/>
  <c r="J61" i="1"/>
  <c r="I61" i="1"/>
  <c r="J60" i="1"/>
  <c r="I60" i="1"/>
  <c r="J59" i="1"/>
  <c r="I59" i="1"/>
  <c r="J64" i="1"/>
  <c r="I64" i="1"/>
  <c r="J63" i="1"/>
  <c r="I63" i="1"/>
  <c r="J62" i="1"/>
  <c r="I62" i="1"/>
  <c r="J42" i="1"/>
  <c r="I42" i="1"/>
  <c r="J41" i="1"/>
  <c r="I41" i="1"/>
  <c r="J40" i="1"/>
  <c r="I40" i="1"/>
  <c r="J45" i="1"/>
  <c r="I45" i="1"/>
  <c r="J44" i="1"/>
  <c r="I44" i="1"/>
  <c r="J43" i="1"/>
  <c r="I43" i="1"/>
  <c r="J48" i="1"/>
  <c r="I48" i="1"/>
  <c r="J47" i="1"/>
  <c r="I47" i="1"/>
  <c r="J46" i="1"/>
  <c r="I46" i="1"/>
  <c r="J28" i="1"/>
  <c r="I28" i="1"/>
  <c r="J27" i="1"/>
  <c r="I27" i="1"/>
  <c r="J30" i="1"/>
  <c r="I30" i="1"/>
  <c r="J29" i="1"/>
  <c r="I29" i="1"/>
  <c r="J32" i="1"/>
  <c r="I32" i="1"/>
  <c r="J31" i="1"/>
  <c r="I31" i="1"/>
  <c r="J14" i="1"/>
  <c r="I14" i="1"/>
  <c r="J13" i="1"/>
  <c r="I13" i="1"/>
  <c r="J12" i="1"/>
  <c r="I12" i="1"/>
  <c r="J17" i="1"/>
  <c r="I17" i="1"/>
  <c r="J16" i="1"/>
  <c r="I16" i="1"/>
  <c r="J15" i="1"/>
  <c r="I15" i="1"/>
  <c r="J20" i="1"/>
  <c r="I20" i="1"/>
  <c r="J19" i="1"/>
  <c r="I19" i="1"/>
  <c r="J18" i="1"/>
  <c r="I18" i="1"/>
  <c r="P48" i="2" l="1"/>
  <c r="Q48" i="2" s="1"/>
  <c r="P49" i="2"/>
  <c r="Q49" i="2" s="1"/>
  <c r="P50" i="2"/>
  <c r="Q50" i="2" s="1"/>
  <c r="P51" i="2"/>
  <c r="Q51" i="2" s="1"/>
  <c r="P52" i="2"/>
  <c r="Q52" i="2" s="1"/>
  <c r="P53" i="2"/>
  <c r="Q53" i="2" s="1"/>
  <c r="P54" i="2"/>
  <c r="Q54" i="2" s="1"/>
  <c r="P55" i="2"/>
  <c r="Q55" i="2" s="1"/>
  <c r="P56" i="2"/>
  <c r="Q56" i="2" s="1"/>
  <c r="P57" i="2"/>
  <c r="Q57" i="2" s="1"/>
  <c r="P58" i="2"/>
  <c r="Q58" i="2" s="1"/>
  <c r="P59" i="2"/>
  <c r="Q59" i="2" s="1"/>
  <c r="P60" i="2"/>
  <c r="Q60" i="2" s="1"/>
  <c r="P61" i="2"/>
  <c r="Q61" i="2" s="1"/>
  <c r="P62" i="2"/>
  <c r="Q62" i="2" s="1"/>
  <c r="P63" i="2"/>
  <c r="Q63" i="2" s="1"/>
  <c r="P64" i="2"/>
  <c r="Q64" i="2" s="1"/>
  <c r="P65" i="2"/>
  <c r="Q65" i="2" s="1"/>
  <c r="P66" i="2"/>
  <c r="Q66" i="2" s="1"/>
  <c r="P67" i="2"/>
  <c r="Q67" i="2" s="1"/>
  <c r="P68" i="2"/>
  <c r="Q68" i="2" s="1"/>
  <c r="P69" i="2"/>
  <c r="Q69" i="2" s="1"/>
  <c r="P70" i="2"/>
  <c r="Q70" i="2" s="1"/>
  <c r="P71" i="2"/>
  <c r="Q71" i="2" s="1"/>
  <c r="P72" i="2"/>
  <c r="Q72" i="2" s="1"/>
  <c r="P73" i="2"/>
  <c r="Q73" i="2" s="1"/>
  <c r="P74" i="2"/>
  <c r="Q74" i="2" s="1"/>
  <c r="P75" i="2"/>
  <c r="Q75" i="2" s="1"/>
  <c r="P76" i="2"/>
  <c r="Q76" i="2" s="1"/>
  <c r="P77" i="2"/>
  <c r="Q77" i="2" s="1"/>
  <c r="P78" i="2"/>
  <c r="Q78" i="2" s="1"/>
  <c r="P79" i="2"/>
  <c r="Q79" i="2" s="1"/>
  <c r="P80" i="2"/>
  <c r="Q80" i="2" s="1"/>
  <c r="P81" i="2"/>
  <c r="Q81" i="2" s="1"/>
  <c r="P82" i="2"/>
  <c r="Q82" i="2" s="1"/>
  <c r="P83" i="2"/>
  <c r="Q83" i="2" s="1"/>
  <c r="P84" i="2"/>
  <c r="Q84" i="2" s="1"/>
  <c r="P85" i="2"/>
  <c r="Q85" i="2" s="1"/>
  <c r="P86" i="2"/>
  <c r="Q86" i="2" s="1"/>
  <c r="P87" i="2"/>
  <c r="Q87" i="2" s="1"/>
  <c r="P88" i="2"/>
  <c r="Q88" i="2" s="1"/>
  <c r="P89" i="2"/>
  <c r="Q89" i="2" s="1"/>
  <c r="P90" i="2"/>
  <c r="Q90" i="2" s="1"/>
  <c r="P91" i="2"/>
  <c r="Q91" i="2" s="1"/>
  <c r="P92" i="2"/>
  <c r="Q92" i="2" s="1"/>
  <c r="P93" i="2"/>
  <c r="Q93" i="2" s="1"/>
  <c r="P94" i="2"/>
  <c r="Q94" i="2" s="1"/>
  <c r="P95" i="2"/>
  <c r="Q95" i="2" s="1"/>
  <c r="P96" i="2"/>
  <c r="Q96" i="2" s="1"/>
  <c r="P97" i="2"/>
  <c r="Q97" i="2" s="1"/>
  <c r="P98" i="2"/>
  <c r="Q98" i="2" s="1"/>
  <c r="P99" i="2"/>
  <c r="Q99" i="2" s="1"/>
  <c r="P100" i="2"/>
  <c r="Q100" i="2" s="1"/>
  <c r="P101" i="2"/>
  <c r="Q101" i="2" s="1"/>
  <c r="P45" i="2"/>
  <c r="Q45" i="2" s="1"/>
  <c r="P46" i="2"/>
  <c r="Q46" i="2" s="1"/>
  <c r="P47" i="2"/>
  <c r="Q47" i="2" s="1"/>
  <c r="P595" i="2"/>
  <c r="Q595" i="2" s="1"/>
  <c r="P597" i="2"/>
  <c r="Q597" i="2" s="1"/>
  <c r="P598" i="2"/>
  <c r="Q598" i="2" s="1"/>
  <c r="P599" i="2"/>
  <c r="Q599" i="2" s="1"/>
  <c r="P601" i="2"/>
  <c r="Q601" i="2" s="1"/>
  <c r="P6" i="2"/>
  <c r="P7" i="2"/>
  <c r="Q7" i="2" s="1"/>
  <c r="P600" i="2"/>
  <c r="Q600" i="2" s="1"/>
  <c r="P602" i="2"/>
  <c r="Q602" i="2" s="1"/>
  <c r="P596" i="2"/>
  <c r="Q596" i="2" s="1"/>
  <c r="P605" i="2"/>
  <c r="Q605" i="2" s="1"/>
  <c r="P610" i="2"/>
  <c r="Q610" i="2" s="1"/>
  <c r="P606" i="2"/>
  <c r="Q606" i="2" s="1"/>
  <c r="P608" i="2"/>
  <c r="Q608" i="2" s="1"/>
  <c r="P611" i="2"/>
  <c r="Q611" i="2" s="1"/>
  <c r="P604" i="2"/>
  <c r="Q604" i="2" s="1"/>
  <c r="P609" i="2"/>
  <c r="Q609" i="2" s="1"/>
  <c r="P9" i="2"/>
  <c r="Q9" i="2" s="1"/>
  <c r="P10" i="2"/>
  <c r="Q10" i="2" s="1"/>
  <c r="P11" i="2"/>
  <c r="Q11" i="2" s="1"/>
  <c r="P607" i="2"/>
  <c r="Q607" i="2" s="1"/>
  <c r="Q6" i="2" l="1"/>
  <c r="H109" i="4" l="1"/>
  <c r="H110" i="4"/>
  <c r="H111" i="4"/>
  <c r="H112" i="4"/>
  <c r="H80" i="4"/>
  <c r="K80" i="4" s="1"/>
  <c r="L80" i="4"/>
  <c r="J80" i="4"/>
  <c r="H81" i="4"/>
  <c r="K81" i="4" s="1"/>
  <c r="L81" i="4"/>
  <c r="J81" i="4"/>
  <c r="H82" i="4"/>
  <c r="K82" i="4" s="1"/>
  <c r="L82" i="4"/>
  <c r="J82" i="4"/>
  <c r="H83" i="4"/>
  <c r="K83" i="4" s="1"/>
  <c r="L83" i="4"/>
  <c r="J83" i="4"/>
  <c r="H84" i="4"/>
  <c r="K84" i="4" s="1"/>
  <c r="L84" i="4"/>
  <c r="J84" i="4"/>
  <c r="H113" i="4"/>
  <c r="H85" i="4"/>
  <c r="K85" i="4" s="1"/>
  <c r="L85" i="4"/>
  <c r="J85" i="4"/>
  <c r="H116" i="4"/>
  <c r="K116" i="4" s="1"/>
  <c r="L116" i="4"/>
  <c r="J116" i="4"/>
  <c r="H117" i="4"/>
  <c r="K117" i="4" s="1"/>
  <c r="L117" i="4"/>
  <c r="J117" i="4"/>
  <c r="H118" i="4"/>
  <c r="K118" i="4" s="1"/>
  <c r="L118" i="4"/>
  <c r="J118" i="4"/>
  <c r="H119" i="4"/>
  <c r="K119" i="4" s="1"/>
  <c r="L119" i="4"/>
  <c r="J119" i="4"/>
  <c r="H120" i="4"/>
  <c r="K120" i="4" s="1"/>
  <c r="L120" i="4"/>
  <c r="J120" i="4"/>
  <c r="H143" i="4"/>
  <c r="H144" i="4"/>
  <c r="H145" i="4"/>
  <c r="H146" i="4"/>
  <c r="H147" i="4"/>
  <c r="H148" i="4"/>
  <c r="H121" i="4"/>
  <c r="K121" i="4" s="1"/>
  <c r="L121" i="4"/>
  <c r="J121" i="4"/>
  <c r="H72" i="4"/>
  <c r="H73" i="4"/>
  <c r="H74" i="4"/>
  <c r="H75" i="4"/>
  <c r="H76" i="4"/>
  <c r="H44" i="4"/>
  <c r="K44" i="4" s="1"/>
  <c r="L44" i="4"/>
  <c r="J44" i="4"/>
  <c r="H45" i="4"/>
  <c r="K45" i="4" s="1"/>
  <c r="L45" i="4"/>
  <c r="J45" i="4"/>
  <c r="H46" i="4"/>
  <c r="K46" i="4" s="1"/>
  <c r="L46" i="4"/>
  <c r="J46" i="4"/>
  <c r="H47" i="4"/>
  <c r="K47" i="4" s="1"/>
  <c r="L47" i="4"/>
  <c r="J47" i="4"/>
  <c r="H48" i="4"/>
  <c r="K48" i="4" s="1"/>
  <c r="L48" i="4"/>
  <c r="J48" i="4"/>
  <c r="H77" i="4"/>
  <c r="H49" i="4"/>
  <c r="K49" i="4" s="1"/>
  <c r="L49" i="4"/>
  <c r="J49" i="4"/>
  <c r="H172" i="4"/>
  <c r="H173" i="4"/>
  <c r="H174" i="4"/>
  <c r="H175" i="4"/>
  <c r="H176" i="4"/>
  <c r="H151" i="4"/>
  <c r="K151" i="4" s="1"/>
  <c r="L151" i="4"/>
  <c r="J151" i="4"/>
  <c r="H152" i="4"/>
  <c r="K152" i="4" s="1"/>
  <c r="L152" i="4"/>
  <c r="J152" i="4"/>
  <c r="H153" i="4"/>
  <c r="K153" i="4" s="1"/>
  <c r="L153" i="4"/>
  <c r="J153" i="4"/>
  <c r="H154" i="4"/>
  <c r="K154" i="4" s="1"/>
  <c r="L154" i="4"/>
  <c r="J154" i="4"/>
  <c r="H155" i="4"/>
  <c r="K155" i="4" s="1"/>
  <c r="L155" i="4"/>
  <c r="J155" i="4"/>
  <c r="H177" i="4"/>
  <c r="H156" i="4"/>
  <c r="K156" i="4" s="1"/>
  <c r="L156" i="4"/>
  <c r="J156" i="4"/>
  <c r="H36" i="4"/>
  <c r="H37" i="4"/>
  <c r="H38" i="4"/>
  <c r="H39" i="4"/>
  <c r="H40" i="4"/>
  <c r="H8" i="4"/>
  <c r="K8" i="4" s="1"/>
  <c r="L8" i="4"/>
  <c r="J8" i="4"/>
  <c r="H9" i="4"/>
  <c r="K9" i="4" s="1"/>
  <c r="L9" i="4"/>
  <c r="J9" i="4"/>
  <c r="H10" i="4"/>
  <c r="K10" i="4" s="1"/>
  <c r="L10" i="4"/>
  <c r="J10" i="4"/>
  <c r="H11" i="4"/>
  <c r="K11" i="4" s="1"/>
  <c r="L11" i="4"/>
  <c r="J11" i="4"/>
  <c r="H12" i="4"/>
  <c r="K12" i="4" s="1"/>
  <c r="L12" i="4"/>
  <c r="J12" i="4"/>
  <c r="H41" i="4"/>
  <c r="H13" i="4"/>
  <c r="K13" i="4" s="1"/>
  <c r="L13" i="4"/>
  <c r="J13" i="4"/>
  <c r="H108" i="4"/>
  <c r="P109" i="2"/>
  <c r="Q109" i="2" s="1"/>
  <c r="P110" i="2"/>
  <c r="Q110" i="2" s="1"/>
  <c r="P111" i="2"/>
  <c r="Q111" i="2" s="1"/>
  <c r="P112" i="2"/>
  <c r="Q112" i="2" s="1"/>
  <c r="P113" i="2"/>
  <c r="Q113" i="2" s="1"/>
  <c r="P114" i="2"/>
  <c r="Q114" i="2" s="1"/>
  <c r="P115" i="2"/>
  <c r="Q115" i="2" s="1"/>
  <c r="P116" i="2"/>
  <c r="Q116" i="2" s="1"/>
  <c r="P117" i="2"/>
  <c r="Q117" i="2" s="1"/>
  <c r="P118" i="2"/>
  <c r="Q118" i="2" s="1"/>
  <c r="P119" i="2"/>
  <c r="Q119" i="2" s="1"/>
  <c r="P120" i="2"/>
  <c r="Q120" i="2" s="1"/>
  <c r="P121" i="2"/>
  <c r="Q121" i="2" s="1"/>
  <c r="P122" i="2"/>
  <c r="Q122" i="2" s="1"/>
  <c r="P123" i="2"/>
  <c r="Q123" i="2" s="1"/>
  <c r="P124" i="2"/>
  <c r="Q124" i="2" s="1"/>
  <c r="P125" i="2"/>
  <c r="Q125" i="2" s="1"/>
  <c r="P126" i="2"/>
  <c r="Q126" i="2" s="1"/>
  <c r="P127" i="2"/>
  <c r="Q127" i="2" s="1"/>
  <c r="P128" i="2"/>
  <c r="Q128" i="2" s="1"/>
  <c r="P129" i="2"/>
  <c r="Q129" i="2" s="1"/>
  <c r="P130" i="2"/>
  <c r="Q130" i="2" s="1"/>
  <c r="P131" i="2"/>
  <c r="Q131" i="2" s="1"/>
  <c r="P132" i="2"/>
  <c r="Q132" i="2" s="1"/>
  <c r="P133" i="2"/>
  <c r="Q133" i="2" s="1"/>
  <c r="P134" i="2"/>
  <c r="Q134" i="2" s="1"/>
  <c r="P135" i="2"/>
  <c r="Q135" i="2" s="1"/>
  <c r="P136" i="2"/>
  <c r="Q136" i="2" s="1"/>
  <c r="P137" i="2"/>
  <c r="Q137" i="2" s="1"/>
  <c r="P138" i="2"/>
  <c r="Q138" i="2" s="1"/>
  <c r="P139" i="2"/>
  <c r="Q139" i="2" s="1"/>
  <c r="P140" i="2"/>
  <c r="Q140" i="2" s="1"/>
  <c r="P141" i="2"/>
  <c r="Q141" i="2" s="1"/>
  <c r="P142" i="2"/>
  <c r="Q142" i="2" s="1"/>
  <c r="P143" i="2"/>
  <c r="Q143" i="2" s="1"/>
  <c r="P144" i="2"/>
  <c r="Q144" i="2" s="1"/>
  <c r="P145" i="2"/>
  <c r="Q145" i="2" s="1"/>
  <c r="P146" i="2"/>
  <c r="Q146" i="2" s="1"/>
  <c r="P147" i="2"/>
  <c r="Q147" i="2" s="1"/>
  <c r="P148" i="2"/>
  <c r="Q148" i="2" s="1"/>
  <c r="P103" i="2"/>
  <c r="P104" i="2"/>
  <c r="Q104" i="2" s="1"/>
  <c r="P105" i="2"/>
  <c r="Q105" i="2" s="1"/>
  <c r="P106" i="2"/>
  <c r="Q106" i="2" s="1"/>
  <c r="P107" i="2"/>
  <c r="Q107" i="2" s="1"/>
  <c r="P108" i="2"/>
  <c r="Q108" i="2" s="1"/>
  <c r="P582" i="2"/>
  <c r="Q582" i="2" s="1"/>
  <c r="P583" i="2"/>
  <c r="Q583" i="2" s="1"/>
  <c r="P584" i="2"/>
  <c r="Q584" i="2" s="1"/>
  <c r="P585" i="2"/>
  <c r="Q585" i="2" s="1"/>
  <c r="P586" i="2"/>
  <c r="Q586" i="2" s="1"/>
  <c r="P587" i="2"/>
  <c r="Q587" i="2" s="1"/>
  <c r="P588" i="2"/>
  <c r="Q588" i="2" s="1"/>
  <c r="P589" i="2"/>
  <c r="Q589" i="2" s="1"/>
  <c r="P590" i="2"/>
  <c r="Q590" i="2" s="1"/>
  <c r="P591" i="2"/>
  <c r="Q591" i="2" s="1"/>
  <c r="P592" i="2"/>
  <c r="Q592" i="2" s="1"/>
  <c r="P593" i="2"/>
  <c r="Q593" i="2" s="1"/>
  <c r="P668" i="2"/>
  <c r="P43" i="2"/>
  <c r="Q43" i="2" s="1"/>
  <c r="P580" i="2"/>
  <c r="P581" i="2"/>
  <c r="Q581" i="2" s="1"/>
  <c r="K66" i="1"/>
  <c r="K67" i="1"/>
  <c r="K68" i="1"/>
  <c r="K82" i="1"/>
  <c r="K83" i="1"/>
  <c r="K84" i="1"/>
  <c r="K98" i="1"/>
  <c r="K114" i="1"/>
  <c r="K99" i="1"/>
  <c r="K100" i="1"/>
  <c r="K115" i="1"/>
  <c r="K34" i="1"/>
  <c r="K50" i="1"/>
  <c r="K35" i="1"/>
  <c r="K51" i="1"/>
  <c r="K36" i="1"/>
  <c r="K52" i="1"/>
  <c r="K122" i="1"/>
  <c r="K127" i="1"/>
  <c r="K6" i="1"/>
  <c r="K22" i="1"/>
  <c r="K7" i="1"/>
  <c r="K8" i="1"/>
  <c r="K23" i="1"/>
  <c r="I66" i="1"/>
  <c r="L66" i="1" s="1"/>
  <c r="J66" i="1"/>
  <c r="M66" i="1" s="1"/>
  <c r="I67" i="1"/>
  <c r="L67" i="1" s="1"/>
  <c r="J67" i="1"/>
  <c r="M67" i="1" s="1"/>
  <c r="I68" i="1"/>
  <c r="L68" i="1" s="1"/>
  <c r="J68" i="1"/>
  <c r="M68" i="1" s="1"/>
  <c r="I82" i="1"/>
  <c r="L82" i="1" s="1"/>
  <c r="J82" i="1"/>
  <c r="M82" i="1" s="1"/>
  <c r="I83" i="1"/>
  <c r="L83" i="1" s="1"/>
  <c r="J83" i="1"/>
  <c r="M83" i="1" s="1"/>
  <c r="I84" i="1"/>
  <c r="L84" i="1" s="1"/>
  <c r="J84" i="1"/>
  <c r="M84" i="1" s="1"/>
  <c r="I69" i="1"/>
  <c r="J69" i="1"/>
  <c r="I70" i="1"/>
  <c r="J70" i="1"/>
  <c r="I71" i="1"/>
  <c r="J71" i="1"/>
  <c r="I85" i="1"/>
  <c r="J85" i="1"/>
  <c r="I86" i="1"/>
  <c r="J86" i="1"/>
  <c r="I87" i="1"/>
  <c r="J87" i="1"/>
  <c r="I98" i="1"/>
  <c r="L98" i="1" s="1"/>
  <c r="J98" i="1"/>
  <c r="M98" i="1" s="1"/>
  <c r="I114" i="1"/>
  <c r="L114" i="1" s="1"/>
  <c r="J114" i="1"/>
  <c r="M114" i="1" s="1"/>
  <c r="I116" i="1"/>
  <c r="J116" i="1"/>
  <c r="I99" i="1"/>
  <c r="L99" i="1" s="1"/>
  <c r="J99" i="1"/>
  <c r="M99" i="1" s="1"/>
  <c r="I102" i="1"/>
  <c r="J102" i="1"/>
  <c r="I100" i="1"/>
  <c r="L100" i="1" s="1"/>
  <c r="J100" i="1"/>
  <c r="M100" i="1" s="1"/>
  <c r="I115" i="1"/>
  <c r="L115" i="1" s="1"/>
  <c r="J115" i="1"/>
  <c r="M115" i="1" s="1"/>
  <c r="I103" i="1"/>
  <c r="J103" i="1"/>
  <c r="I117" i="1"/>
  <c r="J117" i="1"/>
  <c r="I34" i="1"/>
  <c r="L34" i="1" s="1"/>
  <c r="J34" i="1"/>
  <c r="M34" i="1" s="1"/>
  <c r="I50" i="1"/>
  <c r="L50" i="1" s="1"/>
  <c r="J50" i="1"/>
  <c r="M50" i="1" s="1"/>
  <c r="I37" i="1"/>
  <c r="J37" i="1"/>
  <c r="I53" i="1"/>
  <c r="J53" i="1"/>
  <c r="I35" i="1"/>
  <c r="L35" i="1" s="1"/>
  <c r="J35" i="1"/>
  <c r="M35" i="1" s="1"/>
  <c r="I51" i="1"/>
  <c r="L51" i="1" s="1"/>
  <c r="J51" i="1"/>
  <c r="M51" i="1" s="1"/>
  <c r="I38" i="1"/>
  <c r="J38" i="1"/>
  <c r="I54" i="1"/>
  <c r="J54" i="1"/>
  <c r="I36" i="1"/>
  <c r="L36" i="1" s="1"/>
  <c r="J36" i="1"/>
  <c r="M36" i="1" s="1"/>
  <c r="I52" i="1"/>
  <c r="L52" i="1" s="1"/>
  <c r="J52" i="1"/>
  <c r="M52" i="1" s="1"/>
  <c r="I39" i="1"/>
  <c r="J39" i="1"/>
  <c r="I55" i="1"/>
  <c r="J55" i="1"/>
  <c r="I122" i="1"/>
  <c r="L122" i="1" s="1"/>
  <c r="J122" i="1"/>
  <c r="M122" i="1" s="1"/>
  <c r="I127" i="1"/>
  <c r="L127" i="1" s="1"/>
  <c r="J127" i="1"/>
  <c r="M127" i="1" s="1"/>
  <c r="I123" i="1"/>
  <c r="J123" i="1"/>
  <c r="I128" i="1"/>
  <c r="J128" i="1"/>
  <c r="I6" i="1"/>
  <c r="L6" i="1" s="1"/>
  <c r="J6" i="1"/>
  <c r="M6" i="1" s="1"/>
  <c r="I22" i="1"/>
  <c r="L22" i="1" s="1"/>
  <c r="J22" i="1"/>
  <c r="M22" i="1" s="1"/>
  <c r="I9" i="1"/>
  <c r="J9" i="1"/>
  <c r="I24" i="1"/>
  <c r="J24" i="1"/>
  <c r="I7" i="1"/>
  <c r="L7" i="1" s="1"/>
  <c r="J7" i="1"/>
  <c r="M7" i="1" s="1"/>
  <c r="I10" i="1"/>
  <c r="J10" i="1"/>
  <c r="I25" i="1"/>
  <c r="J25" i="1"/>
  <c r="I8" i="1"/>
  <c r="L8" i="1" s="1"/>
  <c r="J8" i="1"/>
  <c r="M8" i="1" s="1"/>
  <c r="I23" i="1"/>
  <c r="L23" i="1" s="1"/>
  <c r="J23" i="1"/>
  <c r="M23" i="1" s="1"/>
  <c r="I11" i="1"/>
  <c r="J11" i="1"/>
  <c r="I26" i="1"/>
  <c r="J26" i="1"/>
  <c r="P578" i="2"/>
  <c r="Q578" i="2" s="1"/>
  <c r="P558" i="2"/>
  <c r="Q558" i="2" s="1"/>
  <c r="P559" i="2"/>
  <c r="Q559" i="2" s="1"/>
  <c r="P560" i="2"/>
  <c r="Q560" i="2" s="1"/>
  <c r="P561" i="2"/>
  <c r="Q561" i="2" s="1"/>
  <c r="P562" i="2"/>
  <c r="Q562" i="2" s="1"/>
  <c r="P563" i="2"/>
  <c r="Q563" i="2" s="1"/>
  <c r="P564" i="2"/>
  <c r="Q564" i="2" s="1"/>
  <c r="P565" i="2"/>
  <c r="Q565" i="2" s="1"/>
  <c r="P566" i="2"/>
  <c r="Q566" i="2" s="1"/>
  <c r="P567" i="2"/>
  <c r="Q567" i="2" s="1"/>
  <c r="P568" i="2"/>
  <c r="Q568" i="2" s="1"/>
  <c r="P569" i="2"/>
  <c r="Q569" i="2" s="1"/>
  <c r="P570" i="2"/>
  <c r="Q570" i="2" s="1"/>
  <c r="P571" i="2"/>
  <c r="Q571" i="2" s="1"/>
  <c r="P572" i="2"/>
  <c r="Q572" i="2" s="1"/>
  <c r="P573" i="2"/>
  <c r="Q573" i="2" s="1"/>
  <c r="P574" i="2"/>
  <c r="Q574" i="2" s="1"/>
  <c r="P575" i="2"/>
  <c r="Q575" i="2" s="1"/>
  <c r="P576" i="2"/>
  <c r="Q576" i="2" s="1"/>
  <c r="P577" i="2"/>
  <c r="Q577" i="2" s="1"/>
  <c r="P557" i="2"/>
  <c r="P659" i="2"/>
  <c r="Q659" i="2" s="1"/>
  <c r="P661" i="2"/>
  <c r="Q661" i="2" s="1"/>
  <c r="P662" i="2"/>
  <c r="Q662" i="2" s="1"/>
  <c r="P663" i="2"/>
  <c r="Q663" i="2" s="1"/>
  <c r="P665" i="2"/>
  <c r="Q665" i="2" s="1"/>
  <c r="P40" i="2"/>
  <c r="Q40" i="2" s="1"/>
  <c r="P41" i="2"/>
  <c r="Q41" i="2" s="1"/>
  <c r="P664" i="2"/>
  <c r="P666" i="2"/>
  <c r="Q666" i="2" s="1"/>
  <c r="P660" i="2"/>
  <c r="Q660" i="2" s="1"/>
  <c r="P153" i="2"/>
  <c r="Q153" i="2" s="1"/>
  <c r="P154" i="2"/>
  <c r="Q154" i="2" s="1"/>
  <c r="P155" i="2"/>
  <c r="Q155" i="2" s="1"/>
  <c r="P156" i="2"/>
  <c r="Q156" i="2" s="1"/>
  <c r="P157" i="2"/>
  <c r="Q157" i="2" s="1"/>
  <c r="P158" i="2"/>
  <c r="Q158" i="2" s="1"/>
  <c r="P159" i="2"/>
  <c r="Q159" i="2" s="1"/>
  <c r="P160" i="2"/>
  <c r="Q160" i="2" s="1"/>
  <c r="P161" i="2"/>
  <c r="Q161" i="2" s="1"/>
  <c r="P162" i="2"/>
  <c r="Q162" i="2" s="1"/>
  <c r="P163" i="2"/>
  <c r="Q163" i="2" s="1"/>
  <c r="P164" i="2"/>
  <c r="Q164" i="2" s="1"/>
  <c r="P165" i="2"/>
  <c r="Q165" i="2" s="1"/>
  <c r="P166" i="2"/>
  <c r="Q166" i="2" s="1"/>
  <c r="P167" i="2"/>
  <c r="Q167" i="2" s="1"/>
  <c r="P168" i="2"/>
  <c r="Q168" i="2" s="1"/>
  <c r="P169" i="2"/>
  <c r="Q169" i="2" s="1"/>
  <c r="P170" i="2"/>
  <c r="Q170" i="2" s="1"/>
  <c r="P171" i="2"/>
  <c r="Q171" i="2" s="1"/>
  <c r="P172" i="2"/>
  <c r="Q172" i="2" s="1"/>
  <c r="P173" i="2"/>
  <c r="Q173" i="2" s="1"/>
  <c r="P174" i="2"/>
  <c r="Q174" i="2" s="1"/>
  <c r="P175" i="2"/>
  <c r="Q175" i="2" s="1"/>
  <c r="P176" i="2"/>
  <c r="Q176" i="2" s="1"/>
  <c r="P177" i="2"/>
  <c r="Q177" i="2" s="1"/>
  <c r="P178" i="2"/>
  <c r="Q178" i="2" s="1"/>
  <c r="P179" i="2"/>
  <c r="Q179" i="2" s="1"/>
  <c r="P180" i="2"/>
  <c r="Q180" i="2" s="1"/>
  <c r="P181" i="2"/>
  <c r="Q181" i="2" s="1"/>
  <c r="P182" i="2"/>
  <c r="Q182" i="2" s="1"/>
  <c r="P183" i="2"/>
  <c r="Q183" i="2" s="1"/>
  <c r="P184" i="2"/>
  <c r="Q184" i="2" s="1"/>
  <c r="P185" i="2"/>
  <c r="Q185" i="2" s="1"/>
  <c r="P186" i="2"/>
  <c r="Q186" i="2" s="1"/>
  <c r="P187" i="2"/>
  <c r="Q187" i="2" s="1"/>
  <c r="P188" i="2"/>
  <c r="Q188" i="2" s="1"/>
  <c r="P189" i="2"/>
  <c r="Q189" i="2" s="1"/>
  <c r="P190" i="2"/>
  <c r="Q190" i="2" s="1"/>
  <c r="P191" i="2"/>
  <c r="Q191" i="2" s="1"/>
  <c r="P192" i="2"/>
  <c r="Q192" i="2" s="1"/>
  <c r="P193" i="2"/>
  <c r="Q193" i="2" s="1"/>
  <c r="P194" i="2"/>
  <c r="Q194" i="2" s="1"/>
  <c r="P195" i="2"/>
  <c r="Q195" i="2" s="1"/>
  <c r="P196" i="2"/>
  <c r="Q196" i="2" s="1"/>
  <c r="P197" i="2"/>
  <c r="Q197" i="2" s="1"/>
  <c r="P198" i="2"/>
  <c r="Q198" i="2" s="1"/>
  <c r="P199" i="2"/>
  <c r="Q199" i="2" s="1"/>
  <c r="P200" i="2"/>
  <c r="Q200" i="2" s="1"/>
  <c r="P201" i="2"/>
  <c r="Q201" i="2" s="1"/>
  <c r="P202" i="2"/>
  <c r="Q202" i="2" s="1"/>
  <c r="P203" i="2"/>
  <c r="Q203" i="2" s="1"/>
  <c r="P204" i="2"/>
  <c r="Q204" i="2" s="1"/>
  <c r="P205" i="2"/>
  <c r="Q205" i="2" s="1"/>
  <c r="P206" i="2"/>
  <c r="Q206" i="2" s="1"/>
  <c r="P207" i="2"/>
  <c r="Q207" i="2" s="1"/>
  <c r="P208" i="2"/>
  <c r="Q208" i="2" s="1"/>
  <c r="P209" i="2"/>
  <c r="Q209" i="2" s="1"/>
  <c r="P210" i="2"/>
  <c r="Q210" i="2" s="1"/>
  <c r="P211" i="2"/>
  <c r="Q211" i="2" s="1"/>
  <c r="P212" i="2"/>
  <c r="Q212" i="2" s="1"/>
  <c r="P213" i="2"/>
  <c r="Q213" i="2" s="1"/>
  <c r="P214" i="2"/>
  <c r="Q214" i="2" s="1"/>
  <c r="P215" i="2"/>
  <c r="Q215" i="2" s="1"/>
  <c r="P216" i="2"/>
  <c r="Q216" i="2" s="1"/>
  <c r="P217" i="2"/>
  <c r="Q217" i="2" s="1"/>
  <c r="P218" i="2"/>
  <c r="Q218" i="2" s="1"/>
  <c r="P219" i="2"/>
  <c r="Q219" i="2" s="1"/>
  <c r="P220" i="2"/>
  <c r="Q220" i="2" s="1"/>
  <c r="P221" i="2"/>
  <c r="Q221" i="2" s="1"/>
  <c r="P222" i="2"/>
  <c r="Q222" i="2" s="1"/>
  <c r="P223" i="2"/>
  <c r="Q223" i="2" s="1"/>
  <c r="P224" i="2"/>
  <c r="Q224" i="2" s="1"/>
  <c r="P225" i="2"/>
  <c r="Q225" i="2" s="1"/>
  <c r="P226" i="2"/>
  <c r="Q226" i="2" s="1"/>
  <c r="P227" i="2"/>
  <c r="Q227" i="2" s="1"/>
  <c r="P228" i="2"/>
  <c r="Q228" i="2" s="1"/>
  <c r="P229" i="2"/>
  <c r="Q229" i="2" s="1"/>
  <c r="P230" i="2"/>
  <c r="Q230" i="2" s="1"/>
  <c r="P231" i="2"/>
  <c r="Q231" i="2" s="1"/>
  <c r="P232" i="2"/>
  <c r="Q232" i="2" s="1"/>
  <c r="P233" i="2"/>
  <c r="Q233" i="2" s="1"/>
  <c r="P234" i="2"/>
  <c r="Q234" i="2" s="1"/>
  <c r="P235" i="2"/>
  <c r="Q235" i="2" s="1"/>
  <c r="P236" i="2"/>
  <c r="Q236" i="2" s="1"/>
  <c r="P237" i="2"/>
  <c r="Q237" i="2" s="1"/>
  <c r="P238" i="2"/>
  <c r="Q238" i="2" s="1"/>
  <c r="P239" i="2"/>
  <c r="Q239" i="2" s="1"/>
  <c r="P240" i="2"/>
  <c r="Q240" i="2" s="1"/>
  <c r="P241" i="2"/>
  <c r="Q241" i="2" s="1"/>
  <c r="P242" i="2"/>
  <c r="Q242" i="2" s="1"/>
  <c r="P243" i="2"/>
  <c r="Q243" i="2" s="1"/>
  <c r="P244" i="2"/>
  <c r="Q244" i="2" s="1"/>
  <c r="P245" i="2"/>
  <c r="Q245" i="2" s="1"/>
  <c r="P246" i="2"/>
  <c r="Q246" i="2" s="1"/>
  <c r="P247" i="2"/>
  <c r="Q247" i="2" s="1"/>
  <c r="P248" i="2"/>
  <c r="Q248" i="2" s="1"/>
  <c r="P249" i="2"/>
  <c r="Q249" i="2" s="1"/>
  <c r="P250" i="2"/>
  <c r="Q250" i="2" s="1"/>
  <c r="P251" i="2"/>
  <c r="Q251" i="2" s="1"/>
  <c r="P252" i="2"/>
  <c r="Q252" i="2" s="1"/>
  <c r="P253" i="2"/>
  <c r="Q253" i="2" s="1"/>
  <c r="P254" i="2"/>
  <c r="Q254" i="2" s="1"/>
  <c r="P255" i="2"/>
  <c r="Q255" i="2" s="1"/>
  <c r="P256" i="2"/>
  <c r="Q256" i="2" s="1"/>
  <c r="P257" i="2"/>
  <c r="Q257" i="2" s="1"/>
  <c r="P258" i="2"/>
  <c r="Q258" i="2" s="1"/>
  <c r="P259" i="2"/>
  <c r="Q259" i="2" s="1"/>
  <c r="P260" i="2"/>
  <c r="Q260" i="2" s="1"/>
  <c r="P261" i="2"/>
  <c r="Q261" i="2" s="1"/>
  <c r="P262" i="2"/>
  <c r="Q262" i="2" s="1"/>
  <c r="P263" i="2"/>
  <c r="Q263" i="2" s="1"/>
  <c r="P264" i="2"/>
  <c r="Q264" i="2" s="1"/>
  <c r="P265" i="2"/>
  <c r="Q265" i="2" s="1"/>
  <c r="P266" i="2"/>
  <c r="Q266" i="2" s="1"/>
  <c r="P267" i="2"/>
  <c r="Q267" i="2" s="1"/>
  <c r="P268" i="2"/>
  <c r="Q268" i="2" s="1"/>
  <c r="P269" i="2"/>
  <c r="Q269" i="2" s="1"/>
  <c r="P270" i="2"/>
  <c r="Q270" i="2" s="1"/>
  <c r="P271" i="2"/>
  <c r="Q271" i="2" s="1"/>
  <c r="P272" i="2"/>
  <c r="Q272" i="2" s="1"/>
  <c r="P273" i="2"/>
  <c r="Q273" i="2" s="1"/>
  <c r="P274" i="2"/>
  <c r="Q274" i="2" s="1"/>
  <c r="P275" i="2"/>
  <c r="Q275" i="2" s="1"/>
  <c r="P276" i="2"/>
  <c r="Q276" i="2" s="1"/>
  <c r="P277" i="2"/>
  <c r="Q277" i="2" s="1"/>
  <c r="P278" i="2"/>
  <c r="Q278" i="2" s="1"/>
  <c r="P279" i="2"/>
  <c r="Q279" i="2" s="1"/>
  <c r="P280" i="2"/>
  <c r="Q280" i="2" s="1"/>
  <c r="P281" i="2"/>
  <c r="Q281" i="2" s="1"/>
  <c r="P282" i="2"/>
  <c r="Q282" i="2" s="1"/>
  <c r="P283" i="2"/>
  <c r="Q283" i="2" s="1"/>
  <c r="P284" i="2"/>
  <c r="Q284" i="2" s="1"/>
  <c r="P285" i="2"/>
  <c r="Q285" i="2" s="1"/>
  <c r="P286" i="2"/>
  <c r="Q286" i="2" s="1"/>
  <c r="P287" i="2"/>
  <c r="Q287" i="2" s="1"/>
  <c r="P288" i="2"/>
  <c r="Q288" i="2" s="1"/>
  <c r="P289" i="2"/>
  <c r="Q289" i="2" s="1"/>
  <c r="P290" i="2"/>
  <c r="Q290" i="2" s="1"/>
  <c r="P291" i="2"/>
  <c r="Q291" i="2" s="1"/>
  <c r="P292" i="2"/>
  <c r="Q292" i="2" s="1"/>
  <c r="P293" i="2"/>
  <c r="Q293" i="2" s="1"/>
  <c r="P294" i="2"/>
  <c r="Q294" i="2" s="1"/>
  <c r="P295" i="2"/>
  <c r="Q295" i="2" s="1"/>
  <c r="P296" i="2"/>
  <c r="Q296" i="2" s="1"/>
  <c r="P297" i="2"/>
  <c r="Q297" i="2" s="1"/>
  <c r="P298" i="2"/>
  <c r="Q298" i="2" s="1"/>
  <c r="P299" i="2"/>
  <c r="Q299" i="2" s="1"/>
  <c r="P300" i="2"/>
  <c r="Q300" i="2" s="1"/>
  <c r="P301" i="2"/>
  <c r="Q301" i="2" s="1"/>
  <c r="P302" i="2"/>
  <c r="Q302" i="2" s="1"/>
  <c r="P303" i="2"/>
  <c r="Q303" i="2" s="1"/>
  <c r="P304" i="2"/>
  <c r="Q304" i="2" s="1"/>
  <c r="P305" i="2"/>
  <c r="Q305" i="2" s="1"/>
  <c r="P306" i="2"/>
  <c r="Q306" i="2" s="1"/>
  <c r="P307" i="2"/>
  <c r="Q307" i="2" s="1"/>
  <c r="P308" i="2"/>
  <c r="Q308" i="2" s="1"/>
  <c r="P309" i="2"/>
  <c r="Q309" i="2" s="1"/>
  <c r="P310" i="2"/>
  <c r="Q310" i="2" s="1"/>
  <c r="P311" i="2"/>
  <c r="Q311" i="2" s="1"/>
  <c r="P312" i="2"/>
  <c r="Q312" i="2" s="1"/>
  <c r="P313" i="2"/>
  <c r="Q313" i="2" s="1"/>
  <c r="P314" i="2"/>
  <c r="Q314" i="2" s="1"/>
  <c r="P315" i="2"/>
  <c r="Q315" i="2" s="1"/>
  <c r="P316" i="2"/>
  <c r="Q316" i="2" s="1"/>
  <c r="P317" i="2"/>
  <c r="Q317" i="2" s="1"/>
  <c r="P318" i="2"/>
  <c r="Q318" i="2" s="1"/>
  <c r="P319" i="2"/>
  <c r="Q319" i="2" s="1"/>
  <c r="P320" i="2"/>
  <c r="Q320" i="2" s="1"/>
  <c r="P321" i="2"/>
  <c r="Q321" i="2" s="1"/>
  <c r="P322" i="2"/>
  <c r="Q322" i="2" s="1"/>
  <c r="P323" i="2"/>
  <c r="Q323" i="2" s="1"/>
  <c r="P324" i="2"/>
  <c r="Q324" i="2" s="1"/>
  <c r="P325" i="2"/>
  <c r="Q325" i="2" s="1"/>
  <c r="P326" i="2"/>
  <c r="Q326" i="2" s="1"/>
  <c r="P327" i="2"/>
  <c r="Q327" i="2" s="1"/>
  <c r="P328" i="2"/>
  <c r="Q328" i="2" s="1"/>
  <c r="P329" i="2"/>
  <c r="Q329" i="2" s="1"/>
  <c r="P330" i="2"/>
  <c r="Q330" i="2" s="1"/>
  <c r="P331" i="2"/>
  <c r="Q331" i="2" s="1"/>
  <c r="P332" i="2"/>
  <c r="Q332" i="2" s="1"/>
  <c r="P333" i="2"/>
  <c r="Q333" i="2" s="1"/>
  <c r="P334" i="2"/>
  <c r="Q334" i="2" s="1"/>
  <c r="P335" i="2"/>
  <c r="Q335" i="2" s="1"/>
  <c r="P336" i="2"/>
  <c r="Q336" i="2" s="1"/>
  <c r="P337" i="2"/>
  <c r="Q337" i="2" s="1"/>
  <c r="P338" i="2"/>
  <c r="Q338" i="2" s="1"/>
  <c r="P339" i="2"/>
  <c r="Q339" i="2" s="1"/>
  <c r="P340" i="2"/>
  <c r="Q340" i="2" s="1"/>
  <c r="P341" i="2"/>
  <c r="Q341" i="2" s="1"/>
  <c r="P342" i="2"/>
  <c r="Q342" i="2" s="1"/>
  <c r="P343" i="2"/>
  <c r="Q343" i="2" s="1"/>
  <c r="P344" i="2"/>
  <c r="Q344" i="2" s="1"/>
  <c r="P345" i="2"/>
  <c r="Q345" i="2" s="1"/>
  <c r="P346" i="2"/>
  <c r="Q346" i="2" s="1"/>
  <c r="P347" i="2"/>
  <c r="Q347" i="2" s="1"/>
  <c r="P348" i="2"/>
  <c r="Q348" i="2" s="1"/>
  <c r="P349" i="2"/>
  <c r="Q349" i="2" s="1"/>
  <c r="P350" i="2"/>
  <c r="Q350" i="2" s="1"/>
  <c r="P351" i="2"/>
  <c r="Q351" i="2" s="1"/>
  <c r="P352" i="2"/>
  <c r="Q352" i="2" s="1"/>
  <c r="P353" i="2"/>
  <c r="Q353" i="2" s="1"/>
  <c r="P354" i="2"/>
  <c r="Q354" i="2" s="1"/>
  <c r="P355" i="2"/>
  <c r="Q355" i="2" s="1"/>
  <c r="P356" i="2"/>
  <c r="Q356" i="2" s="1"/>
  <c r="P357" i="2"/>
  <c r="Q357" i="2" s="1"/>
  <c r="P358" i="2"/>
  <c r="Q358" i="2" s="1"/>
  <c r="P359" i="2"/>
  <c r="Q359" i="2" s="1"/>
  <c r="P360" i="2"/>
  <c r="Q360" i="2" s="1"/>
  <c r="P361" i="2"/>
  <c r="Q361" i="2" s="1"/>
  <c r="P362" i="2"/>
  <c r="Q362" i="2" s="1"/>
  <c r="P363" i="2"/>
  <c r="Q363" i="2" s="1"/>
  <c r="P364" i="2"/>
  <c r="Q364" i="2" s="1"/>
  <c r="P365" i="2"/>
  <c r="Q365" i="2" s="1"/>
  <c r="P366" i="2"/>
  <c r="Q366" i="2" s="1"/>
  <c r="P367" i="2"/>
  <c r="Q367" i="2" s="1"/>
  <c r="P368" i="2"/>
  <c r="Q368" i="2" s="1"/>
  <c r="P369" i="2"/>
  <c r="Q369" i="2" s="1"/>
  <c r="P370" i="2"/>
  <c r="Q370" i="2" s="1"/>
  <c r="P371" i="2"/>
  <c r="Q371" i="2" s="1"/>
  <c r="P372" i="2"/>
  <c r="Q372" i="2" s="1"/>
  <c r="P373" i="2"/>
  <c r="Q373" i="2" s="1"/>
  <c r="P374" i="2"/>
  <c r="Q374" i="2" s="1"/>
  <c r="P375" i="2"/>
  <c r="Q375" i="2" s="1"/>
  <c r="P376" i="2"/>
  <c r="Q376" i="2" s="1"/>
  <c r="P377" i="2"/>
  <c r="Q377" i="2" s="1"/>
  <c r="P378" i="2"/>
  <c r="Q378" i="2" s="1"/>
  <c r="P379" i="2"/>
  <c r="Q379" i="2" s="1"/>
  <c r="P380" i="2"/>
  <c r="Q380" i="2" s="1"/>
  <c r="P381" i="2"/>
  <c r="Q381" i="2" s="1"/>
  <c r="P382" i="2"/>
  <c r="Q382" i="2" s="1"/>
  <c r="P383" i="2"/>
  <c r="Q383" i="2" s="1"/>
  <c r="P384" i="2"/>
  <c r="Q384" i="2" s="1"/>
  <c r="P385" i="2"/>
  <c r="Q385" i="2" s="1"/>
  <c r="P386" i="2"/>
  <c r="Q386" i="2" s="1"/>
  <c r="P387" i="2"/>
  <c r="Q387" i="2" s="1"/>
  <c r="P388" i="2"/>
  <c r="Q388" i="2" s="1"/>
  <c r="P389" i="2"/>
  <c r="Q389" i="2" s="1"/>
  <c r="P390" i="2"/>
  <c r="Q390" i="2" s="1"/>
  <c r="P391" i="2"/>
  <c r="Q391" i="2" s="1"/>
  <c r="P392" i="2"/>
  <c r="Q392" i="2" s="1"/>
  <c r="P393" i="2"/>
  <c r="Q393" i="2" s="1"/>
  <c r="P394" i="2"/>
  <c r="Q394" i="2" s="1"/>
  <c r="P395" i="2"/>
  <c r="Q395" i="2" s="1"/>
  <c r="P396" i="2"/>
  <c r="Q396" i="2" s="1"/>
  <c r="P397" i="2"/>
  <c r="Q397" i="2" s="1"/>
  <c r="P398" i="2"/>
  <c r="Q398" i="2" s="1"/>
  <c r="P399" i="2"/>
  <c r="Q399" i="2" s="1"/>
  <c r="P400" i="2"/>
  <c r="Q400" i="2" s="1"/>
  <c r="P401" i="2"/>
  <c r="Q401" i="2" s="1"/>
  <c r="P402" i="2"/>
  <c r="Q402" i="2" s="1"/>
  <c r="P403" i="2"/>
  <c r="Q403" i="2" s="1"/>
  <c r="P404" i="2"/>
  <c r="Q404" i="2" s="1"/>
  <c r="P405" i="2"/>
  <c r="Q405" i="2" s="1"/>
  <c r="P406" i="2"/>
  <c r="Q406" i="2" s="1"/>
  <c r="P407" i="2"/>
  <c r="Q407" i="2" s="1"/>
  <c r="P408" i="2"/>
  <c r="Q408" i="2" s="1"/>
  <c r="P409" i="2"/>
  <c r="Q409" i="2" s="1"/>
  <c r="P410" i="2"/>
  <c r="Q410" i="2" s="1"/>
  <c r="P411" i="2"/>
  <c r="Q411" i="2" s="1"/>
  <c r="P412" i="2"/>
  <c r="Q412" i="2" s="1"/>
  <c r="P413" i="2"/>
  <c r="Q413" i="2" s="1"/>
  <c r="P414" i="2"/>
  <c r="Q414" i="2" s="1"/>
  <c r="P415" i="2"/>
  <c r="Q415" i="2" s="1"/>
  <c r="P416" i="2"/>
  <c r="Q416" i="2" s="1"/>
  <c r="P417" i="2"/>
  <c r="Q417" i="2" s="1"/>
  <c r="P418" i="2"/>
  <c r="Q418" i="2" s="1"/>
  <c r="P419" i="2"/>
  <c r="Q419" i="2" s="1"/>
  <c r="P420" i="2"/>
  <c r="Q420" i="2" s="1"/>
  <c r="P421" i="2"/>
  <c r="Q421" i="2" s="1"/>
  <c r="P422" i="2"/>
  <c r="Q422" i="2" s="1"/>
  <c r="P423" i="2"/>
  <c r="Q423" i="2" s="1"/>
  <c r="P424" i="2"/>
  <c r="Q424" i="2" s="1"/>
  <c r="P425" i="2"/>
  <c r="Q425" i="2" s="1"/>
  <c r="P426" i="2"/>
  <c r="Q426" i="2" s="1"/>
  <c r="P427" i="2"/>
  <c r="Q427" i="2" s="1"/>
  <c r="P428" i="2"/>
  <c r="Q428" i="2" s="1"/>
  <c r="P429" i="2"/>
  <c r="Q429" i="2" s="1"/>
  <c r="P430" i="2"/>
  <c r="Q430" i="2" s="1"/>
  <c r="P431" i="2"/>
  <c r="Q431" i="2" s="1"/>
  <c r="P432" i="2"/>
  <c r="Q432" i="2" s="1"/>
  <c r="P433" i="2"/>
  <c r="Q433" i="2" s="1"/>
  <c r="P434" i="2"/>
  <c r="Q434" i="2" s="1"/>
  <c r="P435" i="2"/>
  <c r="Q435" i="2" s="1"/>
  <c r="P436" i="2"/>
  <c r="Q436" i="2" s="1"/>
  <c r="P437" i="2"/>
  <c r="Q437" i="2" s="1"/>
  <c r="P438" i="2"/>
  <c r="Q438" i="2" s="1"/>
  <c r="P439" i="2"/>
  <c r="Q439" i="2" s="1"/>
  <c r="P440" i="2"/>
  <c r="Q440" i="2" s="1"/>
  <c r="P441" i="2"/>
  <c r="Q441" i="2" s="1"/>
  <c r="P442" i="2"/>
  <c r="Q442" i="2" s="1"/>
  <c r="P443" i="2"/>
  <c r="Q443" i="2" s="1"/>
  <c r="P444" i="2"/>
  <c r="Q444" i="2" s="1"/>
  <c r="P445" i="2"/>
  <c r="Q445" i="2" s="1"/>
  <c r="P446" i="2"/>
  <c r="Q446" i="2" s="1"/>
  <c r="P447" i="2"/>
  <c r="Q447" i="2" s="1"/>
  <c r="P448" i="2"/>
  <c r="Q448" i="2" s="1"/>
  <c r="P449" i="2"/>
  <c r="Q449" i="2" s="1"/>
  <c r="P450" i="2"/>
  <c r="Q450" i="2" s="1"/>
  <c r="P451" i="2"/>
  <c r="Q451" i="2" s="1"/>
  <c r="P452" i="2"/>
  <c r="Q452" i="2" s="1"/>
  <c r="P453" i="2"/>
  <c r="Q453" i="2" s="1"/>
  <c r="P454" i="2"/>
  <c r="Q454" i="2" s="1"/>
  <c r="P455" i="2"/>
  <c r="Q455" i="2" s="1"/>
  <c r="P456" i="2"/>
  <c r="Q456" i="2" s="1"/>
  <c r="P457" i="2"/>
  <c r="Q457" i="2" s="1"/>
  <c r="P458" i="2"/>
  <c r="Q458" i="2" s="1"/>
  <c r="P459" i="2"/>
  <c r="Q459" i="2" s="1"/>
  <c r="P460" i="2"/>
  <c r="Q460" i="2" s="1"/>
  <c r="P461" i="2"/>
  <c r="Q461" i="2" s="1"/>
  <c r="P462" i="2"/>
  <c r="Q462" i="2" s="1"/>
  <c r="P463" i="2"/>
  <c r="Q463" i="2" s="1"/>
  <c r="P464" i="2"/>
  <c r="Q464" i="2" s="1"/>
  <c r="P465" i="2"/>
  <c r="Q465" i="2" s="1"/>
  <c r="P466" i="2"/>
  <c r="Q466" i="2" s="1"/>
  <c r="P467" i="2"/>
  <c r="Q467" i="2" s="1"/>
  <c r="P468" i="2"/>
  <c r="Q468" i="2" s="1"/>
  <c r="P469" i="2"/>
  <c r="Q469" i="2" s="1"/>
  <c r="P470" i="2"/>
  <c r="Q470" i="2" s="1"/>
  <c r="P471" i="2"/>
  <c r="Q471" i="2" s="1"/>
  <c r="P472" i="2"/>
  <c r="Q472" i="2" s="1"/>
  <c r="P473" i="2"/>
  <c r="Q473" i="2" s="1"/>
  <c r="P474" i="2"/>
  <c r="Q474" i="2" s="1"/>
  <c r="P475" i="2"/>
  <c r="Q475" i="2" s="1"/>
  <c r="P476" i="2"/>
  <c r="Q476" i="2" s="1"/>
  <c r="P477" i="2"/>
  <c r="Q477" i="2" s="1"/>
  <c r="P478" i="2"/>
  <c r="Q478" i="2" s="1"/>
  <c r="P479" i="2"/>
  <c r="Q479" i="2" s="1"/>
  <c r="P480" i="2"/>
  <c r="Q480" i="2" s="1"/>
  <c r="P481" i="2"/>
  <c r="Q481" i="2" s="1"/>
  <c r="P482" i="2"/>
  <c r="Q482" i="2" s="1"/>
  <c r="P483" i="2"/>
  <c r="Q483" i="2" s="1"/>
  <c r="P484" i="2"/>
  <c r="Q484" i="2" s="1"/>
  <c r="P485" i="2"/>
  <c r="Q485" i="2" s="1"/>
  <c r="P486" i="2"/>
  <c r="Q486" i="2" s="1"/>
  <c r="P487" i="2"/>
  <c r="Q487" i="2" s="1"/>
  <c r="P488" i="2"/>
  <c r="Q488" i="2" s="1"/>
  <c r="P489" i="2"/>
  <c r="Q489" i="2" s="1"/>
  <c r="P490" i="2"/>
  <c r="Q490" i="2" s="1"/>
  <c r="P491" i="2"/>
  <c r="Q491" i="2" s="1"/>
  <c r="P492" i="2"/>
  <c r="Q492" i="2" s="1"/>
  <c r="P493" i="2"/>
  <c r="Q493" i="2" s="1"/>
  <c r="P494" i="2"/>
  <c r="Q494" i="2" s="1"/>
  <c r="P495" i="2"/>
  <c r="Q495" i="2" s="1"/>
  <c r="P496" i="2"/>
  <c r="Q496" i="2" s="1"/>
  <c r="P497" i="2"/>
  <c r="Q497" i="2" s="1"/>
  <c r="P498" i="2"/>
  <c r="Q498" i="2" s="1"/>
  <c r="P499" i="2"/>
  <c r="Q499" i="2" s="1"/>
  <c r="P500" i="2"/>
  <c r="Q500" i="2" s="1"/>
  <c r="P501" i="2"/>
  <c r="Q501" i="2" s="1"/>
  <c r="P502" i="2"/>
  <c r="Q502" i="2" s="1"/>
  <c r="P503" i="2"/>
  <c r="Q503" i="2" s="1"/>
  <c r="P504" i="2"/>
  <c r="Q504" i="2" s="1"/>
  <c r="P505" i="2"/>
  <c r="Q505" i="2" s="1"/>
  <c r="P506" i="2"/>
  <c r="Q506" i="2" s="1"/>
  <c r="P507" i="2"/>
  <c r="Q507" i="2" s="1"/>
  <c r="P508" i="2"/>
  <c r="Q508" i="2" s="1"/>
  <c r="P509" i="2"/>
  <c r="Q509" i="2" s="1"/>
  <c r="P510" i="2"/>
  <c r="Q510" i="2" s="1"/>
  <c r="P511" i="2"/>
  <c r="Q511" i="2" s="1"/>
  <c r="P512" i="2"/>
  <c r="Q512" i="2" s="1"/>
  <c r="P513" i="2"/>
  <c r="Q513" i="2" s="1"/>
  <c r="P514" i="2"/>
  <c r="Q514" i="2" s="1"/>
  <c r="P515" i="2"/>
  <c r="Q515" i="2" s="1"/>
  <c r="P516" i="2"/>
  <c r="Q516" i="2" s="1"/>
  <c r="P517" i="2"/>
  <c r="Q517" i="2" s="1"/>
  <c r="P518" i="2"/>
  <c r="Q518" i="2" s="1"/>
  <c r="P519" i="2"/>
  <c r="Q519" i="2" s="1"/>
  <c r="P520" i="2"/>
  <c r="Q520" i="2" s="1"/>
  <c r="P521" i="2"/>
  <c r="Q521" i="2" s="1"/>
  <c r="P522" i="2"/>
  <c r="Q522" i="2" s="1"/>
  <c r="P523" i="2"/>
  <c r="Q523" i="2" s="1"/>
  <c r="P524" i="2"/>
  <c r="Q524" i="2" s="1"/>
  <c r="P525" i="2"/>
  <c r="Q525" i="2" s="1"/>
  <c r="P526" i="2"/>
  <c r="Q526" i="2" s="1"/>
  <c r="P527" i="2"/>
  <c r="Q527" i="2" s="1"/>
  <c r="P528" i="2"/>
  <c r="Q528" i="2" s="1"/>
  <c r="P529" i="2"/>
  <c r="Q529" i="2" s="1"/>
  <c r="P530" i="2"/>
  <c r="Q530" i="2" s="1"/>
  <c r="P531" i="2"/>
  <c r="Q531" i="2" s="1"/>
  <c r="P532" i="2"/>
  <c r="Q532" i="2" s="1"/>
  <c r="P533" i="2"/>
  <c r="Q533" i="2" s="1"/>
  <c r="P534" i="2"/>
  <c r="Q534" i="2" s="1"/>
  <c r="P535" i="2"/>
  <c r="Q535" i="2" s="1"/>
  <c r="P536" i="2"/>
  <c r="Q536" i="2" s="1"/>
  <c r="P537" i="2"/>
  <c r="Q537" i="2" s="1"/>
  <c r="P538" i="2"/>
  <c r="Q538" i="2" s="1"/>
  <c r="P539" i="2"/>
  <c r="Q539" i="2" s="1"/>
  <c r="P540" i="2"/>
  <c r="Q540" i="2" s="1"/>
  <c r="P541" i="2"/>
  <c r="Q541" i="2" s="1"/>
  <c r="P542" i="2"/>
  <c r="Q542" i="2" s="1"/>
  <c r="P543" i="2"/>
  <c r="Q543" i="2" s="1"/>
  <c r="P544" i="2"/>
  <c r="Q544" i="2" s="1"/>
  <c r="P545" i="2"/>
  <c r="Q545" i="2" s="1"/>
  <c r="P546" i="2"/>
  <c r="Q546" i="2" s="1"/>
  <c r="P547" i="2"/>
  <c r="Q547" i="2" s="1"/>
  <c r="P548" i="2"/>
  <c r="Q548" i="2" s="1"/>
  <c r="P549" i="2"/>
  <c r="Q549" i="2" s="1"/>
  <c r="P550" i="2"/>
  <c r="Q550" i="2" s="1"/>
  <c r="P551" i="2"/>
  <c r="Q551" i="2" s="1"/>
  <c r="P552" i="2"/>
  <c r="Q552" i="2" s="1"/>
  <c r="P553" i="2"/>
  <c r="Q553" i="2" s="1"/>
  <c r="P554" i="2"/>
  <c r="Q554" i="2" s="1"/>
  <c r="P555" i="2"/>
  <c r="Q555" i="2" s="1"/>
  <c r="P150" i="2"/>
  <c r="P151" i="2"/>
  <c r="Q151" i="2" s="1"/>
  <c r="P152" i="2"/>
  <c r="Q152" i="2" s="1"/>
  <c r="Q580" i="2" l="1"/>
  <c r="Q668" i="2"/>
  <c r="Q150" i="2"/>
  <c r="Q103" i="2"/>
  <c r="Q557" i="2"/>
  <c r="Q664" i="2"/>
</calcChain>
</file>

<file path=xl/sharedStrings.xml><?xml version="1.0" encoding="utf-8"?>
<sst xmlns="http://schemas.openxmlformats.org/spreadsheetml/2006/main" count="8493" uniqueCount="1114">
  <si>
    <t>MRIVW</t>
  </si>
  <si>
    <t>MREGGER</t>
  </si>
  <si>
    <t>Maxlik</t>
  </si>
  <si>
    <t>SNP</t>
  </si>
  <si>
    <t>rs1863668</t>
  </si>
  <si>
    <t>G</t>
  </si>
  <si>
    <t>T</t>
  </si>
  <si>
    <t>C</t>
  </si>
  <si>
    <t>rs12043403</t>
  </si>
  <si>
    <t>rs12409233</t>
  </si>
  <si>
    <t>A</t>
  </si>
  <si>
    <t>rs890576</t>
  </si>
  <si>
    <t>rs146273942</t>
  </si>
  <si>
    <t>rs12123143</t>
  </si>
  <si>
    <t>rs145391209</t>
  </si>
  <si>
    <t>rs12732125</t>
  </si>
  <si>
    <t>rs17111474</t>
  </si>
  <si>
    <t>rs2479396</t>
  </si>
  <si>
    <t>rs146480899</t>
  </si>
  <si>
    <t>rs77875082</t>
  </si>
  <si>
    <t>rs12117661</t>
  </si>
  <si>
    <t>rs9436961</t>
  </si>
  <si>
    <t>rs374459115</t>
  </si>
  <si>
    <t>rs28775984</t>
  </si>
  <si>
    <t>rs182491400</t>
  </si>
  <si>
    <t>rs181331606</t>
  </si>
  <si>
    <t>rs72909541</t>
  </si>
  <si>
    <t>rs80085738</t>
  </si>
  <si>
    <t>rs12739979</t>
  </si>
  <si>
    <t>rs11810371</t>
  </si>
  <si>
    <t>rs2495494</t>
  </si>
  <si>
    <t>rs2094470</t>
  </si>
  <si>
    <t>rs2479415</t>
  </si>
  <si>
    <t>rs75050571</t>
  </si>
  <si>
    <t>rs72660548</t>
  </si>
  <si>
    <t>rs17111503</t>
  </si>
  <si>
    <t>rs11591147</t>
  </si>
  <si>
    <t>rs2479410</t>
  </si>
  <si>
    <t>rs74700387</t>
  </si>
  <si>
    <t>rs41294821</t>
  </si>
  <si>
    <t>rs7546522</t>
  </si>
  <si>
    <t>rs572512</t>
  </si>
  <si>
    <t>rs7552350</t>
  </si>
  <si>
    <t>rs2495477</t>
  </si>
  <si>
    <t>rs41294825</t>
  </si>
  <si>
    <t>rs150119739</t>
  </si>
  <si>
    <t>rs7525503</t>
  </si>
  <si>
    <t>rs137886411</t>
  </si>
  <si>
    <t>rs11206517</t>
  </si>
  <si>
    <t>rs41297885</t>
  </si>
  <si>
    <t>rs28385715</t>
  </si>
  <si>
    <t>rs142116310</t>
  </si>
  <si>
    <t>rs10493176</t>
  </si>
  <si>
    <t>rs11583974</t>
  </si>
  <si>
    <t>rs115465289</t>
  </si>
  <si>
    <t>rs530804537</t>
  </si>
  <si>
    <t>rs12031153</t>
  </si>
  <si>
    <t>rs79494709</t>
  </si>
  <si>
    <t>rs55817205</t>
  </si>
  <si>
    <t>rs375392181</t>
  </si>
  <si>
    <t>rs1308220</t>
  </si>
  <si>
    <t>rs11741997</t>
  </si>
  <si>
    <t>rs7708132</t>
  </si>
  <si>
    <t>rs72633961</t>
  </si>
  <si>
    <t>rs72768351</t>
  </si>
  <si>
    <t>rs75144964</t>
  </si>
  <si>
    <t>rs4703665</t>
  </si>
  <si>
    <t>rs35122945</t>
  </si>
  <si>
    <t>rs151214061</t>
  </si>
  <si>
    <t>rs6895057</t>
  </si>
  <si>
    <t>rs75240579</t>
  </si>
  <si>
    <t>rs7701925</t>
  </si>
  <si>
    <t>rs112672253</t>
  </si>
  <si>
    <t>rs17244939</t>
  </si>
  <si>
    <t>rs115169875</t>
  </si>
  <si>
    <t>rs151264833</t>
  </si>
  <si>
    <t>rs62366588</t>
  </si>
  <si>
    <t>rs74695562</t>
  </si>
  <si>
    <t>rs144083983</t>
  </si>
  <si>
    <t>rs181668591</t>
  </si>
  <si>
    <t>rs114253542</t>
  </si>
  <si>
    <t>rs180755046</t>
  </si>
  <si>
    <t>rs182826525</t>
  </si>
  <si>
    <t>rs151000110</t>
  </si>
  <si>
    <t>rs200823803</t>
  </si>
  <si>
    <t>rs73013176</t>
  </si>
  <si>
    <t>rs112159161</t>
  </si>
  <si>
    <t>rs2738464</t>
  </si>
  <si>
    <t>rs147540853</t>
  </si>
  <si>
    <t>rs1123571</t>
  </si>
  <si>
    <t>rs1497406</t>
  </si>
  <si>
    <t>rs10753556</t>
  </si>
  <si>
    <t>rs10903129</t>
  </si>
  <si>
    <t>rs12094989</t>
  </si>
  <si>
    <t>rs114165349</t>
  </si>
  <si>
    <t>rs638769</t>
  </si>
  <si>
    <t>rs11811656</t>
  </si>
  <si>
    <t>rs11206506</t>
  </si>
  <si>
    <t>rs2479413</t>
  </si>
  <si>
    <t>rs12086676</t>
  </si>
  <si>
    <t>rs6588577</t>
  </si>
  <si>
    <t>rs7534572</t>
  </si>
  <si>
    <t>rs6684364</t>
  </si>
  <si>
    <t>rs2391159</t>
  </si>
  <si>
    <t>rs4970824</t>
  </si>
  <si>
    <t>rs189974330</t>
  </si>
  <si>
    <t>rs114713488</t>
  </si>
  <si>
    <t>rs149841512</t>
  </si>
  <si>
    <t>rs79868705</t>
  </si>
  <si>
    <t>rs17036094</t>
  </si>
  <si>
    <t>rs148631275</t>
  </si>
  <si>
    <t>rs10858093</t>
  </si>
  <si>
    <t>rs149516707</t>
  </si>
  <si>
    <t>rs115458560</t>
  </si>
  <si>
    <t>rs267733</t>
  </si>
  <si>
    <t>rs113462784</t>
  </si>
  <si>
    <t>rs4390169</t>
  </si>
  <si>
    <t>rs115383270</t>
  </si>
  <si>
    <t>rs6665535</t>
  </si>
  <si>
    <t>rs6682862</t>
  </si>
  <si>
    <t>rs1689801</t>
  </si>
  <si>
    <t>rs2296288</t>
  </si>
  <si>
    <t>rs1434282</t>
  </si>
  <si>
    <t>rs2642438</t>
  </si>
  <si>
    <t>rs12138866</t>
  </si>
  <si>
    <t>rs7544869</t>
  </si>
  <si>
    <t>rs553427</t>
  </si>
  <si>
    <t>rs10910522</t>
  </si>
  <si>
    <t>rs7512010</t>
  </si>
  <si>
    <t>rs3935011</t>
  </si>
  <si>
    <t>rs3820897</t>
  </si>
  <si>
    <t>rs67269656</t>
  </si>
  <si>
    <t>rs6734686</t>
  </si>
  <si>
    <t>rs141481562</t>
  </si>
  <si>
    <t>rs75980706</t>
  </si>
  <si>
    <t>rs11096689</t>
  </si>
  <si>
    <t>rs35239705</t>
  </si>
  <si>
    <t>rs4665972</t>
  </si>
  <si>
    <t>rs7599046</t>
  </si>
  <si>
    <t>rs10495907</t>
  </si>
  <si>
    <t>rs56266464</t>
  </si>
  <si>
    <t>rs191243200</t>
  </si>
  <si>
    <t>rs35206901</t>
  </si>
  <si>
    <t>rs17425376</t>
  </si>
  <si>
    <t>rs4671050</t>
  </si>
  <si>
    <t>rs954680</t>
  </si>
  <si>
    <t>rs11887443</t>
  </si>
  <si>
    <t>rs2970902</t>
  </si>
  <si>
    <t>rs113313551</t>
  </si>
  <si>
    <t>rs1992172</t>
  </si>
  <si>
    <t>rs150474434</t>
  </si>
  <si>
    <t>rs17050272</t>
  </si>
  <si>
    <t>rs1375131</t>
  </si>
  <si>
    <t>rs13011344</t>
  </si>
  <si>
    <t>rs12614487</t>
  </si>
  <si>
    <t>rs10184004</t>
  </si>
  <si>
    <t>rs10184673</t>
  </si>
  <si>
    <t>rs12693968</t>
  </si>
  <si>
    <t>rs3814365</t>
  </si>
  <si>
    <t>rs1250259</t>
  </si>
  <si>
    <t>rs2382818</t>
  </si>
  <si>
    <t>rs78058190</t>
  </si>
  <si>
    <t>rs6431630</t>
  </si>
  <si>
    <t>rs146194062</t>
  </si>
  <si>
    <t>rs13076933</t>
  </si>
  <si>
    <t>rs6792725</t>
  </si>
  <si>
    <t>rs9837622</t>
  </si>
  <si>
    <t>rs2526385</t>
  </si>
  <si>
    <t>rs71311871</t>
  </si>
  <si>
    <t>rs55921103</t>
  </si>
  <si>
    <t>rs7637250</t>
  </si>
  <si>
    <t>rs9837149</t>
  </si>
  <si>
    <t>rs11719535</t>
  </si>
  <si>
    <t>rs2594205</t>
  </si>
  <si>
    <t>rs55732372</t>
  </si>
  <si>
    <t>rs74341202</t>
  </si>
  <si>
    <t>rs523118</t>
  </si>
  <si>
    <t>rs9653945</t>
  </si>
  <si>
    <t>rs6441313</t>
  </si>
  <si>
    <t>rs56118251</t>
  </si>
  <si>
    <t>rs16861497</t>
  </si>
  <si>
    <t>rs13108218</t>
  </si>
  <si>
    <t>rs4234798</t>
  </si>
  <si>
    <t>rs2034796</t>
  </si>
  <si>
    <t>rs6448432</t>
  </si>
  <si>
    <t>rs12504134</t>
  </si>
  <si>
    <t>rs79623641</t>
  </si>
  <si>
    <t>rs112575086</t>
  </si>
  <si>
    <t>rs146674238</t>
  </si>
  <si>
    <t>rs34707604</t>
  </si>
  <si>
    <t>rs149314105</t>
  </si>
  <si>
    <t>rs72663045</t>
  </si>
  <si>
    <t>rs342467</t>
  </si>
  <si>
    <t>rs11499828</t>
  </si>
  <si>
    <t>rs28497720</t>
  </si>
  <si>
    <t>rs17617028</t>
  </si>
  <si>
    <t>rs721412</t>
  </si>
  <si>
    <t>rs138204164</t>
  </si>
  <si>
    <t>rs952225</t>
  </si>
  <si>
    <t>rs41280463</t>
  </si>
  <si>
    <t>rs116692022</t>
  </si>
  <si>
    <t>rs72701754</t>
  </si>
  <si>
    <t>rs116734477</t>
  </si>
  <si>
    <t>rs112838464</t>
  </si>
  <si>
    <t>rs2434583</t>
  </si>
  <si>
    <t>rs55869620</t>
  </si>
  <si>
    <t>rs72768309</t>
  </si>
  <si>
    <t>rs7700965</t>
  </si>
  <si>
    <t>rs17649030</t>
  </si>
  <si>
    <t>rs62363367</t>
  </si>
  <si>
    <t>rs2617447</t>
  </si>
  <si>
    <t>rs6869845</t>
  </si>
  <si>
    <t>rs2706381</t>
  </si>
  <si>
    <t>rs13153174</t>
  </si>
  <si>
    <t>rs11167778</t>
  </si>
  <si>
    <t>rs543486395</t>
  </si>
  <si>
    <t>rs12657266</t>
  </si>
  <si>
    <t>rs13360569</t>
  </si>
  <si>
    <t>rs352942</t>
  </si>
  <si>
    <t>rs272441</t>
  </si>
  <si>
    <t>rs147539187</t>
  </si>
  <si>
    <t>rs2235215</t>
  </si>
  <si>
    <t>rs1418970</t>
  </si>
  <si>
    <t>rs1800562</t>
  </si>
  <si>
    <t>rs78408557</t>
  </si>
  <si>
    <t>rs1061537</t>
  </si>
  <si>
    <t>rs28732146</t>
  </si>
  <si>
    <t>rs6689</t>
  </si>
  <si>
    <t>rs114863007</t>
  </si>
  <si>
    <t>rs62406547</t>
  </si>
  <si>
    <t>rs17665178</t>
  </si>
  <si>
    <t>rs12662589</t>
  </si>
  <si>
    <t>rs9496567</t>
  </si>
  <si>
    <t>rs62419249</t>
  </si>
  <si>
    <t>rs4946713</t>
  </si>
  <si>
    <t>rs1556857</t>
  </si>
  <si>
    <t>rs72971192</t>
  </si>
  <si>
    <t>rs141783576</t>
  </si>
  <si>
    <t>rs9399137</t>
  </si>
  <si>
    <t>rs76933614</t>
  </si>
  <si>
    <t>rs8191774</t>
  </si>
  <si>
    <t>rs112170089</t>
  </si>
  <si>
    <t>rs12208357</t>
  </si>
  <si>
    <t>rs146534110</t>
  </si>
  <si>
    <t>rs139451770</t>
  </si>
  <si>
    <t>rs144833821</t>
  </si>
  <si>
    <t>rs117733303</t>
  </si>
  <si>
    <t>rs118039278</t>
  </si>
  <si>
    <t>rs12055389</t>
  </si>
  <si>
    <t>rs61730955</t>
  </si>
  <si>
    <t>rs10272002</t>
  </si>
  <si>
    <t>rs34927723</t>
  </si>
  <si>
    <t>rs55696093</t>
  </si>
  <si>
    <t>rs896311</t>
  </si>
  <si>
    <t>rs56001710</t>
  </si>
  <si>
    <t>rs12533280</t>
  </si>
  <si>
    <t>rs7808613</t>
  </si>
  <si>
    <t>rs17725246</t>
  </si>
  <si>
    <t>rs799157</t>
  </si>
  <si>
    <t>rs1057868</t>
  </si>
  <si>
    <t>rs1014283</t>
  </si>
  <si>
    <t>rs6967728</t>
  </si>
  <si>
    <t>rs564449</t>
  </si>
  <si>
    <t>rs1838931</t>
  </si>
  <si>
    <t>rs35106682</t>
  </si>
  <si>
    <t>rs34372369</t>
  </si>
  <si>
    <t>rs4374942</t>
  </si>
  <si>
    <t>rs11761517</t>
  </si>
  <si>
    <t>rs2936512</t>
  </si>
  <si>
    <t>rs49675</t>
  </si>
  <si>
    <t>rs9987289</t>
  </si>
  <si>
    <t>rs10108282</t>
  </si>
  <si>
    <t>rs13255048</t>
  </si>
  <si>
    <t>rs151150389</t>
  </si>
  <si>
    <t>rs117139027</t>
  </si>
  <si>
    <t>rs34265667</t>
  </si>
  <si>
    <t>rs28615248</t>
  </si>
  <si>
    <t>rs9297994</t>
  </si>
  <si>
    <t>rs12114596</t>
  </si>
  <si>
    <t>rs62509311</t>
  </si>
  <si>
    <t>rs2941465</t>
  </si>
  <si>
    <t>rs2737245</t>
  </si>
  <si>
    <t>rs6999569</t>
  </si>
  <si>
    <t>rs28894779</t>
  </si>
  <si>
    <t>rs45613837</t>
  </si>
  <si>
    <t>rs11787335</t>
  </si>
  <si>
    <t>rs3780181</t>
  </si>
  <si>
    <t>rs28498684</t>
  </si>
  <si>
    <t>rs12551960</t>
  </si>
  <si>
    <t>rs615552</t>
  </si>
  <si>
    <t>rs60988380</t>
  </si>
  <si>
    <t>rs7864568</t>
  </si>
  <si>
    <t>rs1571791</t>
  </si>
  <si>
    <t>rs9410207</t>
  </si>
  <si>
    <t>rs2066714</t>
  </si>
  <si>
    <t>rs11789603</t>
  </si>
  <si>
    <t>rs2740488</t>
  </si>
  <si>
    <t>rs56294298</t>
  </si>
  <si>
    <t>rs7025486</t>
  </si>
  <si>
    <t>rs6478851</t>
  </si>
  <si>
    <t>rs2519093</t>
  </si>
  <si>
    <t>rs76643124</t>
  </si>
  <si>
    <t>rs13301660</t>
  </si>
  <si>
    <t>rs263423</t>
  </si>
  <si>
    <t>rs7903259</t>
  </si>
  <si>
    <t>rs12354765</t>
  </si>
  <si>
    <t>rs1031101</t>
  </si>
  <si>
    <t>rs1896995</t>
  </si>
  <si>
    <t>rs17476364</t>
  </si>
  <si>
    <t>rs1870140</t>
  </si>
  <si>
    <t>rs2068888</t>
  </si>
  <si>
    <t>rs61886346</t>
  </si>
  <si>
    <t>rs603424</t>
  </si>
  <si>
    <t>rs78531123</t>
  </si>
  <si>
    <t>rs2792751</t>
  </si>
  <si>
    <t>rs60847460</t>
  </si>
  <si>
    <t>rs2301179</t>
  </si>
  <si>
    <t>rs7904973</t>
  </si>
  <si>
    <t>rs11246280</t>
  </si>
  <si>
    <t>rs7124487</t>
  </si>
  <si>
    <t>rs7108486</t>
  </si>
  <si>
    <t>rs12271333</t>
  </si>
  <si>
    <t>rs11601507</t>
  </si>
  <si>
    <t>rs214080</t>
  </si>
  <si>
    <t>rs10832956</t>
  </si>
  <si>
    <t>rs223042</t>
  </si>
  <si>
    <t>rs61882680</t>
  </si>
  <si>
    <t>rs174547</t>
  </si>
  <si>
    <t>rs77631946</t>
  </si>
  <si>
    <t>rs56223081</t>
  </si>
  <si>
    <t>rs1638586</t>
  </si>
  <si>
    <t>rs78643851</t>
  </si>
  <si>
    <t>rs10899485</t>
  </si>
  <si>
    <t>rs11226108</t>
  </si>
  <si>
    <t>rs964184</t>
  </si>
  <si>
    <t>rs141469619</t>
  </si>
  <si>
    <t>rs12970</t>
  </si>
  <si>
    <t>rs11218753</t>
  </si>
  <si>
    <t>rs4307732</t>
  </si>
  <si>
    <t>rs55943924</t>
  </si>
  <si>
    <t>rs35882350</t>
  </si>
  <si>
    <t>rs117233107</t>
  </si>
  <si>
    <t>rs75667995</t>
  </si>
  <si>
    <t>rs11048637</t>
  </si>
  <si>
    <t>rs10843390</t>
  </si>
  <si>
    <t>rs11175540</t>
  </si>
  <si>
    <t>rs2250751</t>
  </si>
  <si>
    <t>rs7300192</t>
  </si>
  <si>
    <t>rs74090765</t>
  </si>
  <si>
    <t>rs61754230</t>
  </si>
  <si>
    <t>rs12306780</t>
  </si>
  <si>
    <t>rs1515565</t>
  </si>
  <si>
    <t>rs11837065</t>
  </si>
  <si>
    <t>rs1850956</t>
  </si>
  <si>
    <t>rs3184504</t>
  </si>
  <si>
    <t>rs1169288</t>
  </si>
  <si>
    <t>rs2247139</t>
  </si>
  <si>
    <t>rs2451322</t>
  </si>
  <si>
    <t>rs11057841</t>
  </si>
  <si>
    <t>rs75588192</t>
  </si>
  <si>
    <t>rs5026917</t>
  </si>
  <si>
    <t>rs7997102</t>
  </si>
  <si>
    <t>rs7327867</t>
  </si>
  <si>
    <t>rs208432</t>
  </si>
  <si>
    <t>rs17532371</t>
  </si>
  <si>
    <t>rs4942833</t>
  </si>
  <si>
    <t>rs9535755</t>
  </si>
  <si>
    <t>rs9592980</t>
  </si>
  <si>
    <t>rs9543956</t>
  </si>
  <si>
    <t>rs7330899</t>
  </si>
  <si>
    <t>rs551473284</t>
  </si>
  <si>
    <t>rs6602909</t>
  </si>
  <si>
    <t>rs12016920</t>
  </si>
  <si>
    <t>rs11621792</t>
  </si>
  <si>
    <t>rs11846704</t>
  </si>
  <si>
    <t>rs114491880</t>
  </si>
  <si>
    <t>rs17101394</t>
  </si>
  <si>
    <t>rs7157399</t>
  </si>
  <si>
    <t>rs13379043</t>
  </si>
  <si>
    <t>rs34752362</t>
  </si>
  <si>
    <t>rs17776811</t>
  </si>
  <si>
    <t>rs28929474</t>
  </si>
  <si>
    <t>rs17580</t>
  </si>
  <si>
    <t>rs28375625</t>
  </si>
  <si>
    <t>rs79391862</t>
  </si>
  <si>
    <t>rs148086620</t>
  </si>
  <si>
    <t>rs686958</t>
  </si>
  <si>
    <t>rs11636087</t>
  </si>
  <si>
    <t>rs12917376</t>
  </si>
  <si>
    <t>rs1567670</t>
  </si>
  <si>
    <t>rs8038512</t>
  </si>
  <si>
    <t>rs8029797</t>
  </si>
  <si>
    <t>rs17703146</t>
  </si>
  <si>
    <t>rs12445804</t>
  </si>
  <si>
    <t>rs72772042</t>
  </si>
  <si>
    <t>rs35468353</t>
  </si>
  <si>
    <t>rs74019283</t>
  </si>
  <si>
    <t>rs247617</t>
  </si>
  <si>
    <t>rs117753658</t>
  </si>
  <si>
    <t>rs11648003</t>
  </si>
  <si>
    <t>rs7191623</t>
  </si>
  <si>
    <t>rs9938506</t>
  </si>
  <si>
    <t>rs67890964</t>
  </si>
  <si>
    <t>rs576285576</t>
  </si>
  <si>
    <t>rs539705186</t>
  </si>
  <si>
    <t>rs7213347</t>
  </si>
  <si>
    <t>rs55714927</t>
  </si>
  <si>
    <t>rs150688657</t>
  </si>
  <si>
    <t>rs10462024</t>
  </si>
  <si>
    <t>rs28811342</t>
  </si>
  <si>
    <t>rs9909417</t>
  </si>
  <si>
    <t>rs704</t>
  </si>
  <si>
    <t>rs117765227</t>
  </si>
  <si>
    <t>rs62070652</t>
  </si>
  <si>
    <t>rs525767</t>
  </si>
  <si>
    <t>rs12943633</t>
  </si>
  <si>
    <t>rs12949918</t>
  </si>
  <si>
    <t>rs72836561</t>
  </si>
  <si>
    <t>rs12603290</t>
  </si>
  <si>
    <t>rs1292069</t>
  </si>
  <si>
    <t>rs1801689</t>
  </si>
  <si>
    <t>rs78186330</t>
  </si>
  <si>
    <t>rs77542162</t>
  </si>
  <si>
    <t>rs72631343</t>
  </si>
  <si>
    <t>rs2125345</t>
  </si>
  <si>
    <t>rs12451056</t>
  </si>
  <si>
    <t>rs62076528</t>
  </si>
  <si>
    <t>rs2840354</t>
  </si>
  <si>
    <t>rs1010810</t>
  </si>
  <si>
    <t>rs77960347</t>
  </si>
  <si>
    <t>rs10438978</t>
  </si>
  <si>
    <t>rs12968116</t>
  </si>
  <si>
    <t>rs8096658</t>
  </si>
  <si>
    <t>rs12454507</t>
  </si>
  <si>
    <t>rs123698</t>
  </si>
  <si>
    <t>rs2238614</t>
  </si>
  <si>
    <t>rs45518133</t>
  </si>
  <si>
    <t>rs183312616</t>
  </si>
  <si>
    <t>rs8110479</t>
  </si>
  <si>
    <t>rs147622113</t>
  </si>
  <si>
    <t>rs73007510</t>
  </si>
  <si>
    <t>rs141015559</t>
  </si>
  <si>
    <t>rs34795914</t>
  </si>
  <si>
    <t>rs143811369</t>
  </si>
  <si>
    <t>rs187429064</t>
  </si>
  <si>
    <t>rs10401969</t>
  </si>
  <si>
    <t>rs147791730</t>
  </si>
  <si>
    <t>rs576100986</t>
  </si>
  <si>
    <t>rs74747585</t>
  </si>
  <si>
    <t>rs62119261</t>
  </si>
  <si>
    <t>rs73048351</t>
  </si>
  <si>
    <t>rs4803748</t>
  </si>
  <si>
    <t>rs147711004</t>
  </si>
  <si>
    <t>rs141739979</t>
  </si>
  <si>
    <t>rs113139066</t>
  </si>
  <si>
    <t>rs8108762</t>
  </si>
  <si>
    <t>rs117252809</t>
  </si>
  <si>
    <t>rs35978917</t>
  </si>
  <si>
    <t>rs12979383</t>
  </si>
  <si>
    <t>rs145467679</t>
  </si>
  <si>
    <t>rs35081008</t>
  </si>
  <si>
    <t>rs56225452</t>
  </si>
  <si>
    <t>rs62204032</t>
  </si>
  <si>
    <t>rs73075609</t>
  </si>
  <si>
    <t>rs969075</t>
  </si>
  <si>
    <t>rs2618566</t>
  </si>
  <si>
    <t>rs3746337</t>
  </si>
  <si>
    <t>rs6060491</t>
  </si>
  <si>
    <t>rs2207132</t>
  </si>
  <si>
    <t>rs1997833</t>
  </si>
  <si>
    <t>rs389877</t>
  </si>
  <si>
    <t>rs1569750</t>
  </si>
  <si>
    <t>rs6022851</t>
  </si>
  <si>
    <t>rs117590445</t>
  </si>
  <si>
    <t>rs2257885</t>
  </si>
  <si>
    <t>rs6090040</t>
  </si>
  <si>
    <t>rs73147887</t>
  </si>
  <si>
    <t>rs12106385</t>
  </si>
  <si>
    <t>rs112244600</t>
  </si>
  <si>
    <t>rs1963676</t>
  </si>
  <si>
    <t>rs5746498</t>
  </si>
  <si>
    <t>rs8139142</t>
  </si>
  <si>
    <t>rs5752963</t>
  </si>
  <si>
    <t>rs5755688</t>
  </si>
  <si>
    <t>rs138352</t>
  </si>
  <si>
    <t>rs9615108</t>
  </si>
  <si>
    <t>rs13268</t>
  </si>
  <si>
    <t>rs41329344</t>
  </si>
  <si>
    <t>NA</t>
  </si>
  <si>
    <t>HbA1c</t>
  </si>
  <si>
    <t>method</t>
  </si>
  <si>
    <t>nsnp</t>
  </si>
  <si>
    <t>Q</t>
  </si>
  <si>
    <t>Inverse variance weighted</t>
  </si>
  <si>
    <t>MR Egger</t>
  </si>
  <si>
    <t>Simple mode</t>
  </si>
  <si>
    <t>Weighted median</t>
  </si>
  <si>
    <t>Weighted mode</t>
  </si>
  <si>
    <t>rs34232196</t>
  </si>
  <si>
    <t>rs7523242</t>
  </si>
  <si>
    <t>rs2479408</t>
  </si>
  <si>
    <t>rs11206513</t>
  </si>
  <si>
    <t>rs1165287</t>
  </si>
  <si>
    <t>rs11804420</t>
  </si>
  <si>
    <t>rs12136600</t>
  </si>
  <si>
    <t>rs1537399</t>
  </si>
  <si>
    <t>rs57357765</t>
  </si>
  <si>
    <t>rs6663252</t>
  </si>
  <si>
    <t>rs17244848</t>
  </si>
  <si>
    <t>rs12916</t>
  </si>
  <si>
    <t>rs138294113</t>
  </si>
  <si>
    <t>HISPANIC</t>
  </si>
  <si>
    <t>rs10889335</t>
  </si>
  <si>
    <t>rs660240</t>
  </si>
  <si>
    <t>rs934197</t>
  </si>
  <si>
    <t>rs563222733</t>
  </si>
  <si>
    <t>rs1260326</t>
  </si>
  <si>
    <t>rs4245791</t>
  </si>
  <si>
    <t>rs113198605</t>
  </si>
  <si>
    <t>rs3798169</t>
  </si>
  <si>
    <t>rs7012814</t>
  </si>
  <si>
    <t>rs6982502</t>
  </si>
  <si>
    <t>rs635634</t>
  </si>
  <si>
    <t>rs4055121</t>
  </si>
  <si>
    <t>rs217181</t>
  </si>
  <si>
    <t>rs74180176</t>
  </si>
  <si>
    <t>rs58542926</t>
  </si>
  <si>
    <t>rs115205560</t>
  </si>
  <si>
    <t>rs7412</t>
  </si>
  <si>
    <t>rs12721051</t>
  </si>
  <si>
    <t>HISP</t>
  </si>
  <si>
    <t>R2</t>
  </si>
  <si>
    <t>F-STATISTIC</t>
  </si>
  <si>
    <t>EUR</t>
  </si>
  <si>
    <t>Wald ratio</t>
  </si>
  <si>
    <t>EAS</t>
  </si>
  <si>
    <t>SAS</t>
  </si>
  <si>
    <t>rs693668</t>
  </si>
  <si>
    <t>rs3846663</t>
  </si>
  <si>
    <t>rs77265569</t>
  </si>
  <si>
    <t>rs8112638</t>
  </si>
  <si>
    <t>rs1800481</t>
  </si>
  <si>
    <t>rs7004769</t>
  </si>
  <si>
    <t>rs550057</t>
  </si>
  <si>
    <t>rs174568</t>
  </si>
  <si>
    <t>rs11626929</t>
  </si>
  <si>
    <t>rs12445401</t>
  </si>
  <si>
    <t>rs56255430</t>
  </si>
  <si>
    <t>rs1065853</t>
  </si>
  <si>
    <t>rs78736419</t>
  </si>
  <si>
    <t>rs4927191</t>
  </si>
  <si>
    <t>rs7523141</t>
  </si>
  <si>
    <t>rs151193009</t>
  </si>
  <si>
    <t>rs17111652</t>
  </si>
  <si>
    <t>rs7717415</t>
  </si>
  <si>
    <t>rs6453131</t>
  </si>
  <si>
    <t>rs10903130</t>
  </si>
  <si>
    <t>rs72911441</t>
  </si>
  <si>
    <t>rs602633</t>
  </si>
  <si>
    <t>rs11320208</t>
  </si>
  <si>
    <t>rs13306194</t>
  </si>
  <si>
    <t>rs62133263</t>
  </si>
  <si>
    <t>rs2539981</t>
  </si>
  <si>
    <t>rs6741916</t>
  </si>
  <si>
    <t>rs3752442</t>
  </si>
  <si>
    <t>rs6874202</t>
  </si>
  <si>
    <t>rs9274662</t>
  </si>
  <si>
    <t>rs9376090</t>
  </si>
  <si>
    <t>rs73596816</t>
  </si>
  <si>
    <t>rs181711349</t>
  </si>
  <si>
    <t>rs7789194</t>
  </si>
  <si>
    <t>rs2054345</t>
  </si>
  <si>
    <t>rs112784971</t>
  </si>
  <si>
    <t>rs2737265</t>
  </si>
  <si>
    <t>rs2954027</t>
  </si>
  <si>
    <t>rs1883025</t>
  </si>
  <si>
    <t>rs59857465</t>
  </si>
  <si>
    <t>rs7898735</t>
  </si>
  <si>
    <t>rs2419607</t>
  </si>
  <si>
    <t>rs174559</t>
  </si>
  <si>
    <t>rs59379014</t>
  </si>
  <si>
    <t>rs12229026</t>
  </si>
  <si>
    <t>rs4646776</t>
  </si>
  <si>
    <t>rs11571836</t>
  </si>
  <si>
    <t>rs7140110</t>
  </si>
  <si>
    <t>rs6493583</t>
  </si>
  <si>
    <t>rs77303550</t>
  </si>
  <si>
    <t>rs7212349</t>
  </si>
  <si>
    <t>rs62074055</t>
  </si>
  <si>
    <t>rs12162136</t>
  </si>
  <si>
    <t>rs737337</t>
  </si>
  <si>
    <t>rs406315</t>
  </si>
  <si>
    <t>rs157592</t>
  </si>
  <si>
    <t>rs187976859</t>
  </si>
  <si>
    <t>rs5758600</t>
  </si>
  <si>
    <t>AFR</t>
  </si>
  <si>
    <t>T2D</t>
  </si>
  <si>
    <t>HMGCR</t>
  </si>
  <si>
    <t>PCSK9</t>
  </si>
  <si>
    <t>Hb1Ac</t>
  </si>
  <si>
    <t>LD R2</t>
  </si>
  <si>
    <t>NSNPS</t>
  </si>
  <si>
    <t>BETA</t>
  </si>
  <si>
    <t>SE</t>
  </si>
  <si>
    <t>95% CI LOWER</t>
  </si>
  <si>
    <t>95% CI UPPER</t>
  </si>
  <si>
    <t>PVALUE</t>
  </si>
  <si>
    <t>INTERCEPT</t>
  </si>
  <si>
    <t>SE INTERCEPT</t>
  </si>
  <si>
    <t>PVALUE INTERCEPT</t>
  </si>
  <si>
    <t>RSE</t>
  </si>
  <si>
    <t>HET STATISTIC</t>
  </si>
  <si>
    <t>HET PVALUE</t>
  </si>
  <si>
    <t>OUTCOME</t>
  </si>
  <si>
    <t>POPULATION</t>
  </si>
  <si>
    <t>TARGET</t>
  </si>
  <si>
    <t>METHOD</t>
  </si>
  <si>
    <t>BETA*</t>
  </si>
  <si>
    <t>OR</t>
  </si>
  <si>
    <t>OR 95% CI LOWER</t>
  </si>
  <si>
    <t>OR 95% CI UPPER</t>
  </si>
  <si>
    <t>HIS</t>
  </si>
  <si>
    <t>EXPOSURE TARGET</t>
  </si>
  <si>
    <t>ID OUTCOME</t>
  </si>
  <si>
    <t>NSNP</t>
  </si>
  <si>
    <t>AFRICAN</t>
  </si>
  <si>
    <t>EUROPEAN</t>
  </si>
  <si>
    <t>Q DF</t>
  </si>
  <si>
    <t>Q PVALUE</t>
  </si>
  <si>
    <t>EGGER INTERCEPT</t>
  </si>
  <si>
    <t>EGGER SE</t>
  </si>
  <si>
    <t>EGGER PVALUE</t>
  </si>
  <si>
    <t>SNP R2 EXPOSURE</t>
  </si>
  <si>
    <t>SNP R2 OUTCOME</t>
  </si>
  <si>
    <t>CORRECT CAUSAL DIRECTION</t>
  </si>
  <si>
    <t>STEIGER PVALUE</t>
  </si>
  <si>
    <t>SOUTH ASIAN</t>
  </si>
  <si>
    <t>EAST ASIAN</t>
  </si>
  <si>
    <t>CHROMOSOME</t>
  </si>
  <si>
    <t>POSITION</t>
  </si>
  <si>
    <t>OTHER ALLELE</t>
  </si>
  <si>
    <t>EFFECT ALLELE</t>
  </si>
  <si>
    <t>SAMPLE SIZE</t>
  </si>
  <si>
    <t>EFFECT ALLELE FREQUENCY</t>
  </si>
  <si>
    <t>LDL-C</t>
  </si>
  <si>
    <t>TUNING STATISTIC</t>
  </si>
  <si>
    <t>MAGIC1000G_2hGlu_HISP.tsv.gz</t>
  </si>
  <si>
    <t>MAGIC1000G_FG_HISP.tsv.gz</t>
  </si>
  <si>
    <t>MAGIC1000G_FI_HISP.tsv.gz</t>
  </si>
  <si>
    <t>MAGIC1000G_FG_SAS.tsv.gz</t>
  </si>
  <si>
    <t>MAGIC1000G_FI_SAS.tsv.gz</t>
  </si>
  <si>
    <t>Abbreviations:</t>
  </si>
  <si>
    <t xml:space="preserve">standardized causal point estimate </t>
  </si>
  <si>
    <t>CI LOWER BOUND</t>
  </si>
  <si>
    <t>lower bound for 95% confidence interval based on standard error</t>
  </si>
  <si>
    <t>CI UPPER BOUND</t>
  </si>
  <si>
    <t>upper bound for 95% confidence interval based on standard error</t>
  </si>
  <si>
    <t>Q P VALUE</t>
  </si>
  <si>
    <t xml:space="preserve">p-value associated with heterogeneity statistic (Cochran’s Q statistic): </t>
  </si>
  <si>
    <t xml:space="preserve">Q </t>
  </si>
  <si>
    <t>heterogeneity statistic (Cochran’s Q statistic): null hypothesis is that regression model describes the associations with the outcome with no excess heterogeneity i.e. that all genetic variants estimate the same causal parameter; rejection of the null is an indication that one or more variants may be pleiotropic</t>
  </si>
  <si>
    <t>degrees of freedom for Q statistic</t>
  </si>
  <si>
    <t>number of instrument variants used in the calculation</t>
  </si>
  <si>
    <t>odds ratio (for binary outcomes) change (with 95% CI) in disease risk per standard deviation decrease in the downstream circulating lipid LDL</t>
  </si>
  <si>
    <t>p-value associated with causal point estimate</t>
  </si>
  <si>
    <t xml:space="preserve">estimated residual standard error from the regression model </t>
  </si>
  <si>
    <t>standard error associated with causal point estimate</t>
  </si>
  <si>
    <t xml:space="preserve">single nucleiotide polymorphisms </t>
  </si>
  <si>
    <t xml:space="preserve">Notes: </t>
  </si>
  <si>
    <t xml:space="preserve">names of the genetic variants (SNPs=single nucleiotide polymorphisms) included in the analysis </t>
  </si>
  <si>
    <t>standard error associated with effect estimate</t>
  </si>
  <si>
    <t>P value</t>
  </si>
  <si>
    <t>p-value associated with effect estimate</t>
  </si>
  <si>
    <r>
      <t>R</t>
    </r>
    <r>
      <rPr>
        <vertAlign val="superscript"/>
        <sz val="10"/>
        <color theme="1"/>
        <rFont val="Arial"/>
        <family val="2"/>
      </rPr>
      <t>2</t>
    </r>
  </si>
  <si>
    <t>variance explained by instrument SNP</t>
  </si>
  <si>
    <t>F</t>
  </si>
  <si>
    <t>F-statistic of instrument SNP</t>
  </si>
  <si>
    <t>EAF</t>
  </si>
  <si>
    <t>effect allele frequency</t>
  </si>
  <si>
    <t>CHR</t>
  </si>
  <si>
    <t>chromosome</t>
  </si>
  <si>
    <t>base pair position HG19/GRCh37</t>
  </si>
  <si>
    <t>name of the effect allele for each SNP: beta-coefficients are the associations with the exposure and outcome per additional copy of the effect allele</t>
  </si>
  <si>
    <t>name of the non-effect allele.</t>
  </si>
  <si>
    <t>rs505151</t>
  </si>
  <si>
    <t>rs72633968</t>
  </si>
  <si>
    <t>rs144826254</t>
  </si>
  <si>
    <t>rs17248840</t>
  </si>
  <si>
    <t>rs12117844</t>
  </si>
  <si>
    <t>rs534142300</t>
  </si>
  <si>
    <t>rs114654536</t>
  </si>
  <si>
    <t>rs28362251</t>
  </si>
  <si>
    <t>rs28362263</t>
  </si>
  <si>
    <t>rs9436515</t>
  </si>
  <si>
    <t>rs77737777</t>
  </si>
  <si>
    <t>rs12239737</t>
  </si>
  <si>
    <t>rs114138180</t>
  </si>
  <si>
    <t>rs12740374</t>
  </si>
  <si>
    <t>rs6657944</t>
  </si>
  <si>
    <t>rs11576986</t>
  </si>
  <si>
    <t>rs60220193</t>
  </si>
  <si>
    <t>rs62120852</t>
  </si>
  <si>
    <t>rs1801702</t>
  </si>
  <si>
    <t>rs1712248</t>
  </si>
  <si>
    <t>rs4665376</t>
  </si>
  <si>
    <t>rs17029617</t>
  </si>
  <si>
    <t>rs370878539</t>
  </si>
  <si>
    <t>rs12517431</t>
  </si>
  <si>
    <t>rs75143493</t>
  </si>
  <si>
    <t>rs190068306</t>
  </si>
  <si>
    <t>rs112082645</t>
  </si>
  <si>
    <t>rs192361639</t>
  </si>
  <si>
    <t>rs148122493</t>
  </si>
  <si>
    <t>rs3735018</t>
  </si>
  <si>
    <t>rs4841132</t>
  </si>
  <si>
    <t>rs3808607</t>
  </si>
  <si>
    <t>rs77877520</t>
  </si>
  <si>
    <t>rs11506820</t>
  </si>
  <si>
    <t>rs33930165</t>
  </si>
  <si>
    <t>rs11170385</t>
  </si>
  <si>
    <t>rs10846742</t>
  </si>
  <si>
    <t>rs151330264</t>
  </si>
  <si>
    <t>rs247616</t>
  </si>
  <si>
    <t>rs55963712</t>
  </si>
  <si>
    <t>rs5471</t>
  </si>
  <si>
    <t>rs73339979</t>
  </si>
  <si>
    <t>rs8078686</t>
  </si>
  <si>
    <t>rs112299992</t>
  </si>
  <si>
    <t>rs17249225</t>
  </si>
  <si>
    <t>rs371179638</t>
  </si>
  <si>
    <t>rs76204556</t>
  </si>
  <si>
    <t>rs549667629</t>
  </si>
  <si>
    <t>rs142527337</t>
  </si>
  <si>
    <t>rs10408744</t>
  </si>
  <si>
    <t>rs7254892</t>
  </si>
  <si>
    <t>rs112019714</t>
  </si>
  <si>
    <t>rs2239375</t>
  </si>
  <si>
    <t>rs6029616</t>
  </si>
  <si>
    <t>F-statistic &gt; 10 indicates genetic instrument of sufficient strength</t>
  </si>
  <si>
    <t>associations with the downstream circulating lipid exposure (LDL-C) per additional copy of the effect allele</t>
  </si>
  <si>
    <t>SUM R2</t>
  </si>
  <si>
    <t>AVERAGE F-STATISTIC</t>
  </si>
  <si>
    <t>Table S1. Description and sources of phenotypes GWAS summary statistics</t>
  </si>
  <si>
    <t>YEAR</t>
  </si>
  <si>
    <t>CONSORTIUM</t>
  </si>
  <si>
    <t>AUTHOR</t>
  </si>
  <si>
    <t>NCASE</t>
  </si>
  <si>
    <t>NCONTROL</t>
  </si>
  <si>
    <t>STUDY DESIGN</t>
  </si>
  <si>
    <t>COVARIATES</t>
  </si>
  <si>
    <t>MRC-IEU ID</t>
  </si>
  <si>
    <t>LINK</t>
  </si>
  <si>
    <t>East Asian</t>
  </si>
  <si>
    <t>GLGC</t>
  </si>
  <si>
    <t>Graham S</t>
  </si>
  <si>
    <t>Linear mixed model (BOLT-LLM, SAIGE)</t>
  </si>
  <si>
    <t>http://csg.sph.umich.edu/willer/public/glgc-lipids2021/results/ancestry_specific/</t>
  </si>
  <si>
    <t>European</t>
  </si>
  <si>
    <t>BBJ: Biobank Japan</t>
  </si>
  <si>
    <t>GLGC: Global Lipids Genetics Consortium</t>
  </si>
  <si>
    <t>UKB: UK Biobank</t>
  </si>
  <si>
    <t>EAS: East Asian</t>
  </si>
  <si>
    <t>EUR: European</t>
  </si>
  <si>
    <t>African / African American</t>
  </si>
  <si>
    <t>South Asian</t>
  </si>
  <si>
    <t xml:space="preserve">Hispanic </t>
  </si>
  <si>
    <t xml:space="preserve">LDL-C </t>
  </si>
  <si>
    <t>TYPE 2 DIABETES</t>
  </si>
  <si>
    <t xml:space="preserve">GLGC </t>
  </si>
  <si>
    <t>EXPOSURE</t>
  </si>
  <si>
    <t>MAGIC</t>
  </si>
  <si>
    <t>MAGIC1000G_HbA1c_AA.tsv.gz</t>
  </si>
  <si>
    <t>Two hour glucose post-challenge (2h-glucose)</t>
  </si>
  <si>
    <t>Fasting glucose (FG)</t>
  </si>
  <si>
    <t>Fasting insulin (FI)</t>
  </si>
  <si>
    <t>Chen J</t>
  </si>
  <si>
    <t>MAGIC1000G_HbA1c_EUR.tsv.gz</t>
  </si>
  <si>
    <t>MAGIC1000G_HbA1c_EAS.tsv.gz</t>
  </si>
  <si>
    <t>MAGIC1000G_HbA1c_SAS.tsv.gz</t>
  </si>
  <si>
    <t>MAGIC1000G_HbA1c_HISP.tsv.gz</t>
  </si>
  <si>
    <t>https://magicinvestigators.org/downloads/</t>
  </si>
  <si>
    <t>MAGIC1000G_FG_EUR.tsv.gz</t>
  </si>
  <si>
    <t>MAGIC1000G_FG_AA.tsv.gz</t>
  </si>
  <si>
    <t>MAGIC1000G_FG_EAS.tsv.gz</t>
  </si>
  <si>
    <t>MAGIC1000G_FI_EUR.tsv.gz</t>
  </si>
  <si>
    <t>MAGIC1000G_FI_AA.tsv.gz</t>
  </si>
  <si>
    <t>MAGIC1000G_FI_EAS.tsv.gz</t>
  </si>
  <si>
    <t>MAGIC1000G_2hGlu_EUR.tsv.gz</t>
  </si>
  <si>
    <t>MAGIC1000G_2hGlu_AA.tsv.gz</t>
  </si>
  <si>
    <t>MAGIC1000G_2hGlu_EAS.tsv.gz</t>
  </si>
  <si>
    <t>PHENOTYPE/POPULATION</t>
  </si>
  <si>
    <t>&lt;146806</t>
  </si>
  <si>
    <t>&lt; 6647</t>
  </si>
  <si>
    <t>&lt; 33307</t>
  </si>
  <si>
    <t>&lt; 9525</t>
  </si>
  <si>
    <t>&lt;15248</t>
  </si>
  <si>
    <t>&lt; 200622</t>
  </si>
  <si>
    <t>&lt; 16579</t>
  </si>
  <si>
    <t>&lt; 35619</t>
  </si>
  <si>
    <t>&lt; 8353</t>
  </si>
  <si>
    <t>&lt; 151013</t>
  </si>
  <si>
    <t>&lt; 8101</t>
  </si>
  <si>
    <t>&lt; 63396</t>
  </si>
  <si>
    <t>&lt; 1431</t>
  </si>
  <si>
    <t>&lt; 8509</t>
  </si>
  <si>
    <t>&lt; 12578</t>
  </si>
  <si>
    <t>&lt; 16386</t>
  </si>
  <si>
    <t>&lt; 19247</t>
  </si>
  <si>
    <t>Chen J, Spracklen CN, Marenne G. Meta-Analysis of Glucose and Insulin-related Traits Consortium (MAGIC). The trans-ancestral genomic architecture of glycemic traits. Nat Genet. 2021 Jun;53(6):840-860</t>
  </si>
  <si>
    <t>Notes</t>
  </si>
  <si>
    <t>fasting plasma glucose (mmol/L) in whole blood corrected to plasma level</t>
  </si>
  <si>
    <t>fasting insulin concentrations (pmol/L) measured in serum</t>
  </si>
  <si>
    <t>% [where possible, studies reported HbA1c as a National Glycohemoglobin Standardization Program (NGSP) percent]</t>
  </si>
  <si>
    <t>Linear regression (or linear mixed model) adjusted for BMI</t>
  </si>
  <si>
    <t>age, study specific, principal components (if appropriate)</t>
  </si>
  <si>
    <t>&lt;1231262</t>
  </si>
  <si>
    <t>&lt; 82587</t>
  </si>
  <si>
    <t>&lt; 40472</t>
  </si>
  <si>
    <t>&lt; 46039</t>
  </si>
  <si>
    <t>&lt; 94623</t>
  </si>
  <si>
    <t>predominantly African American</t>
  </si>
  <si>
    <t>Mahajan A</t>
  </si>
  <si>
    <t xml:space="preserve">Mahajan A, Spracklen CN, Zhang W. Multi-ancestry genetic study of type 2 diabetes highlights the power of diverse populations for discovery and translation. Nat Genet. 2022 May;54(5):560-572. </t>
  </si>
  <si>
    <t>DIAMANTE</t>
  </si>
  <si>
    <t>AFR: African/ African American</t>
  </si>
  <si>
    <t>Populations:</t>
  </si>
  <si>
    <t>References:</t>
  </si>
  <si>
    <t>Linear regresion/ linear mixed model</t>
  </si>
  <si>
    <t>age, sex (where appropriate)</t>
  </si>
  <si>
    <t>Wojcik GL</t>
  </si>
  <si>
    <t>age at T2D 310 diagnosis, sex, study, study center (for MEC and SOL only), BMI, self-identified race/ethnicity, and first 10 311 principal components</t>
  </si>
  <si>
    <t>excluding individuals  pregnant at blood draw, or lassified  Type 1 Diabetes.; controls with glucose values greater than 7 mmol/L, or younger than 20 years of age</t>
  </si>
  <si>
    <t>https://gwas.mrcieu.ac.uk/datasets/ebi-a-GCST008048/</t>
  </si>
  <si>
    <t>Logistic mixed model regression</t>
  </si>
  <si>
    <t>MAGIC: Meta-Analysis of Glucose and Insulin-related traits Consortium</t>
  </si>
  <si>
    <t>DIAMANTE: Diabetes Meta-Analysis of Trans-Ethnic association studies Consortium</t>
  </si>
  <si>
    <t>Chen J, et al. Genome-wide Association Study of Type 2 Diabetes in Africa.Diabetologia. 2019 Jul;62(7):1204-1211. doi: 10.1007/s00125-019-4880-7.</t>
  </si>
  <si>
    <t>meta-analysis in Africans from South Africa, Nigeria, Ghana, and Kenya</t>
  </si>
  <si>
    <t>Linear mixed model &amp; additive logistic regression</t>
  </si>
  <si>
    <t>age, sex, BMI, principal components (as necessary)</t>
  </si>
  <si>
    <t>https://www.ebi.ac.uk/gwas/publications/31049640</t>
  </si>
  <si>
    <t>https://t2d.hugeamp.org/dinspector.html?dataset=Mahajan2022_T2D_EU</t>
  </si>
  <si>
    <t>https://t2d.hugeamp.org/dinspector.html?dataset=Mahajan2022_T2D_EA</t>
  </si>
  <si>
    <t>https://t2d.hugeamp.org/dinspector.html?dataset=Mahajan2022_T2D_SA</t>
  </si>
  <si>
    <r>
      <t>Graham, S.E., Clarke, S.L., Wu, KH.H. </t>
    </r>
    <r>
      <rPr>
        <i/>
        <sz val="10"/>
        <color rgb="FF222222"/>
        <rFont val="Arial"/>
        <family val="2"/>
      </rPr>
      <t>et al.</t>
    </r>
    <r>
      <rPr>
        <sz val="10"/>
        <color rgb="FF222222"/>
        <rFont val="Arial"/>
        <family val="2"/>
      </rPr>
      <t> The power of genetic diversity in genome-wide association studies of lipids. </t>
    </r>
    <r>
      <rPr>
        <i/>
        <sz val="10"/>
        <color rgb="FF222222"/>
        <rFont val="Arial"/>
        <family val="2"/>
      </rPr>
      <t>Nature</t>
    </r>
    <r>
      <rPr>
        <sz val="10"/>
        <color rgb="FF222222"/>
        <rFont val="Arial"/>
        <family val="2"/>
      </rPr>
      <t> </t>
    </r>
    <r>
      <rPr>
        <b/>
        <sz val="10"/>
        <color rgb="FF222222"/>
        <rFont val="Arial"/>
        <family val="2"/>
      </rPr>
      <t>600</t>
    </r>
    <r>
      <rPr>
        <sz val="10"/>
        <color rgb="FF222222"/>
        <rFont val="Arial"/>
        <family val="2"/>
      </rPr>
      <t>, 675–679 (2021).</t>
    </r>
  </si>
  <si>
    <t>NEALELAB: Broad Institute Neale Lab</t>
  </si>
  <si>
    <r>
      <t>Ishigaki, K., Akiyama, M., Kanai, M. </t>
    </r>
    <r>
      <rPr>
        <i/>
        <sz val="10"/>
        <color rgb="FF222222"/>
        <rFont val="Arial"/>
        <family val="2"/>
      </rPr>
      <t>et al.</t>
    </r>
    <r>
      <rPr>
        <sz val="10"/>
        <color rgb="FF222222"/>
        <rFont val="Arial"/>
        <family val="2"/>
      </rPr>
      <t> Large-scale genome-wide association study in a Japanese population identifies novel susceptibility loci across different diseases. </t>
    </r>
    <r>
      <rPr>
        <i/>
        <sz val="10"/>
        <color rgb="FF222222"/>
        <rFont val="Arial"/>
        <family val="2"/>
      </rPr>
      <t>Nat Genet</t>
    </r>
    <r>
      <rPr>
        <sz val="10"/>
        <color rgb="FF222222"/>
        <rFont val="Arial"/>
        <family val="2"/>
      </rPr>
      <t> </t>
    </r>
    <r>
      <rPr>
        <b/>
        <sz val="10"/>
        <color rgb="FF222222"/>
        <rFont val="Arial"/>
        <family val="2"/>
      </rPr>
      <t>52</t>
    </r>
    <r>
      <rPr>
        <sz val="10"/>
        <color rgb="FF222222"/>
        <rFont val="Arial"/>
        <family val="2"/>
      </rPr>
      <t>, 669–679 (2020).</t>
    </r>
  </si>
  <si>
    <t>GLYCEMIC TRAITS</t>
  </si>
  <si>
    <t>Tuning statistic</t>
  </si>
  <si>
    <t>FG</t>
  </si>
  <si>
    <t>FI</t>
  </si>
  <si>
    <t>2hGlu</t>
  </si>
  <si>
    <t>* Aligned with decreasing LDL-C</t>
  </si>
  <si>
    <t>Does not remain after clumping at LD R2 = 0.4, 0.2 or 0.001</t>
  </si>
  <si>
    <t>POS</t>
  </si>
  <si>
    <t>NOTES</t>
  </si>
  <si>
    <t>rs11591147 not found in GWAS</t>
  </si>
  <si>
    <t>ebi-a-GCST008048</t>
  </si>
  <si>
    <t>PCSK9|GOF|LOF</t>
  </si>
  <si>
    <t>Note 1.  Correlated Mendelian randomization analysis aligned with PCSK9 and HMGCR inhibition (corresponding to lipid lowering effect of 1 unit standard deviation LDL-C levels (SD=38.675 mg/dL); estimated effects standardized</t>
  </si>
  <si>
    <t>Table S3. Gain-of-function, loss-of-function SNPs used as instruments in sensitivity analyses</t>
  </si>
  <si>
    <t>MR LASSO</t>
  </si>
  <si>
    <t>* Aligned lowered LDL-C levels (proxying PCSK9 and HMGCR inhibition)</t>
  </si>
  <si>
    <t>PCSK9 QTL</t>
  </si>
  <si>
    <t>id.exposure</t>
  </si>
  <si>
    <t>chr.exposure</t>
  </si>
  <si>
    <t>pos.exposure</t>
  </si>
  <si>
    <t>effect_allele.exposure</t>
  </si>
  <si>
    <t>other_allele.exposure</t>
  </si>
  <si>
    <t>samplesize.exposure</t>
  </si>
  <si>
    <t>beta.exposure</t>
  </si>
  <si>
    <t>se.exposure</t>
  </si>
  <si>
    <t>pval.exposure</t>
  </si>
  <si>
    <t>eaf.exposure</t>
  </si>
  <si>
    <t>PCSK9 protein (pQTL)</t>
  </si>
  <si>
    <t>rs143646411</t>
  </si>
  <si>
    <t>rs17192725</t>
  </si>
  <si>
    <t>rs2479409</t>
  </si>
  <si>
    <t>rs45613943</t>
  </si>
  <si>
    <t>rs472495</t>
  </si>
  <si>
    <t>PCSK9 pancreas expression (eQTL)</t>
  </si>
  <si>
    <t>rs535471</t>
  </si>
  <si>
    <t>rs12563927</t>
  </si>
  <si>
    <t>PCSK9 liver expression (eQTL)</t>
  </si>
  <si>
    <t>F-stat</t>
  </si>
  <si>
    <t>Table S2. Multi-ancestry PCSK9 and HMGCR insruments constructed in ancestry-specific GWAS of LDL-C levels</t>
  </si>
  <si>
    <r>
      <t xml:space="preserve">Table S4. eQTL and pQTL PCSK9 insruments constructed using GWASs of circulating PCSK9 protein levels, pancreatic </t>
    </r>
    <r>
      <rPr>
        <b/>
        <i/>
        <sz val="10"/>
        <color theme="1"/>
        <rFont val="Arial"/>
        <family val="2"/>
      </rPr>
      <t>PCSK9</t>
    </r>
    <r>
      <rPr>
        <b/>
        <sz val="10"/>
        <color theme="1"/>
        <rFont val="Arial"/>
        <family val="2"/>
      </rPr>
      <t xml:space="preserve"> gene expression, and liver </t>
    </r>
    <r>
      <rPr>
        <b/>
        <i/>
        <sz val="10"/>
        <color theme="1"/>
        <rFont val="Arial"/>
        <family val="2"/>
      </rPr>
      <t>PCSK9</t>
    </r>
    <r>
      <rPr>
        <b/>
        <sz val="10"/>
        <color theme="1"/>
        <rFont val="Arial"/>
        <family val="2"/>
      </rPr>
      <t xml:space="preserve"> expression </t>
    </r>
  </si>
  <si>
    <t xml:space="preserve"># SNPs </t>
  </si>
  <si>
    <t>pval</t>
  </si>
  <si>
    <t>het stat</t>
  </si>
  <si>
    <t>het pval</t>
  </si>
  <si>
    <t>Pancreas PCSK9 expression</t>
  </si>
  <si>
    <t>ebi-a-GCST90002232</t>
  </si>
  <si>
    <t>ebi-a-GCST90002238</t>
  </si>
  <si>
    <t>ukb-d-30750_irnt</t>
  </si>
  <si>
    <t>Liver PCSK9 expression</t>
  </si>
  <si>
    <t>Fasting glucose</t>
  </si>
  <si>
    <t>Fasting insulin</t>
  </si>
  <si>
    <t xml:space="preserve">T2D </t>
  </si>
  <si>
    <t>Glycated hemoglobin</t>
  </si>
  <si>
    <t>Outcome</t>
  </si>
  <si>
    <t xml:space="preserve">Outcome ID </t>
  </si>
  <si>
    <t>PCSK9 pQTL</t>
  </si>
  <si>
    <t xml:space="preserve">PCSK9 QTL exposure </t>
  </si>
  <si>
    <t>beta*</t>
  </si>
  <si>
    <t xml:space="preserve">lower 95% CI </t>
  </si>
  <si>
    <t>upper 95% CI</t>
  </si>
  <si>
    <t>Method</t>
  </si>
  <si>
    <t xml:space="preserve">Outcome </t>
  </si>
  <si>
    <t>lower 95% CI</t>
  </si>
  <si>
    <t xml:space="preserve">* Aligned with genetically lowered PCSK9 levels (proxying PCSK9 inhibition) </t>
  </si>
  <si>
    <t>rs55054735</t>
  </si>
  <si>
    <t xml:space="preserve">European (primary analysis) </t>
  </si>
  <si>
    <t>het.stat</t>
  </si>
  <si>
    <t>het.pval</t>
  </si>
  <si>
    <t xml:space="preserve">PCSK9 </t>
  </si>
  <si>
    <t>ISI</t>
  </si>
  <si>
    <t>IFC</t>
  </si>
  <si>
    <t># SNPs</t>
  </si>
  <si>
    <t>Beta</t>
  </si>
  <si>
    <t>P-value</t>
  </si>
  <si>
    <t>Drug-target</t>
  </si>
  <si>
    <t xml:space="preserve">* Aligned with lower LDL-C levels (proxying PCSK9 and HMGCR inhibition) </t>
  </si>
  <si>
    <t>Insulin response to glucose test</t>
  </si>
  <si>
    <t>Modified Stumvoll Insulin Sensitivity Index (ISI)</t>
  </si>
  <si>
    <t>Insulin Fold Change (IFC)</t>
  </si>
  <si>
    <t>Modified Stumvoll ISI (ISI) and Insulin Fold Change (IFC) 
were adjusted for age, sex, population structure. Covariate adjustment was performed in two steps: first modelling ISI and IFC on all covariates,
 then inverse normal transforming the residuals, and then modelling the inverse normally transformed residuals on the covariates again</t>
  </si>
  <si>
    <t xml:space="preserve">2-hour glucose </t>
  </si>
  <si>
    <t xml:space="preserve">Stumvoll insulin sensitivity index </t>
  </si>
  <si>
    <t xml:space="preserve">Insulin fold change </t>
  </si>
  <si>
    <t xml:space="preserve">Stumvoll insulin sensitivity </t>
  </si>
  <si>
    <t>Insulin fold change</t>
  </si>
  <si>
    <t>Glycated hemoglobin (HbA1c)</t>
  </si>
  <si>
    <t xml:space="preserve">Average R2 </t>
  </si>
  <si>
    <t>Average F-stat</t>
  </si>
  <si>
    <t>INFORMATION</t>
  </si>
  <si>
    <t>LDL-C associations (primary multi-ancestry instruments)</t>
  </si>
  <si>
    <t>Functional PCSK9 SNPs (LDL-C genetic associaitons)</t>
  </si>
  <si>
    <t>PCSK9-rs11591147</t>
  </si>
  <si>
    <t>PCSK9-rs505151</t>
  </si>
  <si>
    <t xml:space="preserve">PCSK9 QTL </t>
  </si>
  <si>
    <t xml:space="preserve">Table S5.  Average R2 and F-statistic information for instruments used in the study </t>
  </si>
  <si>
    <t>Table S6. Drug-target Mendelian randomiztion on type 2 diabetes and glycemic traits</t>
  </si>
  <si>
    <t>Table S7. Single variable Mendelian randomiztion of gain-of-function PCSK9 instruments on type 2 diabetes and glycemic traits</t>
  </si>
  <si>
    <t xml:space="preserve">Table S8. Impact of Mendelian randomiztion of LDL-C lowering via PCSK9 and HMGCR variants on Stumvoll insulin sensitivity index (ISI) and insulin fold change (IFC) (European ancestry only).  </t>
  </si>
  <si>
    <t>Trait 1</t>
  </si>
  <si>
    <t>PP.H0.abf</t>
  </si>
  <si>
    <t>PP.H1.abf</t>
  </si>
  <si>
    <t>PP.H2.abf</t>
  </si>
  <si>
    <t>PP.H3.abf</t>
  </si>
  <si>
    <t>PP.H4.abf</t>
  </si>
  <si>
    <t>Ratio</t>
  </si>
  <si>
    <t>FI-SAS</t>
  </si>
  <si>
    <t>HMGCR-SAS</t>
  </si>
  <si>
    <t>Type 2 Diabetes</t>
  </si>
  <si>
    <t>FG-EAS</t>
  </si>
  <si>
    <t>HMGCR-EAS</t>
  </si>
  <si>
    <t>FI-EAS</t>
  </si>
  <si>
    <t>PCSK9-EAS</t>
  </si>
  <si>
    <t>Ancestry ID</t>
  </si>
  <si>
    <t>Ancestry</t>
  </si>
  <si>
    <t>HbA1c-EUR</t>
  </si>
  <si>
    <t>HMGCR-EUR</t>
  </si>
  <si>
    <t>HbA1c-HIS</t>
  </si>
  <si>
    <t>HMGCR-HIS</t>
  </si>
  <si>
    <t>Hispanic</t>
  </si>
  <si>
    <t>HbA1c-SAS</t>
  </si>
  <si>
    <t>PCSK9-SAS</t>
  </si>
  <si>
    <t>AA</t>
  </si>
  <si>
    <t>African and African-American</t>
  </si>
  <si>
    <t>T2D-EAS</t>
  </si>
  <si>
    <t>T2D-EUR</t>
  </si>
  <si>
    <t>T2D-SAS</t>
  </si>
  <si>
    <t>T2D-AA</t>
  </si>
  <si>
    <t>PCSK9-AA</t>
  </si>
  <si>
    <t>rs4704202</t>
  </si>
  <si>
    <t>rs181728687</t>
  </si>
  <si>
    <t>rs7715608</t>
  </si>
  <si>
    <t>rs142550951</t>
  </si>
  <si>
    <t>rs142156764</t>
  </si>
  <si>
    <t>rs7702895</t>
  </si>
  <si>
    <t>rs12659331</t>
  </si>
  <si>
    <t>rs62366598</t>
  </si>
  <si>
    <t>Trait 2</t>
  </si>
  <si>
    <t>Hit 1</t>
  </si>
  <si>
    <t>Hit 2</t>
  </si>
  <si>
    <t>See https://chr1swallace.github.io/coloc/reference/index.html#coloc-data-structure</t>
  </si>
  <si>
    <t>Notes. ABF coloc: Approximate Bayes Factor colocalisation analysis under a single causal variant assumption; SNP priors: P1=1e-04, P2=1e-04, P12=1e-05</t>
  </si>
  <si>
    <t>Notes. SuSiE coloc: Using SuSiE to relax the single causal variant assumption; SNP priors: P1=1e-04, P2=1e-04, P12=5e-06; SNPs filtered through respective ancestry-specific reference to construct LD matrices required for analyses.</t>
  </si>
  <si>
    <t>NSNPs</t>
  </si>
  <si>
    <t>NSNPs*</t>
  </si>
  <si>
    <t>SuSiE coloc</t>
  </si>
  <si>
    <t>ABF coloc</t>
  </si>
  <si>
    <t>Trait 2 ID</t>
  </si>
  <si>
    <t>* Aligned to lowered LDL-C levels (proxying PCSK9 and HMGCR inhibition)</t>
  </si>
  <si>
    <t>Notes: F-statistic &gt; 10 indicates genetic instrument of sufficient strength</t>
  </si>
  <si>
    <t>African or African-American</t>
  </si>
  <si>
    <t>Eastern</t>
  </si>
  <si>
    <t>Polygenic</t>
  </si>
  <si>
    <t>Exposure</t>
  </si>
  <si>
    <t>ANCESTRY</t>
  </si>
  <si>
    <t>Cis-HMGCR in LDL-C</t>
  </si>
  <si>
    <t>Cis-PCSK9 in LDL-C</t>
  </si>
  <si>
    <t>Notes: PCSK9 cis-location intruments extracted from respective population LDL-C GWAS</t>
  </si>
  <si>
    <t>Egger intercept</t>
  </si>
  <si>
    <t>Egger intercept SE</t>
  </si>
  <si>
    <t>Egger intercept Pvalue</t>
  </si>
  <si>
    <t>Egger se</t>
  </si>
  <si>
    <t>Egger pvalue</t>
  </si>
  <si>
    <t>MODEL</t>
  </si>
  <si>
    <t>ID Outcome</t>
  </si>
  <si>
    <t>ID MV Exposure</t>
  </si>
  <si>
    <t>Est</t>
  </si>
  <si>
    <t>CI Lower</t>
  </si>
  <si>
    <t>CI Upper</t>
  </si>
  <si>
    <t>Pvalue</t>
  </si>
  <si>
    <t>Het Statistic</t>
  </si>
  <si>
    <t>Het Pvalue</t>
  </si>
  <si>
    <t>MRMVIVW-correlated</t>
  </si>
  <si>
    <t>cis-HMGCR-LDLC</t>
  </si>
  <si>
    <t>GCST9002227</t>
  </si>
  <si>
    <t>2-hr glucose challenge</t>
  </si>
  <si>
    <t>cis-HMGCR-BMI</t>
  </si>
  <si>
    <t>GCST9002232</t>
  </si>
  <si>
    <t>MVMREgger-corrrelated</t>
  </si>
  <si>
    <t>GCST9002238</t>
  </si>
  <si>
    <t>GCST9002244</t>
  </si>
  <si>
    <t>Intercept</t>
  </si>
  <si>
    <t>cis-PCSK9-LDLC</t>
  </si>
  <si>
    <t>cis-PCSK9-LDLC-BMI</t>
  </si>
  <si>
    <t>MRMVIVW</t>
  </si>
  <si>
    <t>polygenic-LDLC</t>
  </si>
  <si>
    <t>polygenic-BMI</t>
  </si>
  <si>
    <t>MVMREgger</t>
  </si>
  <si>
    <t>MVMRMedian</t>
  </si>
  <si>
    <t>MVMRLasso</t>
  </si>
  <si>
    <t>GCST9002225</t>
  </si>
  <si>
    <t>GCST9002230</t>
  </si>
  <si>
    <t>GCST9002236</t>
  </si>
  <si>
    <t>GCST9002242</t>
  </si>
  <si>
    <t>cis-PCSK9-BMI</t>
  </si>
  <si>
    <t>GCST9002228</t>
  </si>
  <si>
    <t>FIFG</t>
  </si>
  <si>
    <t>GCST9002233</t>
  </si>
  <si>
    <t>GCST9002239</t>
  </si>
  <si>
    <t>GCST9002245</t>
  </si>
  <si>
    <t>GCST9002226</t>
  </si>
  <si>
    <t>GCST9002231</t>
  </si>
  <si>
    <t>GCST9002237</t>
  </si>
  <si>
    <t>GCST9002243</t>
  </si>
  <si>
    <t>GCST9002234</t>
  </si>
  <si>
    <t>GCST9002240</t>
  </si>
  <si>
    <t>Notes. MVMR requires at least 2 variants for analysis with 2 exposures; only 1 variant satisfying selection criteria available for cis-HMGCR and cis-PCSK9 (in LDLC) and none in BMI, thus MVMR NA; polygenic-LDLC and BMI analyses only here included.</t>
  </si>
  <si>
    <t>Table S8. ABF and SuSiE colocalization for ancestry specific PCSK9 and HMGCR drug target MR estimates surpassing P-value threshold 0.05</t>
  </si>
  <si>
    <t xml:space="preserve">Table S9. Eastern ancestry multivariable MR of PCSK9 and HMGCR cis-instruments in LDL-C and BMI </t>
  </si>
  <si>
    <t xml:space="preserve">Table S10. South Asian ancestry multivariable MR of PCSK9 and HMGCR cis-instruments in LDL-C and BMI </t>
  </si>
  <si>
    <t xml:space="preserve">Table S11. African ancestry multivariable MR of PCSK9 and HMGCR cis-instruments in LDL-C and BMI </t>
  </si>
  <si>
    <t>S</t>
  </si>
  <si>
    <t xml:space="preserve">Table S12. Hispanic ancestry multivariable MR of PCSK9 and HMGCR cis-instruments in LDL-C and BMI </t>
  </si>
  <si>
    <t xml:space="preserve">Table S13. European ancestry multivariable MR of PCSK9 and HMGCR cis-instruments in LDL-C and BMI </t>
  </si>
  <si>
    <t>Table S15. Correlated Mendelian randomization of quantitative trait loci (QTL) PCSK9 instruments on type 2 diabetes and glycemic traits in EUR participants</t>
  </si>
  <si>
    <t>Table S16. Single variable Mendelian randomiztion of LDL-C on type 2 diabetes and glycemic traits</t>
  </si>
  <si>
    <t>ebi-a-GCST90002244</t>
  </si>
  <si>
    <t>ebi-a-GCST90002242</t>
  </si>
  <si>
    <t>ebi-a-GCST90002243</t>
  </si>
  <si>
    <t>ebi-a-GCST90002246</t>
  </si>
  <si>
    <t>ebi-a-GCST90002245</t>
  </si>
  <si>
    <t>ebi-a-GCST90002230</t>
  </si>
  <si>
    <t>ebi-a-GCST90002231</t>
  </si>
  <si>
    <t>ebi-a-GCST90002234</t>
  </si>
  <si>
    <t>ebi-a-GCST90002233</t>
  </si>
  <si>
    <t>ebi-a-GCST90002236</t>
  </si>
  <si>
    <t>ebi-a-GCST90002237</t>
  </si>
  <si>
    <t>ebi-a-GCST90002240</t>
  </si>
  <si>
    <t>ebi-a-GCST90002239</t>
  </si>
  <si>
    <t>ebi-a-GCST90002227</t>
  </si>
  <si>
    <t>ebi-a-GCST90002225</t>
  </si>
  <si>
    <t>ebi-a-GCST90002226</t>
  </si>
  <si>
    <t>ebi-a-GCST90002228</t>
  </si>
  <si>
    <t xml:space="preserve">Williamson </t>
  </si>
  <si>
    <t>Inverse variance fixed-effect meta-analysis of GWAS from 28 studies.</t>
  </si>
  <si>
    <t>age, sex, population structure, also study-specific covariates</t>
  </si>
  <si>
    <t>Body Mass Index</t>
  </si>
  <si>
    <t>Pulit SL</t>
  </si>
  <si>
    <t>Meta-analysis: UKB, GIANT, using LMM implemented with BOLT-LMM</t>
  </si>
  <si>
    <t>SNP array used to genotype sample</t>
  </si>
  <si>
    <t>https://github.com/lindgrengroup/fatdistnGWAS</t>
  </si>
  <si>
    <t>African / African American/ Afro Caribbean</t>
  </si>
  <si>
    <t>NealeLab</t>
  </si>
  <si>
    <t>Pan UKB Team</t>
  </si>
  <si>
    <t>ukb-e-21001_AFR</t>
  </si>
  <si>
    <t>UKB</t>
  </si>
  <si>
    <t>Chen CY</t>
  </si>
  <si>
    <t>Meta-analysis: UKB GWAS used linear regression;  BBJ GWAS, linear misxed models; TWB GWAS,linear regression.</t>
  </si>
  <si>
    <t xml:space="preserve"> For UKB, BBJ, TWB, age, age,2 sex, age by sex interaction, age2 by sex interaction, and top 20 PCs</t>
  </si>
  <si>
    <t>https://www.ebi.ac.uk/gwas/studies/GCST90095034</t>
  </si>
  <si>
    <t>UKB, TWB, BBJ</t>
  </si>
  <si>
    <t>South Asian/ Central South Asian</t>
  </si>
  <si>
    <t>ukb-e-21001_CSA</t>
  </si>
  <si>
    <t>Fernández-Rhodes L</t>
  </si>
  <si>
    <t>Meta-analysis, 27 studies/consortia from Brazil, Chile, Colombia, Mexico, Peru, or the US with self-reported heritage from across Spanish-speaking Latin America, or Native American heritage, primarily Pima and Zuni</t>
  </si>
  <si>
    <t>https://www.ebi.ac.uk/gwas/studies/GCST90278655</t>
  </si>
  <si>
    <t>27 studies/consortia from Brazil, Chile, Colombia, Mexico, Peru, or the US with self-reported heritage from across Spanish-speaking Latin America, or Native American heritage, primarily Pima and Zuni</t>
  </si>
  <si>
    <t>TWB: Taiwan Biobank</t>
  </si>
  <si>
    <t>GIANT: Genetic Investigation of ANthropometric Traits</t>
  </si>
  <si>
    <t>HISLA:Hispanic/Latino Anthropometry Consortium</t>
  </si>
  <si>
    <t>SAS/CSA: South Asian/ Central South Asian</t>
  </si>
  <si>
    <t>HISP/HIS: Hispanic/ Latino</t>
  </si>
  <si>
    <r>
      <t>Pulit, S. L., Stoneman, C., Morris, A. P., et al. Meta-analysis of genome-wide association studies for body fat distribution in 694 649 individuals of European ancestry. </t>
    </r>
    <r>
      <rPr>
        <i/>
        <sz val="10"/>
        <color rgb="FF212121"/>
        <rFont val="Arial"/>
        <family val="2"/>
      </rPr>
      <t>Hum Mol Gen.28</t>
    </r>
    <r>
      <rPr>
        <sz val="10"/>
        <color rgb="FF212121"/>
        <rFont val="Arial"/>
        <family val="2"/>
      </rPr>
      <t>(1),166–174 (2019).</t>
    </r>
  </si>
  <si>
    <r>
      <t>Chen, C. Y., Chen, T. T., Feng, Y. A., et al. Analysis across Taiwan Biobank, Biobank Japan, and UK Biobank identifies hundreds of novel loci for 36 quantitative traits. </t>
    </r>
    <r>
      <rPr>
        <i/>
        <sz val="10"/>
        <color rgb="FF212121"/>
        <rFont val="Arial"/>
        <family val="2"/>
      </rPr>
      <t>Cell Gen. 3</t>
    </r>
    <r>
      <rPr>
        <sz val="10"/>
        <color rgb="FF212121"/>
        <rFont val="Arial"/>
        <family val="2"/>
      </rPr>
      <t>(12), 100436 (2023).</t>
    </r>
  </si>
  <si>
    <r>
      <t>Fernández-Rhodes, L., Graff, M., Buchanan, V. L.,et al. Ancestral diversity improves discovery and fine-mapping of genetic loci for anthropometric traits-The Hispanic/Latino Anthropometry Consortium. </t>
    </r>
    <r>
      <rPr>
        <i/>
        <sz val="10"/>
        <color rgb="FF212121"/>
        <rFont val="Arial"/>
        <family val="2"/>
      </rPr>
      <t>HGG advances</t>
    </r>
    <r>
      <rPr>
        <sz val="10"/>
        <color rgb="FF212121"/>
        <rFont val="Arial"/>
        <family val="2"/>
      </rPr>
      <t xml:space="preserve">. </t>
    </r>
    <r>
      <rPr>
        <i/>
        <sz val="10"/>
        <color rgb="FF212121"/>
        <rFont val="Arial"/>
        <family val="2"/>
      </rPr>
      <t>3</t>
    </r>
    <r>
      <rPr>
        <sz val="10"/>
        <color rgb="FF212121"/>
        <rFont val="Arial"/>
        <family val="2"/>
      </rPr>
      <t>(2), 100099 (2022). https://doi.org/10.1016/j.xhgg.2022.100099</t>
    </r>
  </si>
  <si>
    <r>
      <t>Williamson, A., Norris, D.M., Yin, X. </t>
    </r>
    <r>
      <rPr>
        <i/>
        <sz val="10"/>
        <color rgb="FF222222"/>
        <rFont val="Arial"/>
        <family val="2"/>
      </rPr>
      <t>et al.</t>
    </r>
    <r>
      <rPr>
        <sz val="10"/>
        <color rgb="FF222222"/>
        <rFont val="Arial"/>
        <family val="2"/>
      </rPr>
      <t> Genome-wide association study and functional characterization identifies candidate genes for insulin-stimulated glucose uptake. </t>
    </r>
    <r>
      <rPr>
        <i/>
        <sz val="10"/>
        <color rgb="FF222222"/>
        <rFont val="Arial"/>
        <family val="2"/>
      </rPr>
      <t>Nat Genet</t>
    </r>
    <r>
      <rPr>
        <sz val="10"/>
        <color rgb="FF222222"/>
        <rFont val="Arial"/>
        <family val="2"/>
      </rPr>
      <t> </t>
    </r>
    <r>
      <rPr>
        <b/>
        <sz val="10"/>
        <color rgb="FF222222"/>
        <rFont val="Arial"/>
        <family val="2"/>
      </rPr>
      <t>55</t>
    </r>
    <r>
      <rPr>
        <sz val="10"/>
        <color rgb="FF222222"/>
        <rFont val="Arial"/>
        <family val="2"/>
      </rPr>
      <t>, 973–983 (2023). </t>
    </r>
  </si>
  <si>
    <t>Using GWAS-VCF files:</t>
  </si>
  <si>
    <t>Lyon, M., Andrews, S.J, Elsworth, B., Gaunt, T.R., Hemani, G., Marcora, E.. The variant call format provides efficient and robust storage of GWAS summary statistics. bioRxiv 2020.05.29.115824; doi: https://doi.org/10.1101/2020.05.29.115824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</si>
</sst>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0"/>
  </numFmts>
  <fonts count="30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4"/>
      <name val="Arial"/>
      <family val="2"/>
    </font>
    <font>
      <sz val="10"/>
      <name val="Arial"/>
      <family val="2"/>
    </font>
    <font>
      <vertAlign val="superscript"/>
      <sz val="10"/>
      <color theme="1"/>
      <name val="Arial"/>
      <family val="2"/>
    </font>
    <font>
      <sz val="10"/>
      <color rgb="FF000000"/>
      <name val="Arial"/>
      <family val="2"/>
    </font>
    <font>
      <u/>
      <sz val="12"/>
      <color theme="10"/>
      <name val="Calibri"/>
      <family val="2"/>
      <scheme val="minor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rgb="FF212121"/>
      <name val="Arial"/>
      <family val="2"/>
    </font>
    <font>
      <sz val="10"/>
      <color rgb="FF222222"/>
      <name val="Arial"/>
      <family val="2"/>
    </font>
    <font>
      <i/>
      <sz val="10"/>
      <color rgb="FF222222"/>
      <name val="Arial"/>
      <family val="2"/>
    </font>
    <font>
      <b/>
      <sz val="10"/>
      <color rgb="FF222222"/>
      <name val="Arial"/>
      <family val="2"/>
    </font>
    <font>
      <b/>
      <sz val="10"/>
      <color theme="1"/>
      <name val="Arial"/>
      <family val="2"/>
    </font>
    <font>
      <b/>
      <sz val="10"/>
      <color theme="4"/>
      <name val="Arial"/>
      <family val="2"/>
    </font>
    <font>
      <b/>
      <i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4"/>
      <name val="Calibri"/>
      <family val="2"/>
      <scheme val="minor"/>
    </font>
    <font>
      <sz val="8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5700"/>
      <name val="Calibri"/>
      <family val="2"/>
      <scheme val="minor"/>
    </font>
    <font>
      <sz val="10"/>
      <color rgb="FF9C5700"/>
      <name val="Arial"/>
      <family val="2"/>
    </font>
    <font>
      <sz val="10"/>
      <color rgb="FF006100"/>
      <name val="Arial"/>
      <family val="2"/>
    </font>
    <font>
      <b/>
      <sz val="10"/>
      <color rgb="FF000000"/>
      <name val="Arial"/>
      <family val="2"/>
    </font>
    <font>
      <i/>
      <sz val="10"/>
      <color rgb="FF21212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</cellStyleXfs>
  <cellXfs count="137">
    <xf numFmtId="0" fontId="0" fillId="0" borderId="0" xfId="0"/>
    <xf numFmtId="0" fontId="1" fillId="0" borderId="1" xfId="0" applyFont="1" applyBorder="1"/>
    <xf numFmtId="11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3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11" fontId="1" fillId="0" borderId="1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vertical="center"/>
    </xf>
    <xf numFmtId="0" fontId="4" fillId="0" borderId="0" xfId="0" applyFont="1"/>
    <xf numFmtId="11" fontId="1" fillId="0" borderId="0" xfId="0" applyNumberFormat="1" applyFont="1"/>
    <xf numFmtId="0" fontId="6" fillId="0" borderId="1" xfId="0" applyFont="1" applyBorder="1"/>
    <xf numFmtId="0" fontId="8" fillId="0" borderId="0" xfId="0" applyFont="1"/>
    <xf numFmtId="1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" fontId="1" fillId="0" borderId="1" xfId="0" applyNumberFormat="1" applyFont="1" applyBorder="1" applyAlignment="1">
      <alignment horizontal="right"/>
    </xf>
    <xf numFmtId="0" fontId="10" fillId="0" borderId="1" xfId="0" applyFont="1" applyBorder="1"/>
    <xf numFmtId="1" fontId="6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>
      <alignment vertical="center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14" fillId="0" borderId="0" xfId="0" applyFont="1"/>
    <xf numFmtId="0" fontId="14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5" fillId="0" borderId="1" xfId="0" applyFont="1" applyBorder="1"/>
    <xf numFmtId="0" fontId="14" fillId="0" borderId="1" xfId="0" applyFont="1" applyBorder="1"/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right"/>
    </xf>
    <xf numFmtId="0" fontId="17" fillId="0" borderId="1" xfId="0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0" fontId="18" fillId="0" borderId="0" xfId="0" applyFont="1"/>
    <xf numFmtId="0" fontId="19" fillId="0" borderId="1" xfId="0" applyFont="1" applyBorder="1"/>
    <xf numFmtId="0" fontId="19" fillId="0" borderId="0" xfId="0" applyFont="1"/>
    <xf numFmtId="0" fontId="20" fillId="0" borderId="0" xfId="0" applyFont="1"/>
    <xf numFmtId="164" fontId="18" fillId="0" borderId="0" xfId="0" applyNumberFormat="1" applyFont="1" applyAlignment="1">
      <alignment horizontal="right"/>
    </xf>
    <xf numFmtId="164" fontId="19" fillId="0" borderId="1" xfId="0" applyNumberFormat="1" applyFont="1" applyBorder="1" applyAlignment="1">
      <alignment horizontal="right"/>
    </xf>
    <xf numFmtId="164" fontId="19" fillId="0" borderId="0" xfId="0" applyNumberFormat="1" applyFont="1" applyAlignment="1">
      <alignment horizontal="right"/>
    </xf>
    <xf numFmtId="11" fontId="18" fillId="0" borderId="0" xfId="0" applyNumberFormat="1" applyFont="1"/>
    <xf numFmtId="11" fontId="19" fillId="0" borderId="1" xfId="0" applyNumberFormat="1" applyFont="1" applyBorder="1" applyAlignment="1">
      <alignment horizontal="right"/>
    </xf>
    <xf numFmtId="11" fontId="19" fillId="0" borderId="0" xfId="0" applyNumberFormat="1" applyFont="1"/>
    <xf numFmtId="0" fontId="18" fillId="0" borderId="0" xfId="0" applyFont="1" applyAlignment="1">
      <alignment horizontal="right"/>
    </xf>
    <xf numFmtId="0" fontId="19" fillId="0" borderId="1" xfId="0" applyFont="1" applyBorder="1" applyAlignment="1">
      <alignment horizontal="right"/>
    </xf>
    <xf numFmtId="0" fontId="19" fillId="0" borderId="0" xfId="0" applyFont="1" applyAlignment="1">
      <alignment horizontal="right"/>
    </xf>
    <xf numFmtId="0" fontId="22" fillId="0" borderId="1" xfId="0" applyFont="1" applyBorder="1"/>
    <xf numFmtId="0" fontId="21" fillId="0" borderId="0" xfId="0" applyFont="1"/>
    <xf numFmtId="164" fontId="21" fillId="0" borderId="1" xfId="0" applyNumberFormat="1" applyFont="1" applyBorder="1" applyAlignment="1">
      <alignment horizontal="right"/>
    </xf>
    <xf numFmtId="165" fontId="18" fillId="0" borderId="0" xfId="0" applyNumberFormat="1" applyFont="1" applyAlignment="1">
      <alignment horizontal="right"/>
    </xf>
    <xf numFmtId="165" fontId="19" fillId="0" borderId="0" xfId="0" applyNumberFormat="1" applyFont="1" applyAlignment="1">
      <alignment horizontal="right"/>
    </xf>
    <xf numFmtId="165" fontId="19" fillId="0" borderId="1" xfId="0" applyNumberFormat="1" applyFont="1" applyBorder="1" applyAlignment="1">
      <alignment horizontal="right"/>
    </xf>
    <xf numFmtId="1" fontId="18" fillId="0" borderId="0" xfId="0" applyNumberFormat="1" applyFont="1" applyAlignment="1">
      <alignment horizontal="right"/>
    </xf>
    <xf numFmtId="1" fontId="19" fillId="0" borderId="0" xfId="0" applyNumberFormat="1" applyFont="1" applyAlignment="1">
      <alignment horizontal="right"/>
    </xf>
    <xf numFmtId="1" fontId="19" fillId="0" borderId="1" xfId="0" applyNumberFormat="1" applyFont="1" applyBorder="1" applyAlignment="1">
      <alignment horizontal="right"/>
    </xf>
    <xf numFmtId="0" fontId="1" fillId="0" borderId="2" xfId="0" applyFont="1" applyBorder="1"/>
    <xf numFmtId="0" fontId="1" fillId="0" borderId="2" xfId="0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2" xfId="1" applyFont="1" applyBorder="1"/>
    <xf numFmtId="0" fontId="3" fillId="0" borderId="2" xfId="0" applyFont="1" applyBorder="1"/>
    <xf numFmtId="1" fontId="1" fillId="0" borderId="2" xfId="0" applyNumberFormat="1" applyFont="1" applyBorder="1" applyAlignment="1">
      <alignment horizontal="right"/>
    </xf>
    <xf numFmtId="164" fontId="14" fillId="0" borderId="0" xfId="0" applyNumberFormat="1" applyFont="1"/>
    <xf numFmtId="164" fontId="1" fillId="0" borderId="0" xfId="0" applyNumberFormat="1" applyFont="1"/>
    <xf numFmtId="164" fontId="14" fillId="0" borderId="1" xfId="0" applyNumberFormat="1" applyFont="1" applyBorder="1"/>
    <xf numFmtId="164" fontId="1" fillId="0" borderId="1" xfId="0" applyNumberFormat="1" applyFont="1" applyBorder="1"/>
    <xf numFmtId="165" fontId="14" fillId="0" borderId="0" xfId="0" applyNumberFormat="1" applyFont="1"/>
    <xf numFmtId="165" fontId="1" fillId="0" borderId="0" xfId="0" applyNumberFormat="1" applyFont="1"/>
    <xf numFmtId="165" fontId="14" fillId="0" borderId="1" xfId="0" applyNumberFormat="1" applyFont="1" applyBorder="1"/>
    <xf numFmtId="165" fontId="1" fillId="0" borderId="1" xfId="0" applyNumberFormat="1" applyFont="1" applyBorder="1"/>
    <xf numFmtId="0" fontId="1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5" fontId="14" fillId="0" borderId="0" xfId="0" applyNumberFormat="1" applyFont="1" applyAlignment="1">
      <alignment horizontal="right"/>
    </xf>
    <xf numFmtId="165" fontId="14" fillId="0" borderId="1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165" fontId="1" fillId="0" borderId="0" xfId="0" applyNumberFormat="1" applyFont="1" applyAlignment="1">
      <alignment horizontal="right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1" xfId="0" applyFont="1" applyBorder="1" applyAlignment="1">
      <alignment horizontal="center"/>
    </xf>
    <xf numFmtId="164" fontId="20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1" fontId="14" fillId="0" borderId="0" xfId="0" applyNumberFormat="1" applyFont="1"/>
    <xf numFmtId="1" fontId="1" fillId="0" borderId="0" xfId="0" applyNumberFormat="1" applyFont="1"/>
    <xf numFmtId="0" fontId="28" fillId="0" borderId="0" xfId="0" applyFont="1"/>
    <xf numFmtId="0" fontId="6" fillId="0" borderId="0" xfId="0" applyFont="1"/>
    <xf numFmtId="1" fontId="14" fillId="0" borderId="1" xfId="0" applyNumberFormat="1" applyFont="1" applyBorder="1"/>
    <xf numFmtId="1" fontId="1" fillId="0" borderId="1" xfId="0" applyNumberFormat="1" applyFont="1" applyBorder="1"/>
    <xf numFmtId="164" fontId="24" fillId="2" borderId="1" xfId="2" applyNumberFormat="1" applyBorder="1"/>
    <xf numFmtId="164" fontId="27" fillId="2" borderId="1" xfId="2" applyNumberFormat="1" applyFont="1" applyBorder="1"/>
    <xf numFmtId="164" fontId="26" fillId="3" borderId="1" xfId="3" applyNumberFormat="1" applyFont="1" applyBorder="1"/>
    <xf numFmtId="11" fontId="6" fillId="0" borderId="1" xfId="0" applyNumberFormat="1" applyFont="1" applyBorder="1"/>
    <xf numFmtId="0" fontId="1" fillId="0" borderId="0" xfId="0" applyFont="1" applyAlignment="1">
      <alignment horizontal="right" vertical="center"/>
    </xf>
    <xf numFmtId="164" fontId="14" fillId="0" borderId="0" xfId="0" applyNumberFormat="1" applyFont="1" applyAlignment="1">
      <alignment horizontal="right"/>
    </xf>
    <xf numFmtId="2" fontId="14" fillId="0" borderId="0" xfId="0" applyNumberFormat="1" applyFont="1" applyAlignment="1">
      <alignment horizontal="right"/>
    </xf>
    <xf numFmtId="11" fontId="14" fillId="0" borderId="0" xfId="0" applyNumberFormat="1" applyFont="1" applyAlignment="1">
      <alignment horizontal="right"/>
    </xf>
    <xf numFmtId="11" fontId="14" fillId="0" borderId="0" xfId="0" applyNumberFormat="1" applyFont="1"/>
    <xf numFmtId="2" fontId="1" fillId="0" borderId="0" xfId="0" applyNumberFormat="1" applyFont="1" applyAlignment="1">
      <alignment horizontal="right"/>
    </xf>
    <xf numFmtId="11" fontId="1" fillId="0" borderId="0" xfId="0" applyNumberFormat="1" applyFont="1" applyAlignment="1">
      <alignment horizontal="right"/>
    </xf>
    <xf numFmtId="164" fontId="14" fillId="0" borderId="1" xfId="0" applyNumberFormat="1" applyFont="1" applyBorder="1" applyAlignment="1">
      <alignment horizontal="right"/>
    </xf>
    <xf numFmtId="166" fontId="14" fillId="0" borderId="0" xfId="0" applyNumberFormat="1" applyFont="1"/>
    <xf numFmtId="166" fontId="14" fillId="0" borderId="1" xfId="0" applyNumberFormat="1" applyFont="1" applyBorder="1"/>
    <xf numFmtId="166" fontId="1" fillId="0" borderId="1" xfId="0" applyNumberFormat="1" applyFont="1" applyBorder="1"/>
    <xf numFmtId="166" fontId="1" fillId="0" borderId="0" xfId="0" applyNumberFormat="1" applyFont="1"/>
    <xf numFmtId="2" fontId="14" fillId="0" borderId="0" xfId="0" applyNumberFormat="1" applyFont="1"/>
    <xf numFmtId="2" fontId="1" fillId="0" borderId="1" xfId="0" applyNumberFormat="1" applyFont="1" applyBorder="1"/>
    <xf numFmtId="2" fontId="1" fillId="0" borderId="0" xfId="0" applyNumberFormat="1" applyFont="1"/>
    <xf numFmtId="2" fontId="14" fillId="0" borderId="1" xfId="0" applyNumberFormat="1" applyFont="1" applyBorder="1"/>
    <xf numFmtId="0" fontId="1" fillId="0" borderId="3" xfId="0" applyFont="1" applyBorder="1"/>
    <xf numFmtId="164" fontId="1" fillId="0" borderId="3" xfId="0" applyNumberFormat="1" applyFont="1" applyBorder="1"/>
    <xf numFmtId="2" fontId="1" fillId="0" borderId="3" xfId="0" applyNumberFormat="1" applyFont="1" applyBorder="1"/>
    <xf numFmtId="2" fontId="14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horizontal="left" vertical="center"/>
    </xf>
    <xf numFmtId="1" fontId="14" fillId="0" borderId="1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4" fillId="0" borderId="1" xfId="0" applyFont="1" applyBorder="1"/>
    <xf numFmtId="1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9" fillId="0" borderId="1" xfId="1" applyFont="1" applyBorder="1"/>
    <xf numFmtId="0" fontId="1" fillId="0" borderId="1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</cellXfs>
  <cellStyles count="4">
    <cellStyle name="Good" xfId="2" builtinId="26"/>
    <cellStyle name="Hyperlink" xfId="1" builtinId="8"/>
    <cellStyle name="Neutral" xfId="3" builtinId="28"/>
    <cellStyle name="Normal" xfId="0" builtinId="0"/>
  </cellStyles>
  <dxfs count="1"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t2d.hugeamp.org/dinspector.html?dataset=Mahajan2022_T2D_SA" TargetMode="External"/><Relationship Id="rId1" Type="http://schemas.openxmlformats.org/officeDocument/2006/relationships/hyperlink" Target="https://t2d.hugeamp.org/dinspector.html?dataset=Mahajan2022_T2D_E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069B0-3975-444E-BA29-EB11467BDCBC}">
  <dimension ref="A1:L91"/>
  <sheetViews>
    <sheetView tabSelected="1" topLeftCell="D18" zoomScaleNormal="100" workbookViewId="0">
      <selection activeCell="G37" sqref="G37"/>
    </sheetView>
  </sheetViews>
  <sheetFormatPr baseColWidth="10" defaultRowHeight="13" customHeight="1" x14ac:dyDescent="0.15"/>
  <cols>
    <col min="1" max="1" width="38.1640625" style="8" customWidth="1"/>
    <col min="2" max="2" width="10.83203125" style="6"/>
    <col min="3" max="3" width="14" style="8" customWidth="1"/>
    <col min="4" max="4" width="10.83203125" style="6"/>
    <col min="5" max="5" width="16.33203125" style="14" customWidth="1"/>
    <col min="6" max="6" width="14.83203125" style="14" customWidth="1"/>
    <col min="7" max="7" width="14.6640625" style="14" customWidth="1"/>
    <col min="8" max="8" width="51.1640625" style="8" customWidth="1"/>
    <col min="9" max="9" width="10.83203125" style="15"/>
    <col min="10" max="10" width="21.6640625" style="15" customWidth="1"/>
    <col min="11" max="11" width="40.83203125" style="8" customWidth="1"/>
    <col min="12" max="12" width="23.5" style="8" customWidth="1"/>
    <col min="13" max="16384" width="10.83203125" style="8"/>
  </cols>
  <sheetData>
    <row r="1" spans="1:12" ht="13" customHeight="1" x14ac:dyDescent="0.15">
      <c r="A1" s="13" t="s">
        <v>742</v>
      </c>
    </row>
    <row r="2" spans="1:12" ht="13" customHeight="1" x14ac:dyDescent="0.15">
      <c r="A2" s="13"/>
    </row>
    <row r="3" spans="1:12" x14ac:dyDescent="0.15"/>
    <row r="4" spans="1:12" s="29" customFormat="1" ht="13" customHeight="1" x14ac:dyDescent="0.15">
      <c r="A4" s="121" t="s">
        <v>790</v>
      </c>
      <c r="B4" s="122" t="s">
        <v>743</v>
      </c>
      <c r="C4" s="121" t="s">
        <v>744</v>
      </c>
      <c r="D4" s="122" t="s">
        <v>745</v>
      </c>
      <c r="E4" s="123" t="s">
        <v>746</v>
      </c>
      <c r="F4" s="123" t="s">
        <v>747</v>
      </c>
      <c r="G4" s="123" t="s">
        <v>642</v>
      </c>
      <c r="H4" s="121" t="s">
        <v>748</v>
      </c>
      <c r="I4" s="124" t="s">
        <v>749</v>
      </c>
      <c r="J4" s="124" t="s">
        <v>750</v>
      </c>
      <c r="K4" s="121" t="s">
        <v>751</v>
      </c>
      <c r="L4" s="121" t="s">
        <v>809</v>
      </c>
    </row>
    <row r="5" spans="1:12" ht="13" customHeight="1" x14ac:dyDescent="0.15">
      <c r="B5" s="5"/>
      <c r="C5" s="1"/>
      <c r="D5" s="5"/>
      <c r="E5" s="20"/>
      <c r="F5" s="20"/>
      <c r="G5" s="20"/>
      <c r="H5" s="1"/>
      <c r="I5" s="3"/>
      <c r="J5" s="3"/>
      <c r="K5" s="61"/>
      <c r="L5" s="1"/>
    </row>
    <row r="6" spans="1:12" ht="13" customHeight="1" x14ac:dyDescent="0.15">
      <c r="A6" s="4" t="s">
        <v>766</v>
      </c>
      <c r="B6" s="5"/>
      <c r="C6" s="1"/>
      <c r="D6" s="5"/>
      <c r="E6" s="20"/>
      <c r="F6" s="20"/>
      <c r="G6" s="20"/>
      <c r="H6" s="1"/>
      <c r="I6" s="3"/>
      <c r="J6" s="3"/>
      <c r="K6" s="61"/>
      <c r="L6" s="1"/>
    </row>
    <row r="7" spans="1:12" ht="13" customHeight="1" x14ac:dyDescent="0.15">
      <c r="A7" s="1" t="s">
        <v>757</v>
      </c>
      <c r="B7" s="17">
        <v>2021</v>
      </c>
      <c r="C7" s="16" t="s">
        <v>768</v>
      </c>
      <c r="D7" s="17" t="s">
        <v>754</v>
      </c>
      <c r="E7" s="18" t="s">
        <v>488</v>
      </c>
      <c r="F7" s="18" t="s">
        <v>488</v>
      </c>
      <c r="G7" s="18" t="s">
        <v>815</v>
      </c>
      <c r="H7" s="16" t="s">
        <v>755</v>
      </c>
      <c r="I7" s="19" t="s">
        <v>488</v>
      </c>
      <c r="J7" s="19" t="s">
        <v>488</v>
      </c>
      <c r="K7" s="62" t="s">
        <v>756</v>
      </c>
      <c r="L7" s="1"/>
    </row>
    <row r="8" spans="1:12" ht="13" customHeight="1" x14ac:dyDescent="0.15">
      <c r="A8" s="1" t="s">
        <v>763</v>
      </c>
      <c r="B8" s="17">
        <v>2021</v>
      </c>
      <c r="C8" s="16" t="s">
        <v>768</v>
      </c>
      <c r="D8" s="17" t="s">
        <v>754</v>
      </c>
      <c r="E8" s="18" t="s">
        <v>488</v>
      </c>
      <c r="F8" s="18" t="s">
        <v>488</v>
      </c>
      <c r="G8" s="20" t="s">
        <v>819</v>
      </c>
      <c r="H8" s="16" t="s">
        <v>755</v>
      </c>
      <c r="I8" s="19" t="s">
        <v>488</v>
      </c>
      <c r="J8" s="19" t="s">
        <v>488</v>
      </c>
      <c r="K8" s="62" t="s">
        <v>756</v>
      </c>
      <c r="L8" s="1" t="s">
        <v>820</v>
      </c>
    </row>
    <row r="9" spans="1:12" ht="13" customHeight="1" x14ac:dyDescent="0.15">
      <c r="A9" s="1" t="s">
        <v>752</v>
      </c>
      <c r="B9" s="17">
        <v>2021</v>
      </c>
      <c r="C9" s="16" t="s">
        <v>753</v>
      </c>
      <c r="D9" s="17" t="s">
        <v>754</v>
      </c>
      <c r="E9" s="18" t="s">
        <v>488</v>
      </c>
      <c r="F9" s="18" t="s">
        <v>488</v>
      </c>
      <c r="G9" s="18" t="s">
        <v>816</v>
      </c>
      <c r="H9" s="16" t="s">
        <v>755</v>
      </c>
      <c r="I9" s="19" t="s">
        <v>488</v>
      </c>
      <c r="J9" s="19" t="s">
        <v>488</v>
      </c>
      <c r="K9" s="62" t="s">
        <v>756</v>
      </c>
      <c r="L9" s="1"/>
    </row>
    <row r="10" spans="1:12" ht="13" customHeight="1" x14ac:dyDescent="0.15">
      <c r="A10" s="1" t="s">
        <v>764</v>
      </c>
      <c r="B10" s="17">
        <v>2021</v>
      </c>
      <c r="C10" s="16" t="s">
        <v>768</v>
      </c>
      <c r="D10" s="17" t="s">
        <v>754</v>
      </c>
      <c r="E10" s="18" t="s">
        <v>488</v>
      </c>
      <c r="F10" s="18" t="s">
        <v>488</v>
      </c>
      <c r="G10" s="20" t="s">
        <v>817</v>
      </c>
      <c r="H10" s="16" t="s">
        <v>755</v>
      </c>
      <c r="I10" s="19" t="s">
        <v>488</v>
      </c>
      <c r="J10" s="19" t="s">
        <v>488</v>
      </c>
      <c r="K10" s="62" t="s">
        <v>756</v>
      </c>
      <c r="L10" s="1"/>
    </row>
    <row r="11" spans="1:12" ht="13" customHeight="1" x14ac:dyDescent="0.15">
      <c r="A11" s="1" t="s">
        <v>765</v>
      </c>
      <c r="B11" s="17">
        <v>2021</v>
      </c>
      <c r="C11" s="16" t="s">
        <v>768</v>
      </c>
      <c r="D11" s="17" t="s">
        <v>754</v>
      </c>
      <c r="E11" s="18" t="s">
        <v>488</v>
      </c>
      <c r="F11" s="18" t="s">
        <v>488</v>
      </c>
      <c r="G11" s="20" t="s">
        <v>818</v>
      </c>
      <c r="H11" s="16" t="s">
        <v>755</v>
      </c>
      <c r="I11" s="19" t="s">
        <v>488</v>
      </c>
      <c r="J11" s="19" t="s">
        <v>488</v>
      </c>
      <c r="K11" s="62" t="s">
        <v>756</v>
      </c>
      <c r="L11" s="1"/>
    </row>
    <row r="12" spans="1:12" ht="13" customHeight="1" x14ac:dyDescent="0.15">
      <c r="A12" s="1"/>
      <c r="B12" s="5"/>
      <c r="C12" s="1"/>
      <c r="D12" s="5"/>
      <c r="E12" s="20"/>
      <c r="F12" s="20"/>
      <c r="G12" s="20"/>
      <c r="H12" s="1"/>
      <c r="I12" s="3"/>
      <c r="J12" s="3"/>
      <c r="K12" s="61"/>
      <c r="L12" s="1"/>
    </row>
    <row r="13" spans="1:12" ht="13" customHeight="1" x14ac:dyDescent="0.15">
      <c r="A13" s="1"/>
      <c r="B13" s="5"/>
      <c r="C13" s="1"/>
      <c r="D13" s="5"/>
      <c r="E13" s="20"/>
      <c r="F13" s="20"/>
      <c r="G13" s="20"/>
      <c r="H13" s="1"/>
      <c r="I13" s="3"/>
      <c r="J13" s="3"/>
      <c r="K13" s="61"/>
      <c r="L13" s="1"/>
    </row>
    <row r="14" spans="1:12" ht="13" customHeight="1" x14ac:dyDescent="0.15">
      <c r="A14" s="4" t="s">
        <v>767</v>
      </c>
      <c r="B14" s="5"/>
      <c r="C14" s="1"/>
      <c r="D14" s="5"/>
      <c r="E14" s="20"/>
      <c r="F14" s="20"/>
      <c r="G14" s="20"/>
      <c r="H14" s="1"/>
      <c r="I14" s="3"/>
      <c r="J14" s="3"/>
      <c r="K14" s="61"/>
      <c r="L14" s="1"/>
    </row>
    <row r="15" spans="1:12" ht="13" customHeight="1" x14ac:dyDescent="0.15">
      <c r="A15" s="1" t="s">
        <v>912</v>
      </c>
      <c r="B15" s="5">
        <v>2022</v>
      </c>
      <c r="C15" s="1" t="s">
        <v>823</v>
      </c>
      <c r="D15" s="1" t="s">
        <v>821</v>
      </c>
      <c r="E15" s="20">
        <v>74124</v>
      </c>
      <c r="F15" s="20">
        <v>824006</v>
      </c>
      <c r="G15" s="20">
        <f>E15+F15</f>
        <v>898130</v>
      </c>
      <c r="H15" s="1" t="s">
        <v>827</v>
      </c>
      <c r="I15" s="3" t="s">
        <v>828</v>
      </c>
      <c r="J15" s="3" t="s">
        <v>488</v>
      </c>
      <c r="K15" s="61" t="s">
        <v>841</v>
      </c>
      <c r="L15" s="1"/>
    </row>
    <row r="16" spans="1:12" ht="13" customHeight="1" x14ac:dyDescent="0.15">
      <c r="A16" s="1" t="s">
        <v>763</v>
      </c>
      <c r="B16" s="5">
        <v>2019</v>
      </c>
      <c r="C16" s="1" t="s">
        <v>488</v>
      </c>
      <c r="D16" s="5" t="s">
        <v>775</v>
      </c>
      <c r="E16" s="20">
        <v>1714</v>
      </c>
      <c r="F16" s="20">
        <v>2633</v>
      </c>
      <c r="G16" s="20">
        <f>E16+F16</f>
        <v>4347</v>
      </c>
      <c r="H16" s="1" t="s">
        <v>838</v>
      </c>
      <c r="I16" s="3" t="s">
        <v>839</v>
      </c>
      <c r="J16" s="3" t="s">
        <v>488</v>
      </c>
      <c r="K16" s="61" t="s">
        <v>840</v>
      </c>
      <c r="L16" s="12" t="s">
        <v>837</v>
      </c>
    </row>
    <row r="17" spans="1:12" ht="13" customHeight="1" x14ac:dyDescent="0.15">
      <c r="A17" s="1" t="s">
        <v>752</v>
      </c>
      <c r="B17" s="5">
        <v>2022</v>
      </c>
      <c r="C17" s="1" t="s">
        <v>823</v>
      </c>
      <c r="D17" s="1" t="s">
        <v>821</v>
      </c>
      <c r="E17" s="22">
        <v>77418</v>
      </c>
      <c r="F17" s="22">
        <v>356122</v>
      </c>
      <c r="G17" s="20">
        <f t="shared" ref="G17:G19" si="0">E17+F17</f>
        <v>433540</v>
      </c>
      <c r="H17" s="1" t="s">
        <v>827</v>
      </c>
      <c r="I17" s="3" t="s">
        <v>828</v>
      </c>
      <c r="J17" s="125" t="s">
        <v>488</v>
      </c>
      <c r="K17" s="63" t="s">
        <v>842</v>
      </c>
      <c r="L17" s="1"/>
    </row>
    <row r="18" spans="1:12" ht="13" customHeight="1" x14ac:dyDescent="0.15">
      <c r="A18" s="1" t="s">
        <v>764</v>
      </c>
      <c r="B18" s="5">
        <v>2022</v>
      </c>
      <c r="C18" s="1" t="s">
        <v>823</v>
      </c>
      <c r="D18" s="1" t="s">
        <v>821</v>
      </c>
      <c r="E18" s="20">
        <v>16540</v>
      </c>
      <c r="F18" s="20">
        <v>32952</v>
      </c>
      <c r="G18" s="20">
        <f t="shared" si="0"/>
        <v>49492</v>
      </c>
      <c r="H18" s="1" t="s">
        <v>827</v>
      </c>
      <c r="I18" s="3" t="s">
        <v>828</v>
      </c>
      <c r="J18" s="3" t="s">
        <v>488</v>
      </c>
      <c r="K18" s="64" t="s">
        <v>843</v>
      </c>
      <c r="L18" s="1"/>
    </row>
    <row r="19" spans="1:12" ht="13" customHeight="1" x14ac:dyDescent="0.15">
      <c r="A19" s="1" t="s">
        <v>765</v>
      </c>
      <c r="B19" s="5">
        <v>2019</v>
      </c>
      <c r="C19" s="1" t="s">
        <v>488</v>
      </c>
      <c r="D19" s="5" t="s">
        <v>829</v>
      </c>
      <c r="E19" s="20">
        <v>5971</v>
      </c>
      <c r="F19" s="20">
        <v>4135</v>
      </c>
      <c r="G19" s="20">
        <f t="shared" si="0"/>
        <v>10106</v>
      </c>
      <c r="H19" s="1" t="s">
        <v>833</v>
      </c>
      <c r="I19" s="15" t="s">
        <v>830</v>
      </c>
      <c r="J19" s="3" t="s">
        <v>857</v>
      </c>
      <c r="K19" s="61" t="s">
        <v>832</v>
      </c>
      <c r="L19" s="1" t="s">
        <v>831</v>
      </c>
    </row>
    <row r="20" spans="1:12" ht="13" customHeight="1" x14ac:dyDescent="0.15">
      <c r="A20" s="4" t="s">
        <v>847</v>
      </c>
      <c r="B20" s="5"/>
      <c r="C20" s="1"/>
      <c r="D20" s="5"/>
      <c r="E20" s="20"/>
      <c r="F20" s="20"/>
      <c r="G20" s="20"/>
      <c r="H20" s="1"/>
      <c r="I20" s="3"/>
      <c r="J20" s="3"/>
      <c r="K20" s="61"/>
      <c r="L20" s="1"/>
    </row>
    <row r="21" spans="1:12" ht="13" customHeight="1" x14ac:dyDescent="0.15">
      <c r="A21" s="4" t="s">
        <v>932</v>
      </c>
      <c r="B21" s="5">
        <v>2021</v>
      </c>
      <c r="C21" s="1" t="s">
        <v>770</v>
      </c>
      <c r="D21" s="5" t="s">
        <v>775</v>
      </c>
      <c r="E21" s="20"/>
      <c r="F21" s="20"/>
      <c r="G21" s="20"/>
      <c r="H21" s="126" t="s">
        <v>813</v>
      </c>
      <c r="I21" s="3" t="s">
        <v>814</v>
      </c>
      <c r="J21" s="3"/>
      <c r="K21" s="65" t="s">
        <v>780</v>
      </c>
      <c r="L21" s="21" t="s">
        <v>812</v>
      </c>
    </row>
    <row r="22" spans="1:12" ht="13" customHeight="1" x14ac:dyDescent="0.15">
      <c r="A22" s="1" t="s">
        <v>757</v>
      </c>
      <c r="B22" s="5">
        <v>2021</v>
      </c>
      <c r="C22" s="1" t="s">
        <v>770</v>
      </c>
      <c r="D22" s="5" t="s">
        <v>775</v>
      </c>
      <c r="E22" s="18" t="s">
        <v>488</v>
      </c>
      <c r="F22" s="18" t="s">
        <v>488</v>
      </c>
      <c r="G22" s="20" t="s">
        <v>791</v>
      </c>
      <c r="H22" s="1"/>
      <c r="I22" s="3"/>
      <c r="J22" s="126" t="s">
        <v>1062</v>
      </c>
      <c r="K22" s="61" t="s">
        <v>776</v>
      </c>
      <c r="L22" s="1"/>
    </row>
    <row r="23" spans="1:12" ht="13" customHeight="1" x14ac:dyDescent="0.15">
      <c r="A23" s="1" t="s">
        <v>763</v>
      </c>
      <c r="B23" s="5">
        <v>2021</v>
      </c>
      <c r="C23" s="1" t="s">
        <v>770</v>
      </c>
      <c r="D23" s="5" t="s">
        <v>775</v>
      </c>
      <c r="E23" s="18" t="s">
        <v>488</v>
      </c>
      <c r="F23" s="18" t="s">
        <v>488</v>
      </c>
      <c r="G23" s="20" t="s">
        <v>792</v>
      </c>
      <c r="H23" s="1"/>
      <c r="I23" s="3"/>
      <c r="J23" s="126" t="s">
        <v>1063</v>
      </c>
      <c r="K23" s="61" t="s">
        <v>771</v>
      </c>
      <c r="L23" s="1"/>
    </row>
    <row r="24" spans="1:12" ht="13" customHeight="1" x14ac:dyDescent="0.15">
      <c r="A24" s="1" t="s">
        <v>752</v>
      </c>
      <c r="B24" s="5">
        <v>2021</v>
      </c>
      <c r="C24" s="1" t="s">
        <v>770</v>
      </c>
      <c r="D24" s="5" t="s">
        <v>775</v>
      </c>
      <c r="E24" s="18" t="s">
        <v>488</v>
      </c>
      <c r="F24" s="18" t="s">
        <v>488</v>
      </c>
      <c r="G24" s="20" t="s">
        <v>793</v>
      </c>
      <c r="H24" s="1"/>
      <c r="I24" s="3"/>
      <c r="J24" s="126" t="s">
        <v>1064</v>
      </c>
      <c r="K24" s="61" t="s">
        <v>777</v>
      </c>
      <c r="L24" s="1"/>
    </row>
    <row r="25" spans="1:12" ht="13" customHeight="1" x14ac:dyDescent="0.15">
      <c r="A25" s="1" t="s">
        <v>764</v>
      </c>
      <c r="B25" s="5">
        <v>2021</v>
      </c>
      <c r="C25" s="1" t="s">
        <v>770</v>
      </c>
      <c r="D25" s="5" t="s">
        <v>775</v>
      </c>
      <c r="E25" s="18" t="s">
        <v>488</v>
      </c>
      <c r="F25" s="18" t="s">
        <v>488</v>
      </c>
      <c r="G25" s="20" t="s">
        <v>794</v>
      </c>
      <c r="H25" s="1"/>
      <c r="I25" s="3"/>
      <c r="J25" s="126" t="s">
        <v>1065</v>
      </c>
      <c r="K25" s="61" t="s">
        <v>778</v>
      </c>
      <c r="L25" s="1"/>
    </row>
    <row r="26" spans="1:12" ht="13" customHeight="1" x14ac:dyDescent="0.15">
      <c r="A26" s="1" t="s">
        <v>765</v>
      </c>
      <c r="B26" s="5">
        <v>2021</v>
      </c>
      <c r="C26" s="1" t="s">
        <v>770</v>
      </c>
      <c r="D26" s="5" t="s">
        <v>775</v>
      </c>
      <c r="E26" s="18" t="s">
        <v>488</v>
      </c>
      <c r="F26" s="18" t="s">
        <v>488</v>
      </c>
      <c r="G26" s="20" t="s">
        <v>795</v>
      </c>
      <c r="H26" s="1"/>
      <c r="I26" s="3"/>
      <c r="J26" s="126" t="s">
        <v>1066</v>
      </c>
      <c r="K26" s="61" t="s">
        <v>779</v>
      </c>
      <c r="L26" s="1"/>
    </row>
    <row r="27" spans="1:12" ht="13" customHeight="1" x14ac:dyDescent="0.15">
      <c r="A27" s="1"/>
      <c r="B27" s="5"/>
      <c r="C27" s="1"/>
      <c r="D27" s="5"/>
      <c r="E27" s="20"/>
      <c r="F27" s="20"/>
      <c r="G27" s="20"/>
      <c r="H27" s="126"/>
      <c r="I27" s="3"/>
      <c r="J27" s="3"/>
      <c r="K27" s="61"/>
      <c r="L27" s="1"/>
    </row>
    <row r="28" spans="1:12" ht="13" customHeight="1" x14ac:dyDescent="0.15">
      <c r="A28" s="4" t="s">
        <v>773</v>
      </c>
      <c r="B28" s="28">
        <v>2021</v>
      </c>
      <c r="C28" s="4" t="s">
        <v>770</v>
      </c>
      <c r="D28" s="28" t="s">
        <v>775</v>
      </c>
      <c r="E28" s="127"/>
      <c r="F28" s="127"/>
      <c r="G28" s="127"/>
      <c r="H28" s="126" t="s">
        <v>813</v>
      </c>
      <c r="I28" s="128"/>
      <c r="J28" s="128"/>
      <c r="K28" s="65" t="s">
        <v>780</v>
      </c>
      <c r="L28" s="126" t="s">
        <v>810</v>
      </c>
    </row>
    <row r="29" spans="1:12" ht="13" customHeight="1" x14ac:dyDescent="0.15">
      <c r="A29" s="1" t="s">
        <v>757</v>
      </c>
      <c r="B29" s="5">
        <v>2021</v>
      </c>
      <c r="C29" s="1" t="s">
        <v>770</v>
      </c>
      <c r="D29" s="5" t="s">
        <v>775</v>
      </c>
      <c r="E29" s="18" t="s">
        <v>488</v>
      </c>
      <c r="F29" s="18" t="s">
        <v>488</v>
      </c>
      <c r="G29" s="20" t="s">
        <v>796</v>
      </c>
      <c r="H29" s="1"/>
      <c r="I29" s="3"/>
      <c r="J29" s="126" t="s">
        <v>892</v>
      </c>
      <c r="K29" s="61" t="s">
        <v>781</v>
      </c>
      <c r="L29" s="1"/>
    </row>
    <row r="30" spans="1:12" ht="13" customHeight="1" x14ac:dyDescent="0.15">
      <c r="A30" s="1" t="s">
        <v>763</v>
      </c>
      <c r="B30" s="5">
        <v>2021</v>
      </c>
      <c r="C30" s="1" t="s">
        <v>770</v>
      </c>
      <c r="D30" s="5" t="s">
        <v>775</v>
      </c>
      <c r="E30" s="18" t="s">
        <v>488</v>
      </c>
      <c r="F30" s="18" t="s">
        <v>488</v>
      </c>
      <c r="G30" s="20" t="s">
        <v>797</v>
      </c>
      <c r="H30" s="1"/>
      <c r="I30" s="3"/>
      <c r="J30" s="126" t="s">
        <v>1067</v>
      </c>
      <c r="K30" s="61" t="s">
        <v>782</v>
      </c>
      <c r="L30" s="1"/>
    </row>
    <row r="31" spans="1:12" ht="13" customHeight="1" x14ac:dyDescent="0.15">
      <c r="A31" s="1" t="s">
        <v>752</v>
      </c>
      <c r="B31" s="5">
        <v>2021</v>
      </c>
      <c r="C31" s="1" t="s">
        <v>770</v>
      </c>
      <c r="D31" s="5" t="s">
        <v>775</v>
      </c>
      <c r="E31" s="18" t="s">
        <v>488</v>
      </c>
      <c r="F31" s="18" t="s">
        <v>488</v>
      </c>
      <c r="G31" s="20" t="s">
        <v>798</v>
      </c>
      <c r="H31" s="1"/>
      <c r="I31" s="3"/>
      <c r="J31" s="126" t="s">
        <v>1068</v>
      </c>
      <c r="K31" s="61" t="s">
        <v>783</v>
      </c>
      <c r="L31" s="1"/>
    </row>
    <row r="32" spans="1:12" ht="13" customHeight="1" x14ac:dyDescent="0.15">
      <c r="A32" s="1" t="s">
        <v>764</v>
      </c>
      <c r="B32" s="5">
        <v>2021</v>
      </c>
      <c r="C32" s="1" t="s">
        <v>770</v>
      </c>
      <c r="D32" s="5" t="s">
        <v>775</v>
      </c>
      <c r="E32" s="18" t="s">
        <v>488</v>
      </c>
      <c r="F32" s="18" t="s">
        <v>488</v>
      </c>
      <c r="G32" s="20" t="s">
        <v>799</v>
      </c>
      <c r="H32" s="1"/>
      <c r="I32" s="3"/>
      <c r="J32" s="126" t="s">
        <v>1069</v>
      </c>
      <c r="K32" s="61" t="s">
        <v>649</v>
      </c>
      <c r="L32" s="1"/>
    </row>
    <row r="33" spans="1:12" ht="13" customHeight="1" x14ac:dyDescent="0.15">
      <c r="A33" s="1" t="s">
        <v>765</v>
      </c>
      <c r="B33" s="5">
        <v>2021</v>
      </c>
      <c r="C33" s="1" t="s">
        <v>770</v>
      </c>
      <c r="D33" s="5" t="s">
        <v>775</v>
      </c>
      <c r="E33" s="18" t="s">
        <v>488</v>
      </c>
      <c r="F33" s="18" t="s">
        <v>488</v>
      </c>
      <c r="G33" s="20" t="s">
        <v>807</v>
      </c>
      <c r="H33" s="1"/>
      <c r="I33" s="3"/>
      <c r="J33" s="126" t="s">
        <v>1070</v>
      </c>
      <c r="K33" s="61" t="s">
        <v>647</v>
      </c>
      <c r="L33" s="1"/>
    </row>
    <row r="34" spans="1:12" ht="13" customHeight="1" x14ac:dyDescent="0.15">
      <c r="A34" s="1"/>
      <c r="B34" s="5"/>
      <c r="C34" s="1"/>
      <c r="D34" s="5"/>
      <c r="E34" s="20"/>
      <c r="F34" s="20"/>
      <c r="G34" s="20"/>
      <c r="H34" s="126"/>
      <c r="I34" s="3"/>
      <c r="J34" s="3"/>
      <c r="K34" s="61"/>
      <c r="L34" s="1"/>
    </row>
    <row r="35" spans="1:12" ht="13" customHeight="1" x14ac:dyDescent="0.15">
      <c r="A35" s="4" t="s">
        <v>774</v>
      </c>
      <c r="B35" s="28">
        <v>2021</v>
      </c>
      <c r="C35" s="4" t="s">
        <v>770</v>
      </c>
      <c r="D35" s="28" t="s">
        <v>775</v>
      </c>
      <c r="E35" s="127"/>
      <c r="F35" s="127"/>
      <c r="G35" s="127"/>
      <c r="H35" s="126" t="s">
        <v>813</v>
      </c>
      <c r="I35" s="128"/>
      <c r="J35" s="128"/>
      <c r="K35" s="65" t="s">
        <v>780</v>
      </c>
      <c r="L35" s="1" t="s">
        <v>811</v>
      </c>
    </row>
    <row r="36" spans="1:12" ht="13" customHeight="1" x14ac:dyDescent="0.15">
      <c r="A36" s="1" t="s">
        <v>757</v>
      </c>
      <c r="B36" s="5">
        <v>2021</v>
      </c>
      <c r="C36" s="1" t="s">
        <v>770</v>
      </c>
      <c r="D36" s="5" t="s">
        <v>775</v>
      </c>
      <c r="E36" s="18" t="s">
        <v>488</v>
      </c>
      <c r="F36" s="18" t="s">
        <v>488</v>
      </c>
      <c r="G36" s="20" t="s">
        <v>800</v>
      </c>
      <c r="H36" s="1"/>
      <c r="I36" s="3"/>
      <c r="J36" s="126" t="s">
        <v>893</v>
      </c>
      <c r="K36" s="61" t="s">
        <v>784</v>
      </c>
      <c r="L36" s="1"/>
    </row>
    <row r="37" spans="1:12" ht="13" customHeight="1" x14ac:dyDescent="0.15">
      <c r="A37" s="1" t="s">
        <v>763</v>
      </c>
      <c r="B37" s="5">
        <v>2021</v>
      </c>
      <c r="C37" s="1" t="s">
        <v>770</v>
      </c>
      <c r="D37" s="5" t="s">
        <v>775</v>
      </c>
      <c r="E37" s="18" t="s">
        <v>488</v>
      </c>
      <c r="F37" s="18" t="s">
        <v>488</v>
      </c>
      <c r="G37" s="20" t="s">
        <v>801</v>
      </c>
      <c r="H37" s="1"/>
      <c r="I37" s="3"/>
      <c r="J37" s="126" t="s">
        <v>1071</v>
      </c>
      <c r="K37" s="61" t="s">
        <v>785</v>
      </c>
      <c r="L37" s="1"/>
    </row>
    <row r="38" spans="1:12" ht="13" customHeight="1" x14ac:dyDescent="0.15">
      <c r="A38" s="1" t="s">
        <v>752</v>
      </c>
      <c r="B38" s="5">
        <v>2021</v>
      </c>
      <c r="C38" s="1" t="s">
        <v>770</v>
      </c>
      <c r="D38" s="5" t="s">
        <v>775</v>
      </c>
      <c r="E38" s="18" t="s">
        <v>488</v>
      </c>
      <c r="F38" s="18" t="s">
        <v>488</v>
      </c>
      <c r="G38" s="20" t="s">
        <v>798</v>
      </c>
      <c r="H38" s="1"/>
      <c r="I38" s="3"/>
      <c r="J38" s="126" t="s">
        <v>1072</v>
      </c>
      <c r="K38" s="61" t="s">
        <v>786</v>
      </c>
      <c r="L38" s="1"/>
    </row>
    <row r="39" spans="1:12" ht="13" customHeight="1" x14ac:dyDescent="0.15">
      <c r="A39" s="1" t="s">
        <v>764</v>
      </c>
      <c r="B39" s="5">
        <v>2021</v>
      </c>
      <c r="C39" s="1" t="s">
        <v>770</v>
      </c>
      <c r="D39" s="5" t="s">
        <v>775</v>
      </c>
      <c r="E39" s="18" t="s">
        <v>488</v>
      </c>
      <c r="F39" s="18" t="s">
        <v>488</v>
      </c>
      <c r="G39" s="20" t="s">
        <v>794</v>
      </c>
      <c r="H39" s="1"/>
      <c r="I39" s="3"/>
      <c r="J39" s="126" t="s">
        <v>1073</v>
      </c>
      <c r="K39" s="61" t="s">
        <v>650</v>
      </c>
      <c r="L39" s="1"/>
    </row>
    <row r="40" spans="1:12" ht="13" customHeight="1" x14ac:dyDescent="0.15">
      <c r="A40" s="1" t="s">
        <v>765</v>
      </c>
      <c r="B40" s="5">
        <v>2021</v>
      </c>
      <c r="C40" s="1" t="s">
        <v>770</v>
      </c>
      <c r="D40" s="5" t="s">
        <v>775</v>
      </c>
      <c r="E40" s="18" t="s">
        <v>488</v>
      </c>
      <c r="F40" s="18" t="s">
        <v>488</v>
      </c>
      <c r="G40" s="20" t="s">
        <v>806</v>
      </c>
      <c r="H40" s="1"/>
      <c r="I40" s="3"/>
      <c r="J40" s="126" t="s">
        <v>1074</v>
      </c>
      <c r="K40" s="61" t="s">
        <v>648</v>
      </c>
      <c r="L40" s="1"/>
    </row>
    <row r="41" spans="1:12" ht="13" customHeight="1" x14ac:dyDescent="0.15">
      <c r="A41" s="1"/>
      <c r="B41" s="5"/>
      <c r="C41" s="1"/>
      <c r="D41" s="5"/>
      <c r="E41" s="20"/>
      <c r="F41" s="20"/>
      <c r="G41" s="20"/>
      <c r="H41" s="126"/>
      <c r="I41" s="3"/>
      <c r="J41" s="3"/>
      <c r="K41" s="61"/>
      <c r="L41" s="1"/>
    </row>
    <row r="42" spans="1:12" ht="13" customHeight="1" x14ac:dyDescent="0.15">
      <c r="A42" s="4" t="s">
        <v>772</v>
      </c>
      <c r="B42" s="28">
        <v>2021</v>
      </c>
      <c r="C42" s="4" t="s">
        <v>770</v>
      </c>
      <c r="D42" s="28" t="s">
        <v>775</v>
      </c>
      <c r="E42" s="127"/>
      <c r="F42" s="127"/>
      <c r="G42" s="127"/>
      <c r="H42" s="126" t="s">
        <v>813</v>
      </c>
      <c r="I42" s="128"/>
      <c r="J42" s="128"/>
      <c r="K42" s="65" t="s">
        <v>780</v>
      </c>
      <c r="L42" s="1"/>
    </row>
    <row r="43" spans="1:12" ht="13" customHeight="1" x14ac:dyDescent="0.15">
      <c r="A43" s="1" t="s">
        <v>757</v>
      </c>
      <c r="B43" s="5">
        <v>2021</v>
      </c>
      <c r="C43" s="1" t="s">
        <v>770</v>
      </c>
      <c r="D43" s="5" t="s">
        <v>775</v>
      </c>
      <c r="E43" s="18" t="s">
        <v>488</v>
      </c>
      <c r="F43" s="18" t="s">
        <v>488</v>
      </c>
      <c r="G43" s="20" t="s">
        <v>802</v>
      </c>
      <c r="H43" s="1"/>
      <c r="I43" s="3"/>
      <c r="J43" s="126" t="s">
        <v>1075</v>
      </c>
      <c r="K43" s="61" t="s">
        <v>787</v>
      </c>
      <c r="L43" s="1"/>
    </row>
    <row r="44" spans="1:12" ht="13" customHeight="1" x14ac:dyDescent="0.15">
      <c r="A44" s="1" t="s">
        <v>763</v>
      </c>
      <c r="B44" s="5">
        <v>2021</v>
      </c>
      <c r="C44" s="1" t="s">
        <v>770</v>
      </c>
      <c r="D44" s="5" t="s">
        <v>775</v>
      </c>
      <c r="E44" s="18" t="s">
        <v>488</v>
      </c>
      <c r="F44" s="18" t="s">
        <v>488</v>
      </c>
      <c r="G44" s="20" t="s">
        <v>803</v>
      </c>
      <c r="H44" s="1"/>
      <c r="I44" s="3"/>
      <c r="J44" s="126" t="s">
        <v>1076</v>
      </c>
      <c r="K44" s="61" t="s">
        <v>788</v>
      </c>
      <c r="L44" s="1"/>
    </row>
    <row r="45" spans="1:12" ht="13" customHeight="1" x14ac:dyDescent="0.15">
      <c r="A45" s="1" t="s">
        <v>752</v>
      </c>
      <c r="B45" s="5">
        <v>2021</v>
      </c>
      <c r="C45" s="1" t="s">
        <v>770</v>
      </c>
      <c r="D45" s="5" t="s">
        <v>775</v>
      </c>
      <c r="E45" s="18" t="s">
        <v>488</v>
      </c>
      <c r="F45" s="18" t="s">
        <v>488</v>
      </c>
      <c r="G45" s="20" t="s">
        <v>804</v>
      </c>
      <c r="H45" s="1"/>
      <c r="I45" s="3"/>
      <c r="J45" s="126" t="s">
        <v>1077</v>
      </c>
      <c r="K45" s="61" t="s">
        <v>789</v>
      </c>
      <c r="L45" s="1"/>
    </row>
    <row r="46" spans="1:12" ht="13" customHeight="1" x14ac:dyDescent="0.15">
      <c r="A46" s="1" t="s">
        <v>764</v>
      </c>
      <c r="B46" s="5" t="s">
        <v>488</v>
      </c>
      <c r="C46" s="5" t="s">
        <v>488</v>
      </c>
      <c r="D46" s="5" t="s">
        <v>488</v>
      </c>
      <c r="E46" s="18" t="s">
        <v>488</v>
      </c>
      <c r="F46" s="18" t="s">
        <v>488</v>
      </c>
      <c r="G46" s="20" t="s">
        <v>488</v>
      </c>
      <c r="H46" s="3" t="s">
        <v>488</v>
      </c>
      <c r="I46" s="20" t="s">
        <v>488</v>
      </c>
      <c r="J46" s="129" t="s">
        <v>488</v>
      </c>
      <c r="K46" s="66" t="s">
        <v>488</v>
      </c>
      <c r="L46" s="3" t="s">
        <v>488</v>
      </c>
    </row>
    <row r="47" spans="1:12" ht="13" customHeight="1" x14ac:dyDescent="0.15">
      <c r="A47" s="1" t="s">
        <v>765</v>
      </c>
      <c r="B47" s="5">
        <v>2021</v>
      </c>
      <c r="C47" s="1" t="s">
        <v>770</v>
      </c>
      <c r="D47" s="5" t="s">
        <v>775</v>
      </c>
      <c r="E47" s="18" t="s">
        <v>488</v>
      </c>
      <c r="F47" s="18" t="s">
        <v>488</v>
      </c>
      <c r="G47" s="20" t="s">
        <v>805</v>
      </c>
      <c r="H47" s="1"/>
      <c r="I47" s="3"/>
      <c r="J47" s="126" t="s">
        <v>1078</v>
      </c>
      <c r="K47" s="61" t="s">
        <v>646</v>
      </c>
      <c r="L47" s="1"/>
    </row>
    <row r="48" spans="1:12" ht="13" customHeight="1" x14ac:dyDescent="0.15">
      <c r="A48" s="1"/>
      <c r="B48" s="5"/>
      <c r="C48" s="1"/>
      <c r="D48" s="5"/>
      <c r="E48" s="20"/>
      <c r="F48" s="20"/>
      <c r="G48" s="20"/>
      <c r="H48" s="1"/>
      <c r="I48" s="3"/>
      <c r="J48" s="3"/>
      <c r="K48" s="61"/>
      <c r="L48" s="1"/>
    </row>
    <row r="49" spans="1:12" ht="13" customHeight="1" x14ac:dyDescent="0.15">
      <c r="A49" s="4" t="s">
        <v>923</v>
      </c>
      <c r="B49" s="8"/>
      <c r="C49" s="1"/>
      <c r="D49" s="5"/>
      <c r="E49" s="20"/>
      <c r="F49" s="20"/>
      <c r="G49" s="20"/>
      <c r="H49" s="1"/>
      <c r="I49" s="3"/>
      <c r="J49" s="3"/>
      <c r="K49" s="61"/>
      <c r="L49" s="1"/>
    </row>
    <row r="50" spans="1:12" ht="13" customHeight="1" x14ac:dyDescent="0.15">
      <c r="A50" s="1" t="s">
        <v>924</v>
      </c>
      <c r="B50" s="5">
        <v>2023</v>
      </c>
      <c r="C50" s="1" t="s">
        <v>770</v>
      </c>
      <c r="D50" s="5" t="s">
        <v>1079</v>
      </c>
      <c r="E50" s="18" t="s">
        <v>488</v>
      </c>
      <c r="F50" s="18" t="s">
        <v>488</v>
      </c>
      <c r="G50" s="20">
        <v>55535</v>
      </c>
      <c r="H50" s="131" t="s">
        <v>1080</v>
      </c>
      <c r="I50" s="132" t="s">
        <v>1081</v>
      </c>
      <c r="J50" s="3" t="s">
        <v>488</v>
      </c>
      <c r="K50" s="61" t="s">
        <v>780</v>
      </c>
      <c r="L50" s="134" t="s">
        <v>926</v>
      </c>
    </row>
    <row r="51" spans="1:12" ht="13" customHeight="1" x14ac:dyDescent="0.15">
      <c r="A51" s="1" t="s">
        <v>925</v>
      </c>
      <c r="B51" s="5">
        <v>2023</v>
      </c>
      <c r="C51" s="1" t="s">
        <v>770</v>
      </c>
      <c r="D51" s="5" t="s">
        <v>1079</v>
      </c>
      <c r="E51" s="18" t="s">
        <v>488</v>
      </c>
      <c r="F51" s="18" t="s">
        <v>488</v>
      </c>
      <c r="G51" s="20">
        <v>55172</v>
      </c>
      <c r="H51" s="131"/>
      <c r="I51" s="133"/>
      <c r="J51" s="3" t="s">
        <v>488</v>
      </c>
      <c r="K51" s="61" t="s">
        <v>780</v>
      </c>
      <c r="L51" s="135"/>
    </row>
    <row r="52" spans="1:12" ht="13" customHeight="1" x14ac:dyDescent="0.15">
      <c r="A52" s="1"/>
      <c r="B52" s="5"/>
      <c r="C52" s="1"/>
      <c r="D52" s="5"/>
      <c r="E52" s="20"/>
      <c r="F52" s="20"/>
      <c r="G52" s="20"/>
      <c r="H52" s="1"/>
      <c r="I52" s="3"/>
      <c r="J52" s="3"/>
      <c r="K52" s="1"/>
      <c r="L52" s="1"/>
    </row>
    <row r="53" spans="1:12" ht="13" customHeight="1" x14ac:dyDescent="0.15">
      <c r="A53" s="4" t="s">
        <v>1082</v>
      </c>
      <c r="B53" s="5"/>
      <c r="C53" s="1"/>
      <c r="D53" s="5"/>
      <c r="E53" s="20"/>
      <c r="F53" s="20"/>
      <c r="G53" s="20"/>
      <c r="H53" s="1"/>
      <c r="I53" s="3"/>
      <c r="J53" s="3"/>
      <c r="K53" s="1"/>
      <c r="L53" s="1"/>
    </row>
    <row r="54" spans="1:12" ht="13" customHeight="1" x14ac:dyDescent="0.15">
      <c r="A54" s="1" t="s">
        <v>757</v>
      </c>
      <c r="B54" s="5">
        <v>2019</v>
      </c>
      <c r="C54" s="1" t="s">
        <v>488</v>
      </c>
      <c r="D54" s="5" t="s">
        <v>1083</v>
      </c>
      <c r="E54" s="18" t="s">
        <v>488</v>
      </c>
      <c r="F54" s="18" t="s">
        <v>488</v>
      </c>
      <c r="G54" s="20">
        <v>694649</v>
      </c>
      <c r="H54" s="1" t="s">
        <v>1084</v>
      </c>
      <c r="I54" s="3" t="s">
        <v>1085</v>
      </c>
      <c r="J54" s="3" t="s">
        <v>488</v>
      </c>
      <c r="K54" s="1" t="s">
        <v>1086</v>
      </c>
      <c r="L54" s="1" t="s">
        <v>1084</v>
      </c>
    </row>
    <row r="55" spans="1:12" ht="13" customHeight="1" x14ac:dyDescent="0.15">
      <c r="A55" s="1" t="s">
        <v>1087</v>
      </c>
      <c r="B55" s="5">
        <v>2020</v>
      </c>
      <c r="C55" s="1" t="s">
        <v>1088</v>
      </c>
      <c r="D55" s="5" t="s">
        <v>1089</v>
      </c>
      <c r="E55" s="18" t="s">
        <v>488</v>
      </c>
      <c r="F55" s="18" t="s">
        <v>488</v>
      </c>
      <c r="G55" s="20">
        <v>6545</v>
      </c>
      <c r="H55" s="3" t="s">
        <v>488</v>
      </c>
      <c r="I55" s="3" t="s">
        <v>488</v>
      </c>
      <c r="J55" s="3" t="s">
        <v>1090</v>
      </c>
      <c r="K55" s="1"/>
      <c r="L55" s="1" t="s">
        <v>1091</v>
      </c>
    </row>
    <row r="56" spans="1:12" ht="13" customHeight="1" x14ac:dyDescent="0.15">
      <c r="A56" s="1" t="s">
        <v>752</v>
      </c>
      <c r="B56" s="5">
        <v>2023</v>
      </c>
      <c r="C56" s="1" t="s">
        <v>488</v>
      </c>
      <c r="D56" s="5" t="s">
        <v>1092</v>
      </c>
      <c r="E56" s="20" t="s">
        <v>488</v>
      </c>
      <c r="F56" s="20" t="s">
        <v>488</v>
      </c>
      <c r="G56" s="20">
        <v>256450</v>
      </c>
      <c r="H56" s="1" t="s">
        <v>1093</v>
      </c>
      <c r="I56" s="3" t="s">
        <v>1094</v>
      </c>
      <c r="J56" s="3" t="s">
        <v>488</v>
      </c>
      <c r="K56" s="1" t="s">
        <v>1095</v>
      </c>
      <c r="L56" s="1" t="s">
        <v>1096</v>
      </c>
    </row>
    <row r="57" spans="1:12" ht="13" customHeight="1" x14ac:dyDescent="0.15">
      <c r="A57" s="1" t="s">
        <v>1097</v>
      </c>
      <c r="B57" s="5">
        <v>2020</v>
      </c>
      <c r="C57" s="1" t="s">
        <v>1088</v>
      </c>
      <c r="D57" s="5" t="s">
        <v>1089</v>
      </c>
      <c r="E57" s="18" t="s">
        <v>488</v>
      </c>
      <c r="F57" s="18" t="s">
        <v>488</v>
      </c>
      <c r="G57" s="20">
        <v>8646</v>
      </c>
      <c r="H57" s="3" t="s">
        <v>488</v>
      </c>
      <c r="I57" s="3" t="s">
        <v>488</v>
      </c>
      <c r="J57" s="3" t="s">
        <v>1098</v>
      </c>
      <c r="K57" s="130"/>
      <c r="L57" s="1" t="s">
        <v>1091</v>
      </c>
    </row>
    <row r="58" spans="1:12" ht="13" customHeight="1" x14ac:dyDescent="0.15">
      <c r="A58" s="1" t="s">
        <v>765</v>
      </c>
      <c r="B58" s="5">
        <v>2022</v>
      </c>
      <c r="C58" s="1" t="s">
        <v>488</v>
      </c>
      <c r="D58" s="5" t="s">
        <v>1099</v>
      </c>
      <c r="E58" s="18" t="s">
        <v>488</v>
      </c>
      <c r="F58" s="18" t="s">
        <v>488</v>
      </c>
      <c r="G58" s="20">
        <v>56161</v>
      </c>
      <c r="H58" s="1" t="s">
        <v>1100</v>
      </c>
      <c r="I58" s="3" t="s">
        <v>488</v>
      </c>
      <c r="J58" s="3" t="s">
        <v>488</v>
      </c>
      <c r="K58" s="1" t="s">
        <v>1101</v>
      </c>
      <c r="L58" s="1" t="s">
        <v>1102</v>
      </c>
    </row>
    <row r="59" spans="1:12" ht="13" customHeight="1" x14ac:dyDescent="0.15">
      <c r="A59" s="1"/>
      <c r="B59" s="5"/>
      <c r="C59" s="1"/>
      <c r="D59" s="5"/>
      <c r="E59" s="20"/>
      <c r="F59" s="20"/>
      <c r="G59" s="20"/>
      <c r="H59" s="1"/>
      <c r="I59" s="3"/>
      <c r="J59" s="3"/>
      <c r="K59" s="1"/>
      <c r="L59" s="1"/>
    </row>
    <row r="60" spans="1:12" x14ac:dyDescent="0.15"/>
    <row r="61" spans="1:12" ht="13" customHeight="1" x14ac:dyDescent="0.15">
      <c r="A61" s="29" t="s">
        <v>651</v>
      </c>
    </row>
    <row r="62" spans="1:12" ht="13" customHeight="1" x14ac:dyDescent="0.15">
      <c r="A62" s="8" t="s">
        <v>758</v>
      </c>
      <c r="F62" s="25"/>
    </row>
    <row r="63" spans="1:12" ht="13" customHeight="1" x14ac:dyDescent="0.15">
      <c r="A63" s="8" t="s">
        <v>759</v>
      </c>
      <c r="H63" s="25"/>
      <c r="K63" s="25"/>
    </row>
    <row r="64" spans="1:12" ht="13" customHeight="1" x14ac:dyDescent="0.15">
      <c r="A64" s="8" t="s">
        <v>834</v>
      </c>
    </row>
    <row r="65" spans="1:12" ht="13" customHeight="1" x14ac:dyDescent="0.15">
      <c r="A65" s="8" t="s">
        <v>835</v>
      </c>
      <c r="G65" s="23"/>
      <c r="H65" s="98"/>
      <c r="I65" s="98"/>
      <c r="J65" s="98"/>
      <c r="K65" s="9"/>
    </row>
    <row r="66" spans="1:12" ht="13" customHeight="1" x14ac:dyDescent="0.15">
      <c r="A66" s="8" t="s">
        <v>760</v>
      </c>
      <c r="L66" s="25"/>
    </row>
    <row r="67" spans="1:12" ht="13" customHeight="1" x14ac:dyDescent="0.15">
      <c r="A67" s="8" t="s">
        <v>845</v>
      </c>
      <c r="L67" s="25"/>
    </row>
    <row r="68" spans="1:12" ht="13" customHeight="1" x14ac:dyDescent="0.15">
      <c r="A68" s="8" t="s">
        <v>1103</v>
      </c>
      <c r="F68" s="25"/>
      <c r="L68" s="25"/>
    </row>
    <row r="69" spans="1:12" ht="13" customHeight="1" x14ac:dyDescent="0.15">
      <c r="A69" s="8" t="s">
        <v>1104</v>
      </c>
      <c r="F69" s="25"/>
    </row>
    <row r="70" spans="1:12" ht="13" customHeight="1" x14ac:dyDescent="0.15">
      <c r="A70" s="8" t="s">
        <v>1105</v>
      </c>
      <c r="F70" s="25"/>
    </row>
    <row r="71" spans="1:12" ht="13" customHeight="1" x14ac:dyDescent="0.15">
      <c r="F71" s="25"/>
    </row>
    <row r="72" spans="1:12" ht="13" customHeight="1" x14ac:dyDescent="0.15">
      <c r="A72" s="29" t="s">
        <v>825</v>
      </c>
    </row>
    <row r="73" spans="1:12" ht="13" customHeight="1" x14ac:dyDescent="0.15">
      <c r="A73" s="8" t="s">
        <v>761</v>
      </c>
      <c r="D73" s="9"/>
    </row>
    <row r="74" spans="1:12" ht="13" customHeight="1" x14ac:dyDescent="0.15">
      <c r="A74" s="8" t="s">
        <v>762</v>
      </c>
      <c r="D74" s="9"/>
      <c r="G74" s="24"/>
    </row>
    <row r="75" spans="1:12" ht="13" customHeight="1" x14ac:dyDescent="0.15">
      <c r="A75" s="8" t="s">
        <v>1106</v>
      </c>
      <c r="D75" s="9"/>
    </row>
    <row r="76" spans="1:12" ht="13" customHeight="1" x14ac:dyDescent="0.15">
      <c r="A76" s="8" t="s">
        <v>824</v>
      </c>
      <c r="D76" s="9"/>
    </row>
    <row r="77" spans="1:12" ht="13" customHeight="1" x14ac:dyDescent="0.15">
      <c r="A77" s="8" t="s">
        <v>1107</v>
      </c>
      <c r="D77" s="9"/>
    </row>
    <row r="78" spans="1:12" ht="13" customHeight="1" x14ac:dyDescent="0.15">
      <c r="D78" s="9"/>
    </row>
    <row r="79" spans="1:12" ht="13" customHeight="1" x14ac:dyDescent="0.15">
      <c r="A79" s="29" t="s">
        <v>826</v>
      </c>
    </row>
    <row r="80" spans="1:12" ht="13" customHeight="1" x14ac:dyDescent="0.15">
      <c r="A80" s="24" t="s">
        <v>844</v>
      </c>
    </row>
    <row r="81" spans="1:1" ht="13" customHeight="1" x14ac:dyDescent="0.15">
      <c r="A81" s="26" t="s">
        <v>822</v>
      </c>
    </row>
    <row r="82" spans="1:1" ht="13" customHeight="1" x14ac:dyDescent="0.15">
      <c r="A82" s="8" t="s">
        <v>836</v>
      </c>
    </row>
    <row r="83" spans="1:1" ht="13" customHeight="1" x14ac:dyDescent="0.15">
      <c r="A83" s="25" t="s">
        <v>808</v>
      </c>
    </row>
    <row r="84" spans="1:1" ht="13" customHeight="1" x14ac:dyDescent="0.15">
      <c r="A84" s="24" t="s">
        <v>846</v>
      </c>
    </row>
    <row r="85" spans="1:1" ht="13" customHeight="1" x14ac:dyDescent="0.15">
      <c r="A85" s="25" t="s">
        <v>1108</v>
      </c>
    </row>
    <row r="86" spans="1:1" ht="13" customHeight="1" x14ac:dyDescent="0.15">
      <c r="A86" s="25" t="s">
        <v>1109</v>
      </c>
    </row>
    <row r="87" spans="1:1" ht="13" customHeight="1" x14ac:dyDescent="0.15">
      <c r="A87" s="25" t="s">
        <v>1110</v>
      </c>
    </row>
    <row r="88" spans="1:1" ht="13" customHeight="1" x14ac:dyDescent="0.15">
      <c r="A88" s="24" t="s">
        <v>1111</v>
      </c>
    </row>
    <row r="89" spans="1:1" ht="13" customHeight="1" x14ac:dyDescent="0.15">
      <c r="A89" s="25"/>
    </row>
    <row r="90" spans="1:1" ht="13" customHeight="1" x14ac:dyDescent="0.15">
      <c r="A90" s="29" t="s">
        <v>1112</v>
      </c>
    </row>
    <row r="91" spans="1:1" ht="13" customHeight="1" x14ac:dyDescent="0.15">
      <c r="A91" s="8" t="s">
        <v>1113</v>
      </c>
    </row>
  </sheetData>
  <mergeCells count="3">
    <mergeCell ref="H50:H51"/>
    <mergeCell ref="I50:I51"/>
    <mergeCell ref="L50:L51"/>
  </mergeCells>
  <hyperlinks>
    <hyperlink ref="K17" r:id="rId1" xr:uid="{6CAF4A96-567C-534B-9932-7C32F8362E71}"/>
    <hyperlink ref="K18" r:id="rId2" xr:uid="{7BC52548-6175-BA49-8E65-2F3C06108B69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03495-2D11-5F4B-988E-D4487367966F}">
  <dimension ref="A1:O36"/>
  <sheetViews>
    <sheetView topLeftCell="B5" zoomScaleNormal="100" workbookViewId="0">
      <selection activeCell="G20" sqref="G20"/>
    </sheetView>
  </sheetViews>
  <sheetFormatPr baseColWidth="10" defaultRowHeight="13" x14ac:dyDescent="0.15"/>
  <cols>
    <col min="1" max="1" width="15" style="8" customWidth="1"/>
    <col min="2" max="2" width="10.83203125" style="8"/>
    <col min="3" max="3" width="19.1640625" style="8" customWidth="1"/>
    <col min="4" max="4" width="10.83203125" style="8"/>
    <col min="5" max="5" width="13.6640625" style="8" customWidth="1"/>
    <col min="6" max="7" width="10.83203125" style="8"/>
    <col min="8" max="8" width="15" style="8" customWidth="1"/>
    <col min="9" max="10" width="10.83203125" style="68"/>
    <col min="11" max="11" width="13.1640625" style="68" customWidth="1"/>
    <col min="12" max="12" width="12.6640625" style="68" customWidth="1"/>
    <col min="13" max="13" width="10.83203125" style="68"/>
    <col min="14" max="14" width="10.83203125" style="112"/>
    <col min="15" max="15" width="10.83203125" style="68"/>
    <col min="16" max="16384" width="10.83203125" style="8"/>
  </cols>
  <sheetData>
    <row r="1" spans="1:15" x14ac:dyDescent="0.15">
      <c r="A1" s="29" t="s">
        <v>1055</v>
      </c>
    </row>
    <row r="5" spans="1:15" x14ac:dyDescent="0.15">
      <c r="E5" s="33" t="s">
        <v>1009</v>
      </c>
      <c r="F5" s="33" t="s">
        <v>1010</v>
      </c>
      <c r="G5" s="33" t="s">
        <v>624</v>
      </c>
      <c r="H5" s="69" t="s">
        <v>1011</v>
      </c>
      <c r="I5" s="69" t="s">
        <v>1012</v>
      </c>
      <c r="J5" s="69" t="s">
        <v>603</v>
      </c>
      <c r="K5" s="69" t="s">
        <v>1013</v>
      </c>
      <c r="L5" s="69" t="s">
        <v>1014</v>
      </c>
      <c r="M5" s="69" t="s">
        <v>1015</v>
      </c>
      <c r="N5" s="117" t="s">
        <v>1016</v>
      </c>
      <c r="O5" s="105" t="s">
        <v>1017</v>
      </c>
    </row>
    <row r="6" spans="1:15" x14ac:dyDescent="0.15">
      <c r="A6" s="33" t="s">
        <v>750</v>
      </c>
      <c r="B6" s="33" t="s">
        <v>1010</v>
      </c>
      <c r="C6" s="33" t="s">
        <v>908</v>
      </c>
      <c r="E6" s="1" t="s">
        <v>1030</v>
      </c>
      <c r="F6" s="1" t="s">
        <v>849</v>
      </c>
      <c r="G6" s="1">
        <v>14</v>
      </c>
      <c r="H6" s="1" t="s">
        <v>1031</v>
      </c>
      <c r="I6" s="70">
        <v>-8.7579276854059501E-2</v>
      </c>
      <c r="J6" s="70">
        <v>5.3992244683777002E-2</v>
      </c>
      <c r="K6" s="70">
        <f>I6-1.96*J6</f>
        <v>-0.19340407643426244</v>
      </c>
      <c r="L6" s="70">
        <f>I6+1.96*J6</f>
        <v>1.8245522726143423E-2</v>
      </c>
      <c r="M6" s="70">
        <v>0.104788057385268</v>
      </c>
      <c r="N6" s="111">
        <v>16.461448041976599</v>
      </c>
      <c r="O6" s="70">
        <v>0.171002940419335</v>
      </c>
    </row>
    <row r="7" spans="1:15" x14ac:dyDescent="0.15">
      <c r="A7" s="1" t="s">
        <v>488</v>
      </c>
      <c r="B7" s="1" t="s">
        <v>851</v>
      </c>
      <c r="C7" s="1" t="s">
        <v>1021</v>
      </c>
      <c r="E7" s="1"/>
      <c r="F7" s="1"/>
      <c r="G7" s="1"/>
      <c r="H7" s="1" t="s">
        <v>1032</v>
      </c>
      <c r="I7" s="70">
        <v>0.26240310827132302</v>
      </c>
      <c r="J7" s="70">
        <v>0.24866082354309699</v>
      </c>
      <c r="K7" s="70">
        <f t="shared" ref="K7:K34" si="0">I7-1.96*J7</f>
        <v>-0.22497210587314709</v>
      </c>
      <c r="L7" s="70">
        <f t="shared" ref="L7:L34" si="1">I7+1.96*J7</f>
        <v>0.74977832241579312</v>
      </c>
      <c r="M7" s="70">
        <v>0.29130406215459298</v>
      </c>
      <c r="N7" s="111"/>
      <c r="O7" s="70"/>
    </row>
    <row r="8" spans="1:15" x14ac:dyDescent="0.15">
      <c r="A8" s="1" t="s">
        <v>1050</v>
      </c>
      <c r="B8" s="1" t="s">
        <v>849</v>
      </c>
      <c r="C8" s="1" t="s">
        <v>896</v>
      </c>
      <c r="E8" s="1" t="s">
        <v>1033</v>
      </c>
      <c r="F8" s="1" t="s">
        <v>849</v>
      </c>
      <c r="G8" s="1">
        <v>14</v>
      </c>
      <c r="H8" s="1" t="s">
        <v>1031</v>
      </c>
      <c r="I8" s="70">
        <v>-6.6710864480946694E-2</v>
      </c>
      <c r="J8" s="70">
        <v>0.112189788164741</v>
      </c>
      <c r="K8" s="70">
        <f t="shared" si="0"/>
        <v>-0.28660284928383906</v>
      </c>
      <c r="L8" s="70">
        <f t="shared" si="1"/>
        <v>0.15318112032194564</v>
      </c>
      <c r="M8" s="70">
        <v>0.55209409545868204</v>
      </c>
      <c r="N8" s="111">
        <v>16.392551649307102</v>
      </c>
      <c r="O8" s="70">
        <v>0.127171811368988</v>
      </c>
    </row>
    <row r="9" spans="1:15" x14ac:dyDescent="0.15">
      <c r="A9" s="1" t="s">
        <v>1051</v>
      </c>
      <c r="B9" s="1" t="s">
        <v>850</v>
      </c>
      <c r="C9" s="1" t="s">
        <v>897</v>
      </c>
      <c r="E9" s="1"/>
      <c r="F9" s="1"/>
      <c r="G9" s="1"/>
      <c r="H9" s="1" t="s">
        <v>1032</v>
      </c>
      <c r="I9" s="70">
        <v>0.27981848211548499</v>
      </c>
      <c r="J9" s="70">
        <v>0.27153506314843201</v>
      </c>
      <c r="K9" s="70">
        <f t="shared" si="0"/>
        <v>-0.25239024165544177</v>
      </c>
      <c r="L9" s="70">
        <f t="shared" si="1"/>
        <v>0.81202720588641175</v>
      </c>
      <c r="M9" s="70">
        <v>0.30277258841042998</v>
      </c>
      <c r="N9" s="111"/>
      <c r="O9" s="70"/>
    </row>
    <row r="10" spans="1:15" x14ac:dyDescent="0.15">
      <c r="A10" s="1" t="s">
        <v>1045</v>
      </c>
      <c r="B10" s="1" t="s">
        <v>489</v>
      </c>
      <c r="C10" s="1" t="s">
        <v>899</v>
      </c>
      <c r="E10" s="1"/>
      <c r="F10" s="1"/>
      <c r="G10" s="1"/>
      <c r="H10" s="1" t="s">
        <v>1027</v>
      </c>
      <c r="I10" s="70">
        <v>-2.0732809407775798E-3</v>
      </c>
      <c r="J10" s="70">
        <v>9.6424379188439699E-3</v>
      </c>
      <c r="K10" s="70">
        <f t="shared" si="0"/>
        <v>-2.0972459261711762E-2</v>
      </c>
      <c r="L10" s="70">
        <f t="shared" si="1"/>
        <v>1.68258973801566E-2</v>
      </c>
      <c r="M10" s="70">
        <v>0.82975464121586395</v>
      </c>
      <c r="N10" s="111"/>
      <c r="O10" s="70"/>
    </row>
    <row r="11" spans="1:15" x14ac:dyDescent="0.15">
      <c r="E11" s="1" t="s">
        <v>1034</v>
      </c>
      <c r="F11" s="1" t="s">
        <v>849</v>
      </c>
      <c r="G11" s="1">
        <v>14</v>
      </c>
      <c r="H11" s="1" t="s">
        <v>1031</v>
      </c>
      <c r="I11" s="70">
        <v>-6.6283846012156894E-2</v>
      </c>
      <c r="J11" s="70">
        <v>7.3744753054107395E-2</v>
      </c>
      <c r="K11" s="70">
        <f t="shared" si="0"/>
        <v>-0.2108235619982074</v>
      </c>
      <c r="L11" s="70">
        <f t="shared" si="1"/>
        <v>7.825586997389361E-2</v>
      </c>
      <c r="M11" s="70">
        <v>0.36874430428163202</v>
      </c>
      <c r="N11" s="111">
        <v>16.461448041976599</v>
      </c>
      <c r="O11" s="70">
        <v>0.171002940419335</v>
      </c>
    </row>
    <row r="12" spans="1:15" x14ac:dyDescent="0.15">
      <c r="E12" s="1"/>
      <c r="F12" s="1"/>
      <c r="G12" s="1"/>
      <c r="H12" s="1" t="s">
        <v>1032</v>
      </c>
      <c r="I12" s="70">
        <v>0.40955977159697898</v>
      </c>
      <c r="J12" s="70">
        <v>0.32826718066497701</v>
      </c>
      <c r="K12" s="70">
        <f t="shared" si="0"/>
        <v>-0.23384390250637599</v>
      </c>
      <c r="L12" s="70">
        <f t="shared" si="1"/>
        <v>1.0529634457003341</v>
      </c>
      <c r="M12" s="70">
        <v>0.21216235797861099</v>
      </c>
      <c r="N12" s="111"/>
      <c r="O12" s="70"/>
    </row>
    <row r="13" spans="1:15" x14ac:dyDescent="0.15">
      <c r="E13" s="1" t="s">
        <v>1035</v>
      </c>
      <c r="F13" s="1" t="s">
        <v>849</v>
      </c>
      <c r="G13" s="1">
        <v>12</v>
      </c>
      <c r="H13" s="1" t="s">
        <v>1031</v>
      </c>
      <c r="I13" s="70">
        <v>-9.2090122485909406E-2</v>
      </c>
      <c r="J13" s="70">
        <v>5.5792940729054497E-2</v>
      </c>
      <c r="K13" s="70">
        <f t="shared" si="0"/>
        <v>-0.20144428631485622</v>
      </c>
      <c r="L13" s="70">
        <f t="shared" si="1"/>
        <v>1.7264041343037398E-2</v>
      </c>
      <c r="M13" s="70">
        <v>9.8826524939350402E-2</v>
      </c>
      <c r="N13" s="111"/>
      <c r="O13" s="70">
        <v>0.70304040608740204</v>
      </c>
    </row>
    <row r="14" spans="1:15" x14ac:dyDescent="0.15">
      <c r="E14" s="1"/>
      <c r="F14" s="1"/>
      <c r="G14" s="1"/>
      <c r="H14" s="1" t="s">
        <v>1032</v>
      </c>
      <c r="I14" s="70">
        <v>0.25908885686797201</v>
      </c>
      <c r="J14" s="70">
        <v>0.34162635791861401</v>
      </c>
      <c r="K14" s="70">
        <f t="shared" si="0"/>
        <v>-0.41049880465251143</v>
      </c>
      <c r="L14" s="70">
        <f t="shared" si="1"/>
        <v>0.92867651838845544</v>
      </c>
      <c r="M14" s="70">
        <v>0.44821256164706202</v>
      </c>
      <c r="N14" s="111"/>
      <c r="O14" s="70"/>
    </row>
    <row r="15" spans="1:15" x14ac:dyDescent="0.15">
      <c r="E15" s="1"/>
      <c r="F15" s="1"/>
      <c r="G15" s="1"/>
      <c r="H15" s="1"/>
      <c r="I15" s="70"/>
      <c r="J15" s="70"/>
      <c r="K15" s="70">
        <f t="shared" si="0"/>
        <v>0</v>
      </c>
      <c r="L15" s="70">
        <f t="shared" si="1"/>
        <v>0</v>
      </c>
      <c r="M15" s="70"/>
      <c r="N15" s="111"/>
      <c r="O15" s="70"/>
    </row>
    <row r="16" spans="1:15" x14ac:dyDescent="0.15">
      <c r="E16" s="1" t="s">
        <v>1030</v>
      </c>
      <c r="F16" s="1" t="s">
        <v>850</v>
      </c>
      <c r="G16" s="1">
        <v>14</v>
      </c>
      <c r="H16" s="1" t="s">
        <v>1031</v>
      </c>
      <c r="I16" s="70">
        <v>-0.118224566356565</v>
      </c>
      <c r="J16" s="70">
        <v>4.5260947745363003E-2</v>
      </c>
      <c r="K16" s="70">
        <f t="shared" si="0"/>
        <v>-0.20693602393747648</v>
      </c>
      <c r="L16" s="70">
        <f t="shared" si="1"/>
        <v>-2.9513108775653524E-2</v>
      </c>
      <c r="M16" s="70">
        <v>8.99969733812289E-3</v>
      </c>
      <c r="N16" s="111">
        <v>10.3590460022325</v>
      </c>
      <c r="O16" s="70">
        <v>0.58449344024544503</v>
      </c>
    </row>
    <row r="17" spans="5:15" x14ac:dyDescent="0.15">
      <c r="E17" s="1"/>
      <c r="F17" s="1"/>
      <c r="G17" s="1"/>
      <c r="H17" s="1" t="s">
        <v>1032</v>
      </c>
      <c r="I17" s="70">
        <v>-0.23765329259724399</v>
      </c>
      <c r="J17" s="70">
        <v>0.20721027022615299</v>
      </c>
      <c r="K17" s="70">
        <f t="shared" si="0"/>
        <v>-0.64378542224050384</v>
      </c>
      <c r="L17" s="70">
        <f t="shared" si="1"/>
        <v>0.16847883704601585</v>
      </c>
      <c r="M17" s="70">
        <v>0.251415305396674</v>
      </c>
      <c r="N17" s="111"/>
      <c r="O17" s="70"/>
    </row>
    <row r="18" spans="5:15" x14ac:dyDescent="0.15">
      <c r="E18" s="1" t="s">
        <v>1033</v>
      </c>
      <c r="F18" s="1" t="s">
        <v>850</v>
      </c>
      <c r="G18" s="1">
        <v>14</v>
      </c>
      <c r="H18" s="1" t="s">
        <v>1031</v>
      </c>
      <c r="I18" s="70">
        <v>-8.0130122674639204E-2</v>
      </c>
      <c r="J18" s="70">
        <v>9.0457983804072398E-2</v>
      </c>
      <c r="K18" s="70">
        <f t="shared" si="0"/>
        <v>-0.25742777093062108</v>
      </c>
      <c r="L18" s="70">
        <f t="shared" si="1"/>
        <v>9.7167525581342701E-2</v>
      </c>
      <c r="M18" s="70">
        <v>0.37571076846782397</v>
      </c>
      <c r="N18" s="111">
        <v>10.122468804167401</v>
      </c>
      <c r="O18" s="70">
        <v>0.51940584900571896</v>
      </c>
    </row>
    <row r="19" spans="5:15" x14ac:dyDescent="0.15">
      <c r="E19" s="1"/>
      <c r="F19" s="1"/>
      <c r="G19" s="1"/>
      <c r="H19" s="1" t="s">
        <v>1032</v>
      </c>
      <c r="I19" s="70">
        <v>-0.20654963439435201</v>
      </c>
      <c r="J19" s="70">
        <v>0.21685342124596199</v>
      </c>
      <c r="K19" s="70">
        <f t="shared" si="0"/>
        <v>-0.63158234003643754</v>
      </c>
      <c r="L19" s="70">
        <f t="shared" si="1"/>
        <v>0.2184830712477335</v>
      </c>
      <c r="M19" s="70">
        <v>0.34085106157411899</v>
      </c>
      <c r="N19" s="111"/>
      <c r="O19" s="70"/>
    </row>
    <row r="20" spans="5:15" x14ac:dyDescent="0.15">
      <c r="E20" s="1"/>
      <c r="F20" s="1"/>
      <c r="G20" s="1"/>
      <c r="H20" s="1" t="s">
        <v>1027</v>
      </c>
      <c r="I20" s="70">
        <v>-3.7644318282206799E-3</v>
      </c>
      <c r="J20" s="70">
        <v>7.7395016075697803E-3</v>
      </c>
      <c r="K20" s="70">
        <f t="shared" si="0"/>
        <v>-1.893385497905745E-2</v>
      </c>
      <c r="L20" s="70">
        <f t="shared" si="1"/>
        <v>1.140499132261609E-2</v>
      </c>
      <c r="M20" s="70">
        <v>0.62668924666507997</v>
      </c>
      <c r="N20" s="111"/>
      <c r="O20" s="70"/>
    </row>
    <row r="21" spans="5:15" x14ac:dyDescent="0.15">
      <c r="E21" s="1" t="s">
        <v>1034</v>
      </c>
      <c r="F21" s="1" t="s">
        <v>850</v>
      </c>
      <c r="G21" s="1">
        <v>14</v>
      </c>
      <c r="H21" s="1" t="s">
        <v>1031</v>
      </c>
      <c r="I21" s="70">
        <v>-0.13217592920454299</v>
      </c>
      <c r="J21" s="70">
        <v>6.55276866391169E-2</v>
      </c>
      <c r="K21" s="70">
        <f t="shared" si="0"/>
        <v>-0.26061019501721211</v>
      </c>
      <c r="L21" s="70">
        <f t="shared" si="1"/>
        <v>-3.7416633918738729E-3</v>
      </c>
      <c r="M21" s="70">
        <v>4.36850269246312E-2</v>
      </c>
      <c r="N21" s="111">
        <v>10.3590460022325</v>
      </c>
      <c r="O21" s="70">
        <v>0.58449344024544503</v>
      </c>
    </row>
    <row r="22" spans="5:15" x14ac:dyDescent="0.15">
      <c r="E22" s="1"/>
      <c r="F22" s="1"/>
      <c r="G22" s="1"/>
      <c r="H22" s="1" t="s">
        <v>1032</v>
      </c>
      <c r="I22" s="70">
        <v>0.118648676975896</v>
      </c>
      <c r="J22" s="70">
        <v>0.26738700793918802</v>
      </c>
      <c r="K22" s="70">
        <f t="shared" si="0"/>
        <v>-0.40542985858491254</v>
      </c>
      <c r="L22" s="70">
        <f t="shared" si="1"/>
        <v>0.64272721253670451</v>
      </c>
      <c r="M22" s="70">
        <v>0.65723499076824798</v>
      </c>
      <c r="N22" s="111"/>
      <c r="O22" s="70"/>
    </row>
    <row r="23" spans="5:15" x14ac:dyDescent="0.15">
      <c r="E23" s="1" t="s">
        <v>1035</v>
      </c>
      <c r="F23" s="1" t="s">
        <v>850</v>
      </c>
      <c r="G23" s="1">
        <v>14</v>
      </c>
      <c r="H23" s="1" t="s">
        <v>1031</v>
      </c>
      <c r="I23" s="70">
        <v>-0.118224566356565</v>
      </c>
      <c r="J23" s="70">
        <v>4.5260947745363003E-2</v>
      </c>
      <c r="K23" s="70">
        <f t="shared" si="0"/>
        <v>-0.20693602393747648</v>
      </c>
      <c r="L23" s="70">
        <f t="shared" si="1"/>
        <v>-2.9513108775653524E-2</v>
      </c>
      <c r="M23" s="70">
        <v>8.99969733812289E-3</v>
      </c>
      <c r="N23" s="111"/>
      <c r="O23" s="70">
        <v>0.51433643506675997</v>
      </c>
    </row>
    <row r="24" spans="5:15" x14ac:dyDescent="0.15">
      <c r="E24" s="1"/>
      <c r="F24" s="1"/>
      <c r="G24" s="1"/>
      <c r="H24" s="1" t="s">
        <v>1032</v>
      </c>
      <c r="I24" s="70">
        <v>-0.23765329259724399</v>
      </c>
      <c r="J24" s="70">
        <v>0.20721027022615299</v>
      </c>
      <c r="K24" s="70">
        <f t="shared" si="0"/>
        <v>-0.64378542224050384</v>
      </c>
      <c r="L24" s="70">
        <f t="shared" si="1"/>
        <v>0.16847883704601585</v>
      </c>
      <c r="M24" s="70">
        <v>0.251415305396674</v>
      </c>
      <c r="N24" s="111"/>
      <c r="O24" s="70"/>
    </row>
    <row r="25" spans="5:15" x14ac:dyDescent="0.15">
      <c r="E25" s="1"/>
      <c r="F25" s="1"/>
      <c r="G25" s="1"/>
      <c r="H25" s="1"/>
      <c r="I25" s="70"/>
      <c r="J25" s="70"/>
      <c r="K25" s="70">
        <f t="shared" si="0"/>
        <v>0</v>
      </c>
      <c r="L25" s="70">
        <f t="shared" si="1"/>
        <v>0</v>
      </c>
      <c r="M25" s="70"/>
      <c r="N25" s="111"/>
      <c r="O25" s="70"/>
    </row>
    <row r="26" spans="5:15" x14ac:dyDescent="0.15">
      <c r="E26" s="1" t="s">
        <v>1030</v>
      </c>
      <c r="F26" s="1" t="s">
        <v>489</v>
      </c>
      <c r="G26" s="1">
        <v>14</v>
      </c>
      <c r="H26" s="1" t="s">
        <v>1031</v>
      </c>
      <c r="I26" s="70">
        <v>5.2229745638502502E-2</v>
      </c>
      <c r="J26" s="70">
        <v>4.4365030032040301E-2</v>
      </c>
      <c r="K26" s="70">
        <f t="shared" si="0"/>
        <v>-3.4725713224296482E-2</v>
      </c>
      <c r="L26" s="70">
        <f t="shared" si="1"/>
        <v>0.13918520450130148</v>
      </c>
      <c r="M26" s="70">
        <v>0.239086617155607</v>
      </c>
      <c r="N26" s="111">
        <v>21.228090305222</v>
      </c>
      <c r="O26" s="70">
        <v>4.7138541975074298E-2</v>
      </c>
    </row>
    <row r="27" spans="5:15" x14ac:dyDescent="0.15">
      <c r="E27" s="1"/>
      <c r="F27" s="1"/>
      <c r="G27" s="1"/>
      <c r="H27" s="1" t="s">
        <v>1032</v>
      </c>
      <c r="I27" s="70">
        <v>0.369014393490182</v>
      </c>
      <c r="J27" s="70">
        <v>0.20421328760747701</v>
      </c>
      <c r="K27" s="70">
        <f t="shared" si="0"/>
        <v>-3.1243650220472929E-2</v>
      </c>
      <c r="L27" s="70">
        <f t="shared" si="1"/>
        <v>0.76927243720083693</v>
      </c>
      <c r="M27" s="70">
        <v>7.0761528836517498E-2</v>
      </c>
      <c r="N27" s="111"/>
      <c r="O27" s="70"/>
    </row>
    <row r="28" spans="5:15" x14ac:dyDescent="0.15">
      <c r="E28" s="1" t="s">
        <v>1033</v>
      </c>
      <c r="F28" s="1" t="s">
        <v>489</v>
      </c>
      <c r="G28" s="1">
        <v>14</v>
      </c>
      <c r="H28" s="1" t="s">
        <v>1031</v>
      </c>
      <c r="I28" s="70">
        <v>-1.41879481178123E-2</v>
      </c>
      <c r="J28" s="70">
        <v>8.9671479818855399E-2</v>
      </c>
      <c r="K28" s="70">
        <f t="shared" si="0"/>
        <v>-0.18994404856276886</v>
      </c>
      <c r="L28" s="70">
        <f t="shared" si="1"/>
        <v>0.16156815232714428</v>
      </c>
      <c r="M28" s="70">
        <v>0.87428233224249596</v>
      </c>
      <c r="N28" s="111">
        <v>19.903874279679702</v>
      </c>
      <c r="O28" s="70">
        <v>4.6676510833765401E-2</v>
      </c>
    </row>
    <row r="29" spans="5:15" x14ac:dyDescent="0.15">
      <c r="E29" s="1"/>
      <c r="F29" s="1"/>
      <c r="G29" s="1"/>
      <c r="H29" s="1" t="s">
        <v>1032</v>
      </c>
      <c r="I29" s="70">
        <v>0.31887534261170403</v>
      </c>
      <c r="J29" s="70">
        <v>0.21468907291038999</v>
      </c>
      <c r="K29" s="70">
        <f t="shared" si="0"/>
        <v>-0.10191524029266036</v>
      </c>
      <c r="L29" s="70">
        <f t="shared" si="1"/>
        <v>0.73966592551606847</v>
      </c>
      <c r="M29" s="70">
        <v>0.13746725466311599</v>
      </c>
      <c r="N29" s="111"/>
      <c r="O29" s="70"/>
    </row>
    <row r="30" spans="5:15" x14ac:dyDescent="0.15">
      <c r="E30" s="1"/>
      <c r="F30" s="1"/>
      <c r="G30" s="1"/>
      <c r="H30" s="1" t="s">
        <v>1027</v>
      </c>
      <c r="I30" s="70">
        <v>6.5544542274660698E-3</v>
      </c>
      <c r="J30" s="70">
        <v>7.6617783257165398E-3</v>
      </c>
      <c r="K30" s="70">
        <f t="shared" si="0"/>
        <v>-8.462631290938348E-3</v>
      </c>
      <c r="L30" s="70">
        <f t="shared" si="1"/>
        <v>2.1571539745870488E-2</v>
      </c>
      <c r="M30" s="70">
        <v>0.39228864221228799</v>
      </c>
      <c r="N30" s="111"/>
      <c r="O30" s="70"/>
    </row>
    <row r="31" spans="5:15" x14ac:dyDescent="0.15">
      <c r="E31" s="1" t="s">
        <v>1034</v>
      </c>
      <c r="F31" s="1" t="s">
        <v>489</v>
      </c>
      <c r="G31" s="1">
        <v>14</v>
      </c>
      <c r="H31" s="1" t="s">
        <v>1031</v>
      </c>
      <c r="I31" s="70">
        <v>-1.10562664120991E-2</v>
      </c>
      <c r="J31" s="70">
        <v>5.2481318704854001E-2</v>
      </c>
      <c r="K31" s="70">
        <f t="shared" si="0"/>
        <v>-0.11391965107361295</v>
      </c>
      <c r="L31" s="70">
        <f t="shared" si="1"/>
        <v>9.1807118249414746E-2</v>
      </c>
      <c r="M31" s="70">
        <v>0.83314438425821402</v>
      </c>
      <c r="N31" s="111">
        <v>21.228090305222</v>
      </c>
      <c r="O31" s="70">
        <v>4.7138541975074298E-2</v>
      </c>
    </row>
    <row r="32" spans="5:15" x14ac:dyDescent="0.15">
      <c r="E32" s="1"/>
      <c r="F32" s="1"/>
      <c r="G32" s="1"/>
      <c r="H32" s="1" t="s">
        <v>1032</v>
      </c>
      <c r="I32" s="70">
        <v>0.24493154720594201</v>
      </c>
      <c r="J32" s="70">
        <v>0.198416859816862</v>
      </c>
      <c r="K32" s="70">
        <f t="shared" si="0"/>
        <v>-0.1439654980351075</v>
      </c>
      <c r="L32" s="70">
        <f t="shared" si="1"/>
        <v>0.63382859244699152</v>
      </c>
      <c r="M32" s="70">
        <v>0.21704304819942399</v>
      </c>
      <c r="N32" s="111"/>
      <c r="O32" s="70"/>
    </row>
    <row r="33" spans="5:15" x14ac:dyDescent="0.15">
      <c r="E33" s="1" t="s">
        <v>1035</v>
      </c>
      <c r="F33" s="1" t="s">
        <v>489</v>
      </c>
      <c r="G33" s="1">
        <v>12</v>
      </c>
      <c r="H33" s="1" t="s">
        <v>1031</v>
      </c>
      <c r="I33" s="70">
        <v>1.2048858854992199E-2</v>
      </c>
      <c r="J33" s="70">
        <v>3.46667238122692E-2</v>
      </c>
      <c r="K33" s="70">
        <f t="shared" si="0"/>
        <v>-5.5897919817055428E-2</v>
      </c>
      <c r="L33" s="70">
        <f t="shared" si="1"/>
        <v>7.9995637527039823E-2</v>
      </c>
      <c r="M33" s="70">
        <v>0.72816865042450396</v>
      </c>
      <c r="N33" s="111"/>
      <c r="O33" s="70">
        <v>0.70955434510556703</v>
      </c>
    </row>
    <row r="34" spans="5:15" x14ac:dyDescent="0.15">
      <c r="E34" s="1"/>
      <c r="F34" s="1"/>
      <c r="G34" s="1"/>
      <c r="H34" s="1" t="s">
        <v>1032</v>
      </c>
      <c r="I34" s="70">
        <v>0.29354581441734601</v>
      </c>
      <c r="J34" s="70">
        <v>0.15685013308377299</v>
      </c>
      <c r="K34" s="70">
        <f t="shared" si="0"/>
        <v>-1.3880446426849047E-2</v>
      </c>
      <c r="L34" s="70">
        <f t="shared" si="1"/>
        <v>0.60097207526154106</v>
      </c>
      <c r="M34" s="70">
        <v>6.1275112099948001E-2</v>
      </c>
      <c r="N34" s="111"/>
      <c r="O34" s="70"/>
    </row>
    <row r="36" spans="5:15" x14ac:dyDescent="0.15">
      <c r="E36" s="136" t="s">
        <v>1052</v>
      </c>
      <c r="F36" s="136"/>
      <c r="G36" s="136"/>
      <c r="H36" s="136"/>
      <c r="I36" s="136"/>
      <c r="J36" s="136"/>
      <c r="K36" s="136"/>
      <c r="L36" s="136"/>
      <c r="M36" s="136"/>
      <c r="N36" s="136"/>
      <c r="O36" s="136"/>
    </row>
  </sheetData>
  <mergeCells count="1">
    <mergeCell ref="E36:O3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47AD8-AED2-3A4A-9735-93AAD62CEE42}">
  <dimension ref="A1:O71"/>
  <sheetViews>
    <sheetView workbookViewId="0">
      <selection activeCell="E21" sqref="E21"/>
    </sheetView>
  </sheetViews>
  <sheetFormatPr baseColWidth="10" defaultRowHeight="13" x14ac:dyDescent="0.15"/>
  <cols>
    <col min="1" max="1" width="17.83203125" style="8" customWidth="1"/>
    <col min="2" max="2" width="13" style="8" customWidth="1"/>
    <col min="3" max="3" width="16.83203125" style="8" customWidth="1"/>
    <col min="4" max="4" width="10.83203125" style="8"/>
    <col min="5" max="5" width="18.83203125" style="8" customWidth="1"/>
    <col min="6" max="6" width="13.33203125" style="8" customWidth="1"/>
    <col min="7" max="7" width="10.83203125" style="8"/>
    <col min="8" max="8" width="21.33203125" style="8" customWidth="1"/>
    <col min="9" max="10" width="10.83203125" style="68"/>
    <col min="11" max="11" width="14.5" style="68" customWidth="1"/>
    <col min="12" max="12" width="14.1640625" style="68" customWidth="1"/>
    <col min="13" max="13" width="10.83203125" style="68"/>
    <col min="14" max="14" width="10.83203125" style="103"/>
    <col min="15" max="15" width="10.83203125" style="68"/>
    <col min="16" max="16384" width="10.83203125" style="8"/>
  </cols>
  <sheetData>
    <row r="1" spans="1:15" x14ac:dyDescent="0.15">
      <c r="A1" s="29" t="s">
        <v>1056</v>
      </c>
    </row>
    <row r="4" spans="1:15" x14ac:dyDescent="0.15">
      <c r="E4" s="33" t="s">
        <v>1009</v>
      </c>
      <c r="F4" s="33" t="s">
        <v>1010</v>
      </c>
      <c r="G4" s="33" t="s">
        <v>624</v>
      </c>
      <c r="H4" s="33" t="s">
        <v>1011</v>
      </c>
      <c r="I4" s="69" t="s">
        <v>1012</v>
      </c>
      <c r="J4" s="69" t="s">
        <v>603</v>
      </c>
      <c r="K4" s="69" t="s">
        <v>1013</v>
      </c>
      <c r="L4" s="69" t="s">
        <v>1014</v>
      </c>
      <c r="M4" s="69" t="s">
        <v>1015</v>
      </c>
      <c r="N4" s="113" t="s">
        <v>1016</v>
      </c>
      <c r="O4" s="69" t="s">
        <v>1017</v>
      </c>
    </row>
    <row r="5" spans="1:15" x14ac:dyDescent="0.15">
      <c r="E5" s="1" t="s">
        <v>1018</v>
      </c>
      <c r="F5" s="1" t="s">
        <v>851</v>
      </c>
      <c r="G5" s="1">
        <v>2</v>
      </c>
      <c r="H5" s="1" t="s">
        <v>1019</v>
      </c>
      <c r="I5" s="70">
        <v>-0.69680746720484399</v>
      </c>
      <c r="J5" s="70">
        <v>1.0071951711539899</v>
      </c>
      <c r="K5" s="70">
        <f>I5-1.96*J5</f>
        <v>-2.6709100026666643</v>
      </c>
      <c r="L5" s="70">
        <f>I5+1.96*J5</f>
        <v>1.2772950682569761</v>
      </c>
      <c r="M5" s="70">
        <v>0.48904432390226099</v>
      </c>
      <c r="N5" s="87" t="s">
        <v>488</v>
      </c>
      <c r="O5" s="87" t="s">
        <v>488</v>
      </c>
    </row>
    <row r="6" spans="1:15" x14ac:dyDescent="0.15">
      <c r="A6" s="33" t="s">
        <v>750</v>
      </c>
      <c r="B6" s="33" t="s">
        <v>1010</v>
      </c>
      <c r="C6" s="33" t="s">
        <v>908</v>
      </c>
      <c r="E6" s="1"/>
      <c r="F6" s="1"/>
      <c r="G6" s="1"/>
      <c r="H6" s="1" t="s">
        <v>1022</v>
      </c>
      <c r="I6" s="70">
        <v>9.8609485368314793</v>
      </c>
      <c r="J6" s="70">
        <v>8.8644287375107904</v>
      </c>
      <c r="K6" s="70">
        <f t="shared" ref="K6:K69" si="0">I6-1.96*J6</f>
        <v>-7.5133317886896691</v>
      </c>
      <c r="L6" s="70">
        <f t="shared" ref="L6:L69" si="1">I6+1.96*J6</f>
        <v>27.235228862352628</v>
      </c>
      <c r="M6" s="70">
        <v>0.26595854404249197</v>
      </c>
      <c r="N6" s="87"/>
      <c r="O6" s="87"/>
    </row>
    <row r="7" spans="1:15" x14ac:dyDescent="0.15">
      <c r="A7" s="1" t="s">
        <v>1036</v>
      </c>
      <c r="B7" s="1" t="s">
        <v>851</v>
      </c>
      <c r="C7" s="1" t="s">
        <v>1021</v>
      </c>
      <c r="E7" s="1" t="s">
        <v>1018</v>
      </c>
      <c r="F7" s="1" t="s">
        <v>849</v>
      </c>
      <c r="G7" s="1">
        <v>2</v>
      </c>
      <c r="H7" s="1" t="s">
        <v>1019</v>
      </c>
      <c r="I7" s="70">
        <v>0.19361089808274501</v>
      </c>
      <c r="J7" s="70">
        <v>0.15933122594424001</v>
      </c>
      <c r="K7" s="70">
        <f t="shared" si="0"/>
        <v>-0.11867830476796543</v>
      </c>
      <c r="L7" s="70">
        <f t="shared" si="1"/>
        <v>0.50590010093345539</v>
      </c>
      <c r="M7" s="70">
        <v>0.224309942192464</v>
      </c>
      <c r="N7" s="87" t="s">
        <v>488</v>
      </c>
      <c r="O7" s="87" t="s">
        <v>488</v>
      </c>
    </row>
    <row r="8" spans="1:15" x14ac:dyDescent="0.15">
      <c r="A8" s="1" t="s">
        <v>1037</v>
      </c>
      <c r="B8" s="1" t="s">
        <v>849</v>
      </c>
      <c r="C8" s="1" t="s">
        <v>896</v>
      </c>
      <c r="E8" s="1"/>
      <c r="F8" s="1"/>
      <c r="G8" s="1"/>
      <c r="H8" s="1" t="s">
        <v>1022</v>
      </c>
      <c r="I8" s="70">
        <v>1.3921291624621599</v>
      </c>
      <c r="J8" s="70">
        <v>1.37869164367069</v>
      </c>
      <c r="K8" s="70">
        <f t="shared" si="0"/>
        <v>-1.3101064591323923</v>
      </c>
      <c r="L8" s="70">
        <f t="shared" si="1"/>
        <v>4.0943647840567117</v>
      </c>
      <c r="M8" s="70">
        <v>0.31261672299912202</v>
      </c>
      <c r="N8" s="87"/>
      <c r="O8" s="87"/>
    </row>
    <row r="9" spans="1:15" x14ac:dyDescent="0.15">
      <c r="A9" s="1" t="s">
        <v>1038</v>
      </c>
      <c r="B9" s="1" t="s">
        <v>850</v>
      </c>
      <c r="C9" s="1" t="s">
        <v>897</v>
      </c>
      <c r="E9" s="1" t="s">
        <v>1018</v>
      </c>
      <c r="F9" s="1" t="s">
        <v>850</v>
      </c>
      <c r="G9" s="1">
        <v>2</v>
      </c>
      <c r="H9" s="1" t="s">
        <v>1019</v>
      </c>
      <c r="I9" s="70">
        <v>-0.16673662966700301</v>
      </c>
      <c r="J9" s="70">
        <v>0.22338488997141401</v>
      </c>
      <c r="K9" s="70">
        <f t="shared" si="0"/>
        <v>-0.60457101401097446</v>
      </c>
      <c r="L9" s="70">
        <f t="shared" si="1"/>
        <v>0.27109775467696839</v>
      </c>
      <c r="M9" s="70">
        <v>0.45542001293790402</v>
      </c>
      <c r="N9" s="87" t="s">
        <v>488</v>
      </c>
      <c r="O9" s="87" t="s">
        <v>488</v>
      </c>
    </row>
    <row r="10" spans="1:15" x14ac:dyDescent="0.15">
      <c r="A10" s="1" t="s">
        <v>1039</v>
      </c>
      <c r="B10" s="1" t="s">
        <v>489</v>
      </c>
      <c r="C10" s="1" t="s">
        <v>899</v>
      </c>
      <c r="E10" s="1"/>
      <c r="F10" s="1"/>
      <c r="G10" s="1"/>
      <c r="H10" s="1" t="s">
        <v>1022</v>
      </c>
      <c r="I10" s="70">
        <v>-0.690211907164481</v>
      </c>
      <c r="J10" s="70">
        <v>1.9435763017585701</v>
      </c>
      <c r="K10" s="70">
        <f t="shared" si="0"/>
        <v>-4.4996214586112782</v>
      </c>
      <c r="L10" s="70">
        <f t="shared" si="1"/>
        <v>3.1191976442823162</v>
      </c>
      <c r="M10" s="70">
        <v>0.72249619008646804</v>
      </c>
      <c r="N10" s="87"/>
      <c r="O10" s="87"/>
    </row>
    <row r="11" spans="1:15" x14ac:dyDescent="0.15">
      <c r="E11" s="1" t="s">
        <v>1018</v>
      </c>
      <c r="F11" s="1" t="s">
        <v>489</v>
      </c>
      <c r="G11" s="1">
        <v>2</v>
      </c>
      <c r="H11" s="1" t="s">
        <v>1019</v>
      </c>
      <c r="I11" s="70">
        <v>-0.19101331987890999</v>
      </c>
      <c r="J11" s="70">
        <v>0.19827363804789599</v>
      </c>
      <c r="K11" s="70">
        <f t="shared" si="0"/>
        <v>-0.57962965045278614</v>
      </c>
      <c r="L11" s="70">
        <f t="shared" si="1"/>
        <v>0.19760301069496614</v>
      </c>
      <c r="M11" s="70">
        <v>0.33535568925947601</v>
      </c>
      <c r="N11" s="87" t="s">
        <v>488</v>
      </c>
      <c r="O11" s="87" t="s">
        <v>488</v>
      </c>
    </row>
    <row r="12" spans="1:15" x14ac:dyDescent="0.15">
      <c r="E12" s="1"/>
      <c r="F12" s="1"/>
      <c r="G12" s="1"/>
      <c r="H12" s="1" t="s">
        <v>1022</v>
      </c>
      <c r="I12" s="70">
        <v>0.67628657921291602</v>
      </c>
      <c r="J12" s="70">
        <v>1.7390586899329401</v>
      </c>
      <c r="K12" s="70">
        <f t="shared" si="0"/>
        <v>-2.7322684530556467</v>
      </c>
      <c r="L12" s="70">
        <f t="shared" si="1"/>
        <v>4.0848416114814787</v>
      </c>
      <c r="M12" s="70">
        <v>0.69736430686504502</v>
      </c>
      <c r="N12" s="87"/>
      <c r="O12" s="70"/>
    </row>
    <row r="13" spans="1:15" x14ac:dyDescent="0.15">
      <c r="E13" s="1"/>
      <c r="F13" s="1"/>
      <c r="G13" s="1"/>
      <c r="H13" s="1"/>
      <c r="I13" s="70"/>
      <c r="J13" s="70"/>
      <c r="K13" s="70"/>
      <c r="L13" s="70"/>
      <c r="M13" s="70"/>
      <c r="N13" s="87"/>
      <c r="O13" s="70"/>
    </row>
    <row r="14" spans="1:15" x14ac:dyDescent="0.15">
      <c r="E14" s="1" t="s">
        <v>1018</v>
      </c>
      <c r="F14" s="1" t="s">
        <v>851</v>
      </c>
      <c r="G14" s="1">
        <v>7</v>
      </c>
      <c r="H14" s="1" t="s">
        <v>1028</v>
      </c>
      <c r="I14" s="70">
        <v>-7.5060309783371498E-2</v>
      </c>
      <c r="J14" s="70">
        <v>0.320241265422749</v>
      </c>
      <c r="K14" s="70">
        <f t="shared" si="0"/>
        <v>-0.70273319001195955</v>
      </c>
      <c r="L14" s="70">
        <f t="shared" si="1"/>
        <v>0.5526125704452165</v>
      </c>
      <c r="M14" s="70">
        <v>0.81468474327033502</v>
      </c>
      <c r="N14" s="87">
        <v>2.7698041225980101</v>
      </c>
      <c r="O14" s="70">
        <v>0.73542324415192695</v>
      </c>
    </row>
    <row r="15" spans="1:15" x14ac:dyDescent="0.15">
      <c r="E15" s="1"/>
      <c r="F15" s="1"/>
      <c r="G15" s="1"/>
      <c r="H15" s="1" t="s">
        <v>1040</v>
      </c>
      <c r="I15" s="70">
        <v>0.145015994919834</v>
      </c>
      <c r="J15" s="70">
        <v>1.1041558957172299</v>
      </c>
      <c r="K15" s="70">
        <f t="shared" si="0"/>
        <v>-2.0191295606859367</v>
      </c>
      <c r="L15" s="70">
        <f t="shared" si="1"/>
        <v>2.3091615505256047</v>
      </c>
      <c r="M15" s="70">
        <v>0.89550910174806297</v>
      </c>
      <c r="N15" s="87"/>
      <c r="O15" s="70"/>
    </row>
    <row r="16" spans="1:15" x14ac:dyDescent="0.15">
      <c r="E16" s="1" t="s">
        <v>1024</v>
      </c>
      <c r="F16" s="1" t="s">
        <v>851</v>
      </c>
      <c r="G16" s="1">
        <v>7</v>
      </c>
      <c r="H16" s="1" t="s">
        <v>1028</v>
      </c>
      <c r="I16" s="70">
        <v>-4.9929669638439797E-2</v>
      </c>
      <c r="J16" s="70">
        <v>0.47908281986992302</v>
      </c>
      <c r="K16" s="70">
        <f t="shared" si="0"/>
        <v>-0.98893199658348896</v>
      </c>
      <c r="L16" s="70">
        <f t="shared" si="1"/>
        <v>0.88907265730660934</v>
      </c>
      <c r="M16" s="70">
        <v>0.91699532894052105</v>
      </c>
      <c r="N16" s="87">
        <v>2.7648299588854801</v>
      </c>
      <c r="O16" s="70">
        <v>0.597918806716215</v>
      </c>
    </row>
    <row r="17" spans="5:15" x14ac:dyDescent="0.15">
      <c r="E17" s="1"/>
      <c r="F17" s="1"/>
      <c r="G17" s="1"/>
      <c r="H17" s="1" t="s">
        <v>1040</v>
      </c>
      <c r="I17" s="70">
        <v>0.169592677451885</v>
      </c>
      <c r="J17" s="70">
        <v>1.15783866217616</v>
      </c>
      <c r="K17" s="70">
        <f t="shared" si="0"/>
        <v>-2.0997711004133888</v>
      </c>
      <c r="L17" s="70">
        <f t="shared" si="1"/>
        <v>2.4389564553171588</v>
      </c>
      <c r="M17" s="70">
        <v>0.88354761082758604</v>
      </c>
      <c r="N17" s="87"/>
      <c r="O17" s="70"/>
    </row>
    <row r="18" spans="5:15" x14ac:dyDescent="0.15">
      <c r="E18" s="1"/>
      <c r="F18" s="1"/>
      <c r="G18" s="1"/>
      <c r="H18" s="1" t="s">
        <v>1027</v>
      </c>
      <c r="I18" s="70">
        <v>-2.8354652993708E-3</v>
      </c>
      <c r="J18" s="70">
        <v>4.0203540372621901E-2</v>
      </c>
      <c r="K18" s="70">
        <f t="shared" si="0"/>
        <v>-8.163440442970972E-2</v>
      </c>
      <c r="L18" s="70">
        <f t="shared" si="1"/>
        <v>7.5963473830968117E-2</v>
      </c>
      <c r="M18" s="70">
        <v>0.94377361314635499</v>
      </c>
      <c r="N18" s="87"/>
      <c r="O18" s="70"/>
    </row>
    <row r="19" spans="5:15" x14ac:dyDescent="0.15">
      <c r="E19" s="1" t="s">
        <v>1018</v>
      </c>
      <c r="F19" s="1" t="s">
        <v>849</v>
      </c>
      <c r="G19" s="1">
        <v>7</v>
      </c>
      <c r="H19" s="1" t="s">
        <v>1028</v>
      </c>
      <c r="I19" s="70">
        <v>1.2299416159119799E-2</v>
      </c>
      <c r="J19" s="70">
        <v>5.2396021583033303E-2</v>
      </c>
      <c r="K19" s="70">
        <f t="shared" si="0"/>
        <v>-9.0396786143625479E-2</v>
      </c>
      <c r="L19" s="70">
        <f t="shared" si="1"/>
        <v>0.11499561846186507</v>
      </c>
      <c r="M19" s="70">
        <v>0.81441092390544301</v>
      </c>
      <c r="N19" s="87">
        <v>5.0122318314452903</v>
      </c>
      <c r="O19" s="70">
        <v>0.41438922237279802</v>
      </c>
    </row>
    <row r="20" spans="5:15" x14ac:dyDescent="0.15">
      <c r="E20" s="1"/>
      <c r="F20" s="1"/>
      <c r="G20" s="1"/>
      <c r="H20" s="1" t="s">
        <v>1040</v>
      </c>
      <c r="I20" s="70">
        <v>-0.30570671489267098</v>
      </c>
      <c r="J20" s="70">
        <v>0.1746968600445</v>
      </c>
      <c r="K20" s="70">
        <f t="shared" si="0"/>
        <v>-0.64811256057989097</v>
      </c>
      <c r="L20" s="70">
        <f t="shared" si="1"/>
        <v>3.6699130794549006E-2</v>
      </c>
      <c r="M20" s="70">
        <v>8.0130947882375195E-2</v>
      </c>
      <c r="N20" s="87"/>
      <c r="O20" s="70"/>
    </row>
    <row r="21" spans="5:15" x14ac:dyDescent="0.15">
      <c r="E21" s="1" t="s">
        <v>1024</v>
      </c>
      <c r="F21" s="1" t="s">
        <v>849</v>
      </c>
      <c r="G21" s="1">
        <v>7</v>
      </c>
      <c r="H21" s="1" t="s">
        <v>1028</v>
      </c>
      <c r="I21" s="70">
        <v>-8.04150331667072E-2</v>
      </c>
      <c r="J21" s="70">
        <v>7.5393265652960506E-2</v>
      </c>
      <c r="K21" s="70">
        <f t="shared" si="0"/>
        <v>-0.22818583384650978</v>
      </c>
      <c r="L21" s="70">
        <f t="shared" si="1"/>
        <v>6.7355767513095383E-2</v>
      </c>
      <c r="M21" s="70">
        <v>0.28614904898995602</v>
      </c>
      <c r="N21" s="87">
        <v>2.09389343411299</v>
      </c>
      <c r="O21" s="70">
        <v>0.71849434756464703</v>
      </c>
    </row>
    <row r="22" spans="5:15" x14ac:dyDescent="0.15">
      <c r="E22" s="1"/>
      <c r="F22" s="1"/>
      <c r="G22" s="1"/>
      <c r="H22" s="1" t="s">
        <v>1040</v>
      </c>
      <c r="I22" s="70">
        <v>-0.38166779633473202</v>
      </c>
      <c r="J22" s="70">
        <v>0.18006025765847999</v>
      </c>
      <c r="K22" s="70">
        <f t="shared" si="0"/>
        <v>-0.73458590134535284</v>
      </c>
      <c r="L22" s="70">
        <f t="shared" si="1"/>
        <v>-2.8749691324111259E-2</v>
      </c>
      <c r="M22" s="70">
        <v>3.4034133072934999E-2</v>
      </c>
      <c r="N22" s="87"/>
      <c r="O22" s="70"/>
    </row>
    <row r="23" spans="5:15" x14ac:dyDescent="0.15">
      <c r="E23" s="1"/>
      <c r="F23" s="1"/>
      <c r="G23" s="1"/>
      <c r="H23" s="1" t="s">
        <v>1027</v>
      </c>
      <c r="I23" s="70">
        <v>1.05332813254979E-2</v>
      </c>
      <c r="J23" s="70">
        <v>6.1658912255881503E-3</v>
      </c>
      <c r="K23" s="70">
        <f t="shared" si="0"/>
        <v>-1.5518654766548748E-3</v>
      </c>
      <c r="L23" s="70">
        <f t="shared" si="1"/>
        <v>2.2618428127650674E-2</v>
      </c>
      <c r="M23" s="70">
        <v>8.7578004055719E-2</v>
      </c>
      <c r="N23" s="87"/>
      <c r="O23" s="70"/>
    </row>
    <row r="24" spans="5:15" x14ac:dyDescent="0.15">
      <c r="E24" s="1" t="s">
        <v>1018</v>
      </c>
      <c r="F24" s="1" t="s">
        <v>850</v>
      </c>
      <c r="G24" s="1">
        <v>7</v>
      </c>
      <c r="H24" s="1" t="s">
        <v>1028</v>
      </c>
      <c r="I24" s="70">
        <v>-8.6902733504291604E-2</v>
      </c>
      <c r="J24" s="70">
        <v>7.4566481311420102E-2</v>
      </c>
      <c r="K24" s="70">
        <f t="shared" si="0"/>
        <v>-0.23305303687467499</v>
      </c>
      <c r="L24" s="70">
        <f t="shared" si="1"/>
        <v>5.9247569866091795E-2</v>
      </c>
      <c r="M24" s="70">
        <v>0.24384107755718501</v>
      </c>
      <c r="N24" s="87">
        <v>5.1356498135006499</v>
      </c>
      <c r="O24" s="70">
        <v>0.39955077195680899</v>
      </c>
    </row>
    <row r="25" spans="5:15" x14ac:dyDescent="0.15">
      <c r="E25" s="1"/>
      <c r="F25" s="1"/>
      <c r="G25" s="1"/>
      <c r="H25" s="1" t="s">
        <v>1040</v>
      </c>
      <c r="I25" s="70">
        <v>-0.58264575960342901</v>
      </c>
      <c r="J25" s="70">
        <v>0.24966254878534599</v>
      </c>
      <c r="K25" s="70">
        <f t="shared" si="0"/>
        <v>-1.0719843552227071</v>
      </c>
      <c r="L25" s="70">
        <f t="shared" si="1"/>
        <v>-9.3307163984150898E-2</v>
      </c>
      <c r="M25" s="70">
        <v>1.9609700568014098E-2</v>
      </c>
      <c r="N25" s="87"/>
      <c r="O25" s="70"/>
    </row>
    <row r="26" spans="5:15" x14ac:dyDescent="0.15">
      <c r="E26" s="1" t="s">
        <v>1024</v>
      </c>
      <c r="F26" s="1" t="s">
        <v>850</v>
      </c>
      <c r="G26" s="1">
        <v>7</v>
      </c>
      <c r="H26" s="1" t="s">
        <v>1028</v>
      </c>
      <c r="I26" s="70">
        <v>-6.2408602487292901E-2</v>
      </c>
      <c r="J26" s="70">
        <v>0.11873229585268499</v>
      </c>
      <c r="K26" s="70">
        <f t="shared" si="0"/>
        <v>-0.29512390235855546</v>
      </c>
      <c r="L26" s="70">
        <f t="shared" si="1"/>
        <v>0.17030669738396967</v>
      </c>
      <c r="M26" s="70">
        <v>0.59914913738353104</v>
      </c>
      <c r="N26" s="87">
        <v>5.0320775926386201</v>
      </c>
      <c r="O26" s="70">
        <v>0.28402194225711103</v>
      </c>
    </row>
    <row r="27" spans="5:15" x14ac:dyDescent="0.15">
      <c r="E27" s="1"/>
      <c r="F27" s="1"/>
      <c r="G27" s="1"/>
      <c r="H27" s="1" t="s">
        <v>1040</v>
      </c>
      <c r="I27" s="70">
        <v>-0.56197261935576903</v>
      </c>
      <c r="J27" s="70">
        <v>0.28554156597233898</v>
      </c>
      <c r="K27" s="70">
        <f t="shared" si="0"/>
        <v>-1.1216340886615535</v>
      </c>
      <c r="L27" s="70">
        <f t="shared" si="1"/>
        <v>-2.3111500499846116E-3</v>
      </c>
      <c r="M27" s="70">
        <v>4.9057232511529297E-2</v>
      </c>
      <c r="N27" s="87"/>
      <c r="O27" s="70"/>
    </row>
    <row r="28" spans="5:15" x14ac:dyDescent="0.15">
      <c r="E28" s="1"/>
      <c r="F28" s="1"/>
      <c r="G28" s="1"/>
      <c r="H28" s="1" t="s">
        <v>1027</v>
      </c>
      <c r="I28" s="70">
        <v>-2.7937879608055599E-3</v>
      </c>
      <c r="J28" s="70">
        <v>9.73678243701428E-3</v>
      </c>
      <c r="K28" s="70">
        <f t="shared" si="0"/>
        <v>-2.1877881537353549E-2</v>
      </c>
      <c r="L28" s="70">
        <f t="shared" si="1"/>
        <v>1.6290305615742431E-2</v>
      </c>
      <c r="M28" s="70">
        <v>0.77416489872859895</v>
      </c>
      <c r="N28" s="87"/>
      <c r="O28" s="70"/>
    </row>
    <row r="29" spans="5:15" x14ac:dyDescent="0.15">
      <c r="E29" s="1" t="s">
        <v>1018</v>
      </c>
      <c r="F29" s="1" t="s">
        <v>489</v>
      </c>
      <c r="G29" s="1">
        <v>7</v>
      </c>
      <c r="H29" s="1" t="s">
        <v>1028</v>
      </c>
      <c r="I29" s="70">
        <v>3.9767741083316301E-2</v>
      </c>
      <c r="J29" s="70">
        <v>8.0521209736363994E-2</v>
      </c>
      <c r="K29" s="70">
        <f t="shared" si="0"/>
        <v>-0.11805382999995714</v>
      </c>
      <c r="L29" s="70">
        <f t="shared" si="1"/>
        <v>0.19758931216658973</v>
      </c>
      <c r="M29" s="70">
        <v>0.62139157892950503</v>
      </c>
      <c r="N29" s="87">
        <v>7.3627889015830297</v>
      </c>
      <c r="O29" s="70">
        <v>0.195026834245693</v>
      </c>
    </row>
    <row r="30" spans="5:15" x14ac:dyDescent="0.15">
      <c r="E30" s="1"/>
      <c r="F30" s="1"/>
      <c r="G30" s="1"/>
      <c r="H30" s="1" t="s">
        <v>1040</v>
      </c>
      <c r="I30" s="70">
        <v>8.1112030352987908E-3</v>
      </c>
      <c r="J30" s="70">
        <v>0.26812536962671002</v>
      </c>
      <c r="K30" s="70">
        <f t="shared" si="0"/>
        <v>-0.51741452143305289</v>
      </c>
      <c r="L30" s="70">
        <f t="shared" si="1"/>
        <v>0.53363692750365044</v>
      </c>
      <c r="M30" s="70">
        <v>0.97586645121090299</v>
      </c>
      <c r="N30" s="87"/>
      <c r="O30" s="70"/>
    </row>
    <row r="31" spans="5:15" x14ac:dyDescent="0.15">
      <c r="E31" s="1" t="s">
        <v>1024</v>
      </c>
      <c r="F31" s="1" t="s">
        <v>489</v>
      </c>
      <c r="G31" s="1">
        <v>7</v>
      </c>
      <c r="H31" s="1" t="s">
        <v>1028</v>
      </c>
      <c r="I31" s="70">
        <v>-1.2140566512026199E-2</v>
      </c>
      <c r="J31" s="70">
        <v>0.123029578827818</v>
      </c>
      <c r="K31" s="70">
        <f t="shared" si="0"/>
        <v>-0.2532785410145495</v>
      </c>
      <c r="L31" s="70">
        <f t="shared" si="1"/>
        <v>0.22899740799049709</v>
      </c>
      <c r="M31" s="70">
        <v>0.92139229951299895</v>
      </c>
      <c r="N31" s="87">
        <v>6.7694138668158201</v>
      </c>
      <c r="O31" s="70">
        <v>0.14858707280734601</v>
      </c>
    </row>
    <row r="32" spans="5:15" x14ac:dyDescent="0.15">
      <c r="E32" s="1"/>
      <c r="F32" s="1"/>
      <c r="G32" s="1"/>
      <c r="H32" s="1" t="s">
        <v>1040</v>
      </c>
      <c r="I32" s="70">
        <v>-3.6249385500348001E-2</v>
      </c>
      <c r="J32" s="70">
        <v>0.29704255695929699</v>
      </c>
      <c r="K32" s="70">
        <f t="shared" si="0"/>
        <v>-0.61845279714057</v>
      </c>
      <c r="L32" s="70">
        <f t="shared" si="1"/>
        <v>0.54595402613987409</v>
      </c>
      <c r="M32" s="70">
        <v>0.90287184049142499</v>
      </c>
      <c r="N32" s="87"/>
      <c r="O32" s="70"/>
    </row>
    <row r="33" spans="5:15" x14ac:dyDescent="0.15">
      <c r="E33" s="1"/>
      <c r="F33" s="1"/>
      <c r="G33" s="1"/>
      <c r="H33" s="1" t="s">
        <v>1027</v>
      </c>
      <c r="I33" s="70">
        <v>5.9354197739874496E-3</v>
      </c>
      <c r="J33" s="70">
        <v>1.0023798823367101E-2</v>
      </c>
      <c r="K33" s="70">
        <f t="shared" si="0"/>
        <v>-1.3711225919812066E-2</v>
      </c>
      <c r="L33" s="70">
        <f t="shared" si="1"/>
        <v>2.5582065467786963E-2</v>
      </c>
      <c r="M33" s="70">
        <v>0.55376168380564506</v>
      </c>
      <c r="N33" s="87"/>
      <c r="O33" s="70"/>
    </row>
    <row r="34" spans="5:15" x14ac:dyDescent="0.15">
      <c r="E34" s="1"/>
      <c r="F34" s="1"/>
      <c r="G34" s="1"/>
      <c r="H34" s="1"/>
      <c r="I34" s="70"/>
      <c r="J34" s="70"/>
      <c r="K34" s="70"/>
      <c r="L34" s="70"/>
      <c r="M34" s="70"/>
      <c r="N34" s="87"/>
      <c r="O34" s="70"/>
    </row>
    <row r="35" spans="5:15" x14ac:dyDescent="0.15">
      <c r="E35" s="1" t="s">
        <v>1030</v>
      </c>
      <c r="F35" s="1" t="s">
        <v>851</v>
      </c>
      <c r="G35" s="1">
        <v>50</v>
      </c>
      <c r="H35" s="1" t="s">
        <v>1031</v>
      </c>
      <c r="I35" s="70">
        <v>1.5697213989761701E-2</v>
      </c>
      <c r="J35" s="70">
        <v>0.10377183455113601</v>
      </c>
      <c r="K35" s="70">
        <f t="shared" si="0"/>
        <v>-0.18769558173046486</v>
      </c>
      <c r="L35" s="70">
        <f t="shared" si="1"/>
        <v>0.21909000970998826</v>
      </c>
      <c r="M35" s="70">
        <v>0.879765404754701</v>
      </c>
      <c r="N35" s="87">
        <v>34.198508861803298</v>
      </c>
      <c r="O35" s="70">
        <v>0.93347440261348202</v>
      </c>
    </row>
    <row r="36" spans="5:15" x14ac:dyDescent="0.15">
      <c r="E36" s="1"/>
      <c r="F36" s="1"/>
      <c r="G36" s="1"/>
      <c r="H36" s="1" t="s">
        <v>1032</v>
      </c>
      <c r="I36" s="70">
        <v>0.117294485941652</v>
      </c>
      <c r="J36" s="70">
        <v>0.23574475244707399</v>
      </c>
      <c r="K36" s="70">
        <f t="shared" si="0"/>
        <v>-0.34476522885461303</v>
      </c>
      <c r="L36" s="70">
        <f t="shared" si="1"/>
        <v>0.57935420073791699</v>
      </c>
      <c r="M36" s="70">
        <v>0.61880219680617599</v>
      </c>
      <c r="N36" s="87"/>
      <c r="O36" s="70"/>
    </row>
    <row r="37" spans="5:15" x14ac:dyDescent="0.15">
      <c r="E37" s="1" t="s">
        <v>1033</v>
      </c>
      <c r="F37" s="1" t="s">
        <v>851</v>
      </c>
      <c r="G37" s="1">
        <v>50</v>
      </c>
      <c r="H37" s="1" t="s">
        <v>1031</v>
      </c>
      <c r="I37" s="70">
        <v>-5.2090190224686798E-2</v>
      </c>
      <c r="J37" s="70">
        <v>0.15543126246012101</v>
      </c>
      <c r="K37" s="70">
        <f t="shared" si="0"/>
        <v>-0.356735464646524</v>
      </c>
      <c r="L37" s="70">
        <f t="shared" si="1"/>
        <v>0.25255508419715039</v>
      </c>
      <c r="M37" s="70">
        <v>0.73752454229906705</v>
      </c>
      <c r="N37" s="87">
        <v>33.855339719777199</v>
      </c>
      <c r="O37" s="70">
        <v>0.92468447473204596</v>
      </c>
    </row>
    <row r="38" spans="5:15" x14ac:dyDescent="0.15">
      <c r="E38" s="1"/>
      <c r="F38" s="1"/>
      <c r="G38" s="1"/>
      <c r="H38" s="1" t="s">
        <v>1032</v>
      </c>
      <c r="I38" s="70">
        <v>8.1383052126800401E-2</v>
      </c>
      <c r="J38" s="70">
        <v>0.24358487742669299</v>
      </c>
      <c r="K38" s="70">
        <f t="shared" si="0"/>
        <v>-0.39604330762951784</v>
      </c>
      <c r="L38" s="70">
        <f t="shared" si="1"/>
        <v>0.55880941188311861</v>
      </c>
      <c r="M38" s="70">
        <v>0.73829993486033896</v>
      </c>
      <c r="N38" s="87"/>
      <c r="O38" s="70"/>
    </row>
    <row r="39" spans="5:15" x14ac:dyDescent="0.15">
      <c r="E39" s="1"/>
      <c r="F39" s="1"/>
      <c r="G39" s="1"/>
      <c r="H39" s="1" t="s">
        <v>1027</v>
      </c>
      <c r="I39" s="70">
        <v>7.3759735702074603E-3</v>
      </c>
      <c r="J39" s="70">
        <v>1.25911453510212E-2</v>
      </c>
      <c r="K39" s="70">
        <f t="shared" si="0"/>
        <v>-1.7302671317794088E-2</v>
      </c>
      <c r="L39" s="70">
        <f t="shared" si="1"/>
        <v>3.2054618458209012E-2</v>
      </c>
      <c r="M39" s="70">
        <v>0.558005620260274</v>
      </c>
      <c r="N39" s="87"/>
      <c r="O39" s="70"/>
    </row>
    <row r="40" spans="5:15" x14ac:dyDescent="0.15">
      <c r="E40" s="1" t="s">
        <v>1034</v>
      </c>
      <c r="F40" s="1" t="s">
        <v>851</v>
      </c>
      <c r="G40" s="1">
        <v>50</v>
      </c>
      <c r="H40" s="1" t="s">
        <v>1031</v>
      </c>
      <c r="I40" s="70">
        <v>-1.4320470793653E-4</v>
      </c>
      <c r="J40" s="70">
        <v>0.15490016125079401</v>
      </c>
      <c r="K40" s="70">
        <f t="shared" si="0"/>
        <v>-0.3037475207594928</v>
      </c>
      <c r="L40" s="70">
        <f t="shared" si="1"/>
        <v>0.30346111134361969</v>
      </c>
      <c r="M40" s="70">
        <v>0.999262358358456</v>
      </c>
      <c r="N40" s="87">
        <v>34.198508861803298</v>
      </c>
      <c r="O40" s="70">
        <v>0.93347440261348202</v>
      </c>
    </row>
    <row r="41" spans="5:15" x14ac:dyDescent="0.15">
      <c r="E41" s="1"/>
      <c r="F41" s="1"/>
      <c r="G41" s="1"/>
      <c r="H41" s="1" t="s">
        <v>1032</v>
      </c>
      <c r="I41" s="70">
        <v>0.168880200605737</v>
      </c>
      <c r="J41" s="70">
        <v>0.29307288680590599</v>
      </c>
      <c r="K41" s="70">
        <f t="shared" si="0"/>
        <v>-0.40554265753383872</v>
      </c>
      <c r="L41" s="70">
        <f t="shared" si="1"/>
        <v>0.74330305874531266</v>
      </c>
      <c r="M41" s="70">
        <v>0.56445324781156703</v>
      </c>
      <c r="N41" s="87"/>
      <c r="O41" s="70"/>
    </row>
    <row r="42" spans="5:15" x14ac:dyDescent="0.15">
      <c r="E42" s="1" t="s">
        <v>1035</v>
      </c>
      <c r="F42" s="1" t="s">
        <v>851</v>
      </c>
      <c r="G42" s="1">
        <v>50</v>
      </c>
      <c r="H42" s="1" t="s">
        <v>1031</v>
      </c>
      <c r="I42" s="70">
        <v>1.5697213989761701E-2</v>
      </c>
      <c r="J42" s="70">
        <v>0.10377183455113601</v>
      </c>
      <c r="K42" s="70">
        <f t="shared" si="0"/>
        <v>-0.18769558173046486</v>
      </c>
      <c r="L42" s="70">
        <f t="shared" si="1"/>
        <v>0.21909000970998826</v>
      </c>
      <c r="M42" s="70">
        <v>0.879765404754701</v>
      </c>
      <c r="N42" s="87">
        <v>0.36642274792583102</v>
      </c>
      <c r="O42" s="70"/>
    </row>
    <row r="43" spans="5:15" x14ac:dyDescent="0.15">
      <c r="E43" s="1"/>
      <c r="F43" s="1"/>
      <c r="G43" s="1"/>
      <c r="H43" s="1" t="s">
        <v>1032</v>
      </c>
      <c r="I43" s="70">
        <v>0.117294485941652</v>
      </c>
      <c r="J43" s="70">
        <v>0.23574475244707399</v>
      </c>
      <c r="K43" s="70">
        <f t="shared" si="0"/>
        <v>-0.34476522885461303</v>
      </c>
      <c r="L43" s="70">
        <f t="shared" si="1"/>
        <v>0.57935420073791699</v>
      </c>
      <c r="M43" s="70">
        <v>0.61880219680617599</v>
      </c>
      <c r="N43" s="87"/>
      <c r="O43" s="70"/>
    </row>
    <row r="44" spans="5:15" x14ac:dyDescent="0.15">
      <c r="E44" s="1" t="s">
        <v>1030</v>
      </c>
      <c r="F44" s="1" t="s">
        <v>849</v>
      </c>
      <c r="G44" s="1">
        <v>51</v>
      </c>
      <c r="H44" s="1" t="s">
        <v>1031</v>
      </c>
      <c r="I44" s="70">
        <v>9.9253331799804504E-3</v>
      </c>
      <c r="J44" s="70">
        <v>2.1103065900755901E-2</v>
      </c>
      <c r="K44" s="70">
        <f t="shared" si="0"/>
        <v>-3.1436675985501115E-2</v>
      </c>
      <c r="L44" s="70">
        <f t="shared" si="1"/>
        <v>5.1287342345462013E-2</v>
      </c>
      <c r="M44" s="70">
        <v>0.63812169774648497</v>
      </c>
      <c r="N44" s="87">
        <v>69.830462304925604</v>
      </c>
      <c r="O44" s="70">
        <v>2.6885084278759699E-2</v>
      </c>
    </row>
    <row r="45" spans="5:15" x14ac:dyDescent="0.15">
      <c r="E45" s="1"/>
      <c r="F45" s="1"/>
      <c r="G45" s="1"/>
      <c r="H45" s="1" t="s">
        <v>1032</v>
      </c>
      <c r="I45" s="70">
        <v>-1.6261266714422799E-2</v>
      </c>
      <c r="J45" s="70">
        <v>4.5386089556370801E-2</v>
      </c>
      <c r="K45" s="70">
        <f t="shared" si="0"/>
        <v>-0.10521800224490957</v>
      </c>
      <c r="L45" s="70">
        <f t="shared" si="1"/>
        <v>7.2695468816063979E-2</v>
      </c>
      <c r="M45" s="70">
        <v>0.72012820206063399</v>
      </c>
      <c r="N45" s="87"/>
      <c r="O45" s="70"/>
    </row>
    <row r="46" spans="5:15" x14ac:dyDescent="0.15">
      <c r="E46" s="1" t="s">
        <v>1033</v>
      </c>
      <c r="F46" s="1" t="s">
        <v>849</v>
      </c>
      <c r="G46" s="1">
        <v>51</v>
      </c>
      <c r="H46" s="1" t="s">
        <v>1031</v>
      </c>
      <c r="I46" s="70">
        <v>1.4237527890011701E-3</v>
      </c>
      <c r="J46" s="70">
        <v>3.2772474756106798E-2</v>
      </c>
      <c r="K46" s="70">
        <f t="shared" si="0"/>
        <v>-6.2810297732968159E-2</v>
      </c>
      <c r="L46" s="70">
        <f t="shared" si="1"/>
        <v>6.56578033109705E-2</v>
      </c>
      <c r="M46" s="70">
        <v>0.96534795908660798</v>
      </c>
      <c r="N46" s="87">
        <v>69.661419844510604</v>
      </c>
      <c r="O46" s="70">
        <v>2.21565882419207E-2</v>
      </c>
    </row>
    <row r="47" spans="5:15" x14ac:dyDescent="0.15">
      <c r="E47" s="1"/>
      <c r="F47" s="1"/>
      <c r="G47" s="1"/>
      <c r="H47" s="1" t="s">
        <v>1032</v>
      </c>
      <c r="I47" s="70">
        <v>-2.0554430531106501E-2</v>
      </c>
      <c r="J47" s="70">
        <v>4.7496937197458698E-2</v>
      </c>
      <c r="K47" s="70">
        <f t="shared" si="0"/>
        <v>-0.11364842743812555</v>
      </c>
      <c r="L47" s="70">
        <f t="shared" si="1"/>
        <v>7.2539566375912537E-2</v>
      </c>
      <c r="M47" s="70">
        <v>0.66519439790450896</v>
      </c>
      <c r="N47" s="87"/>
      <c r="O47" s="70"/>
    </row>
    <row r="48" spans="5:15" x14ac:dyDescent="0.15">
      <c r="E48" s="1"/>
      <c r="F48" s="1"/>
      <c r="G48" s="1"/>
      <c r="H48" s="1" t="s">
        <v>1027</v>
      </c>
      <c r="I48" s="70">
        <v>8.6317986496274297E-4</v>
      </c>
      <c r="J48" s="70">
        <v>2.5291753527737198E-3</v>
      </c>
      <c r="K48" s="70">
        <f t="shared" si="0"/>
        <v>-4.0940038264737477E-3</v>
      </c>
      <c r="L48" s="70">
        <f t="shared" si="1"/>
        <v>5.8203635563992343E-3</v>
      </c>
      <c r="M48" s="70">
        <v>0.73288598700553897</v>
      </c>
      <c r="N48" s="87"/>
      <c r="O48" s="70"/>
    </row>
    <row r="49" spans="5:15" x14ac:dyDescent="0.15">
      <c r="E49" s="1" t="s">
        <v>1034</v>
      </c>
      <c r="F49" s="1" t="s">
        <v>849</v>
      </c>
      <c r="G49" s="1">
        <v>51</v>
      </c>
      <c r="H49" s="1" t="s">
        <v>1031</v>
      </c>
      <c r="I49" s="70">
        <v>2.6989369869468399E-2</v>
      </c>
      <c r="J49" s="70">
        <v>2.82598130627052E-2</v>
      </c>
      <c r="K49" s="70">
        <f t="shared" si="0"/>
        <v>-2.839986373343379E-2</v>
      </c>
      <c r="L49" s="70">
        <f t="shared" si="1"/>
        <v>8.2378603472370582E-2</v>
      </c>
      <c r="M49" s="70">
        <v>0.33955535764936301</v>
      </c>
      <c r="N49" s="87">
        <v>69.830462304925604</v>
      </c>
      <c r="O49" s="70">
        <v>2.6885084278759699E-2</v>
      </c>
    </row>
    <row r="50" spans="5:15" x14ac:dyDescent="0.15">
      <c r="E50" s="1"/>
      <c r="F50" s="1"/>
      <c r="G50" s="1"/>
      <c r="H50" s="1" t="s">
        <v>1032</v>
      </c>
      <c r="I50" s="70">
        <v>5.5288835346624099E-3</v>
      </c>
      <c r="J50" s="70">
        <v>6.4972705073643805E-2</v>
      </c>
      <c r="K50" s="70">
        <f t="shared" si="0"/>
        <v>-0.12181761840967945</v>
      </c>
      <c r="L50" s="70">
        <f t="shared" si="1"/>
        <v>0.13287538547900427</v>
      </c>
      <c r="M50" s="70">
        <v>0.93218548359554498</v>
      </c>
      <c r="N50" s="87"/>
      <c r="O50" s="70"/>
    </row>
    <row r="51" spans="5:15" x14ac:dyDescent="0.15">
      <c r="E51" s="1" t="s">
        <v>1035</v>
      </c>
      <c r="F51" s="1" t="s">
        <v>849</v>
      </c>
      <c r="G51" s="1">
        <v>50</v>
      </c>
      <c r="H51" s="1" t="s">
        <v>1031</v>
      </c>
      <c r="I51" s="70">
        <v>1.7718684578632099E-2</v>
      </c>
      <c r="J51" s="70">
        <v>1.9050268766249601E-2</v>
      </c>
      <c r="K51" s="70">
        <f t="shared" si="0"/>
        <v>-1.9619842203217115E-2</v>
      </c>
      <c r="L51" s="70">
        <f t="shared" si="1"/>
        <v>5.5057211360481313E-2</v>
      </c>
      <c r="M51" s="70">
        <v>0.352318506398622</v>
      </c>
      <c r="N51" s="87">
        <v>0.49144385888610898</v>
      </c>
      <c r="O51" s="70"/>
    </row>
    <row r="52" spans="5:15" x14ac:dyDescent="0.15">
      <c r="E52" s="1"/>
      <c r="F52" s="1"/>
      <c r="G52" s="1"/>
      <c r="H52" s="1" t="s">
        <v>1032</v>
      </c>
      <c r="I52" s="70">
        <v>-1.52220187778862E-2</v>
      </c>
      <c r="J52" s="70">
        <v>4.0705935156014401E-2</v>
      </c>
      <c r="K52" s="70">
        <f t="shared" si="0"/>
        <v>-9.5005651683674433E-2</v>
      </c>
      <c r="L52" s="70">
        <f t="shared" si="1"/>
        <v>6.4561614127902026E-2</v>
      </c>
      <c r="M52" s="70">
        <v>0.70844088856846499</v>
      </c>
      <c r="N52" s="87"/>
      <c r="O52" s="70"/>
    </row>
    <row r="53" spans="5:15" x14ac:dyDescent="0.15">
      <c r="E53" s="1" t="s">
        <v>1030</v>
      </c>
      <c r="F53" s="1" t="s">
        <v>850</v>
      </c>
      <c r="G53" s="1">
        <v>51</v>
      </c>
      <c r="H53" s="1" t="s">
        <v>1031</v>
      </c>
      <c r="I53" s="70">
        <v>2.9082971195407399E-3</v>
      </c>
      <c r="J53" s="70">
        <v>2.4633681969619799E-2</v>
      </c>
      <c r="K53" s="70">
        <f t="shared" si="0"/>
        <v>-4.5373719540914063E-2</v>
      </c>
      <c r="L53" s="70">
        <f t="shared" si="1"/>
        <v>5.1190313779995548E-2</v>
      </c>
      <c r="M53" s="70">
        <v>0.90601868170922695</v>
      </c>
      <c r="N53" s="87">
        <v>51.116224050622698</v>
      </c>
      <c r="O53" s="70">
        <v>0.39052958875986998</v>
      </c>
    </row>
    <row r="54" spans="5:15" x14ac:dyDescent="0.15">
      <c r="E54" s="1"/>
      <c r="F54" s="1"/>
      <c r="G54" s="1"/>
      <c r="H54" s="1" t="s">
        <v>1032</v>
      </c>
      <c r="I54" s="70">
        <v>4.28956606028024E-2</v>
      </c>
      <c r="J54" s="70">
        <v>5.41325048625768E-2</v>
      </c>
      <c r="K54" s="70">
        <f t="shared" si="0"/>
        <v>-6.3204048927848117E-2</v>
      </c>
      <c r="L54" s="70">
        <f t="shared" si="1"/>
        <v>0.14899537013345293</v>
      </c>
      <c r="M54" s="70">
        <v>0.42811602503977902</v>
      </c>
      <c r="N54" s="87"/>
      <c r="O54" s="70"/>
    </row>
    <row r="55" spans="5:15" x14ac:dyDescent="0.15">
      <c r="E55" s="1" t="s">
        <v>1033</v>
      </c>
      <c r="F55" s="1" t="s">
        <v>850</v>
      </c>
      <c r="G55" s="1">
        <v>51</v>
      </c>
      <c r="H55" s="1" t="s">
        <v>1031</v>
      </c>
      <c r="I55" s="70">
        <v>-2.14808411243716E-2</v>
      </c>
      <c r="J55" s="70">
        <v>3.76885688206446E-2</v>
      </c>
      <c r="K55" s="70">
        <f t="shared" si="0"/>
        <v>-9.5350436012835008E-2</v>
      </c>
      <c r="L55" s="70">
        <f t="shared" si="1"/>
        <v>5.2388753764091814E-2</v>
      </c>
      <c r="M55" s="70">
        <v>0.56870726797293003</v>
      </c>
      <c r="N55" s="87">
        <v>50.346254418592601</v>
      </c>
      <c r="O55" s="70">
        <v>0.38075213681558301</v>
      </c>
    </row>
    <row r="56" spans="5:15" x14ac:dyDescent="0.15">
      <c r="E56" s="1"/>
      <c r="F56" s="1"/>
      <c r="G56" s="1"/>
      <c r="H56" s="1" t="s">
        <v>1032</v>
      </c>
      <c r="I56" s="70">
        <v>3.0601685948604299E-2</v>
      </c>
      <c r="J56" s="70">
        <v>5.6144527241861801E-2</v>
      </c>
      <c r="K56" s="70">
        <f t="shared" si="0"/>
        <v>-7.9441587445444828E-2</v>
      </c>
      <c r="L56" s="70">
        <f t="shared" si="1"/>
        <v>0.14064495934265342</v>
      </c>
      <c r="M56" s="70">
        <v>0.58571776537916798</v>
      </c>
      <c r="N56" s="87"/>
      <c r="O56" s="70"/>
    </row>
    <row r="57" spans="5:15" x14ac:dyDescent="0.15">
      <c r="E57" s="1"/>
      <c r="F57" s="1"/>
      <c r="G57" s="1"/>
      <c r="H57" s="1" t="s">
        <v>1027</v>
      </c>
      <c r="I57" s="70">
        <v>2.5402706722628802E-3</v>
      </c>
      <c r="J57" s="70">
        <v>2.9648734446471202E-3</v>
      </c>
      <c r="K57" s="70">
        <f t="shared" si="0"/>
        <v>-3.2708812792454751E-3</v>
      </c>
      <c r="L57" s="70">
        <f t="shared" si="1"/>
        <v>8.351422623771235E-3</v>
      </c>
      <c r="M57" s="70">
        <v>0.391561558492452</v>
      </c>
      <c r="N57" s="87"/>
      <c r="O57" s="70"/>
    </row>
    <row r="58" spans="5:15" x14ac:dyDescent="0.15">
      <c r="E58" s="1" t="s">
        <v>1034</v>
      </c>
      <c r="F58" s="1" t="s">
        <v>850</v>
      </c>
      <c r="G58" s="1">
        <v>51</v>
      </c>
      <c r="H58" s="1" t="s">
        <v>1031</v>
      </c>
      <c r="I58" s="70">
        <v>-2.05853569696476E-3</v>
      </c>
      <c r="J58" s="70">
        <v>3.5363843816785E-2</v>
      </c>
      <c r="K58" s="70">
        <f t="shared" si="0"/>
        <v>-7.1371669577863367E-2</v>
      </c>
      <c r="L58" s="70">
        <f t="shared" si="1"/>
        <v>6.7254598183933839E-2</v>
      </c>
      <c r="M58" s="70">
        <v>0.95358121239148197</v>
      </c>
      <c r="N58" s="87">
        <v>51.116224050622698</v>
      </c>
      <c r="O58" s="70">
        <v>0.39052958875986998</v>
      </c>
    </row>
    <row r="59" spans="5:15" x14ac:dyDescent="0.15">
      <c r="E59" s="1"/>
      <c r="F59" s="1"/>
      <c r="G59" s="1"/>
      <c r="H59" s="1" t="s">
        <v>1032</v>
      </c>
      <c r="I59" s="70">
        <v>8.2040299579787604E-2</v>
      </c>
      <c r="J59" s="70">
        <v>7.2319952795306203E-2</v>
      </c>
      <c r="K59" s="70">
        <f t="shared" si="0"/>
        <v>-5.9706807899012546E-2</v>
      </c>
      <c r="L59" s="70">
        <f t="shared" si="1"/>
        <v>0.22378740705858774</v>
      </c>
      <c r="M59" s="70">
        <v>0.25662363869342503</v>
      </c>
      <c r="N59" s="87"/>
      <c r="O59" s="70"/>
    </row>
    <row r="60" spans="5:15" x14ac:dyDescent="0.15">
      <c r="E60" s="1" t="s">
        <v>1035</v>
      </c>
      <c r="F60" s="1" t="s">
        <v>850</v>
      </c>
      <c r="G60" s="1">
        <v>50</v>
      </c>
      <c r="H60" s="1" t="s">
        <v>1031</v>
      </c>
      <c r="I60" s="70">
        <v>-1.58353169809801E-3</v>
      </c>
      <c r="J60" s="70">
        <v>2.4166636621521301E-2</v>
      </c>
      <c r="K60" s="70">
        <f t="shared" si="0"/>
        <v>-4.8950139476279762E-2</v>
      </c>
      <c r="L60" s="70">
        <f t="shared" si="1"/>
        <v>4.5783076080083744E-2</v>
      </c>
      <c r="M60" s="70">
        <v>0.94775557918228104</v>
      </c>
      <c r="N60" s="87">
        <v>0.37596841118330299</v>
      </c>
      <c r="O60" s="70"/>
    </row>
    <row r="61" spans="5:15" x14ac:dyDescent="0.15">
      <c r="E61" s="1"/>
      <c r="F61" s="1"/>
      <c r="G61" s="1"/>
      <c r="H61" s="1" t="s">
        <v>1032</v>
      </c>
      <c r="I61" s="70">
        <v>2.0919546690148901E-2</v>
      </c>
      <c r="J61" s="70">
        <v>5.3523772528210403E-2</v>
      </c>
      <c r="K61" s="70">
        <f t="shared" si="0"/>
        <v>-8.3987047465143488E-2</v>
      </c>
      <c r="L61" s="70">
        <f t="shared" si="1"/>
        <v>0.12582614084544128</v>
      </c>
      <c r="M61" s="70">
        <v>0.69591114977604795</v>
      </c>
      <c r="N61" s="87"/>
      <c r="O61" s="70"/>
    </row>
    <row r="62" spans="5:15" x14ac:dyDescent="0.15">
      <c r="E62" s="1" t="s">
        <v>1030</v>
      </c>
      <c r="F62" s="1" t="s">
        <v>489</v>
      </c>
      <c r="G62" s="1">
        <v>51</v>
      </c>
      <c r="H62" s="1" t="s">
        <v>1031</v>
      </c>
      <c r="I62" s="70">
        <v>-4.1339782386339598E-3</v>
      </c>
      <c r="J62" s="70">
        <v>2.1090468687421701E-2</v>
      </c>
      <c r="K62" s="70">
        <f t="shared" si="0"/>
        <v>-4.547129686598049E-2</v>
      </c>
      <c r="L62" s="70">
        <f t="shared" si="1"/>
        <v>3.7203340388712577E-2</v>
      </c>
      <c r="M62" s="70">
        <v>0.84460102255657499</v>
      </c>
      <c r="N62" s="87">
        <v>41.065532465572502</v>
      </c>
      <c r="O62" s="70">
        <v>0.78260283648256901</v>
      </c>
    </row>
    <row r="63" spans="5:15" x14ac:dyDescent="0.15">
      <c r="E63" s="1"/>
      <c r="F63" s="1"/>
      <c r="G63" s="1"/>
      <c r="H63" s="1" t="s">
        <v>1032</v>
      </c>
      <c r="I63" s="70">
        <v>-2.51005680674154E-2</v>
      </c>
      <c r="J63" s="70">
        <v>4.7135359386644197E-2</v>
      </c>
      <c r="K63" s="70">
        <f t="shared" si="0"/>
        <v>-0.11748587246523802</v>
      </c>
      <c r="L63" s="70">
        <f t="shared" si="1"/>
        <v>6.7284736330407227E-2</v>
      </c>
      <c r="M63" s="70">
        <v>0.59436521070498605</v>
      </c>
      <c r="N63" s="87"/>
      <c r="O63" s="70"/>
    </row>
    <row r="64" spans="5:15" x14ac:dyDescent="0.15">
      <c r="E64" s="1" t="s">
        <v>1033</v>
      </c>
      <c r="F64" s="1" t="s">
        <v>489</v>
      </c>
      <c r="G64" s="1">
        <v>51</v>
      </c>
      <c r="H64" s="1" t="s">
        <v>1031</v>
      </c>
      <c r="I64" s="70">
        <v>9.4015015249554294E-3</v>
      </c>
      <c r="J64" s="70">
        <v>3.1934238218326097E-2</v>
      </c>
      <c r="K64" s="70">
        <f t="shared" si="0"/>
        <v>-5.3189605382963717E-2</v>
      </c>
      <c r="L64" s="70">
        <f t="shared" si="1"/>
        <v>7.1992608432874583E-2</v>
      </c>
      <c r="M64" s="70">
        <v>0.76845078846161397</v>
      </c>
      <c r="N64" s="87">
        <v>40.746900932983898</v>
      </c>
      <c r="O64" s="70">
        <v>0.76183753193724302</v>
      </c>
    </row>
    <row r="65" spans="5:15" x14ac:dyDescent="0.15">
      <c r="E65" s="1"/>
      <c r="F65" s="1"/>
      <c r="G65" s="1"/>
      <c r="H65" s="1" t="s">
        <v>1032</v>
      </c>
      <c r="I65" s="70">
        <v>-1.7997030024142699E-2</v>
      </c>
      <c r="J65" s="70">
        <v>4.8786346842856002E-2</v>
      </c>
      <c r="K65" s="70">
        <f t="shared" si="0"/>
        <v>-0.11361826983614046</v>
      </c>
      <c r="L65" s="70">
        <f t="shared" si="1"/>
        <v>7.7624209787855059E-2</v>
      </c>
      <c r="M65" s="70">
        <v>0.71220613388634901</v>
      </c>
      <c r="N65" s="87"/>
      <c r="O65" s="70"/>
    </row>
    <row r="66" spans="5:15" x14ac:dyDescent="0.15">
      <c r="E66" s="1"/>
      <c r="F66" s="1"/>
      <c r="G66" s="1"/>
      <c r="H66" s="1" t="s">
        <v>1027</v>
      </c>
      <c r="I66" s="70">
        <v>-1.4491768917792201E-3</v>
      </c>
      <c r="J66" s="70">
        <v>2.5673023835866599E-3</v>
      </c>
      <c r="K66" s="70">
        <f t="shared" si="0"/>
        <v>-6.4810895636090732E-3</v>
      </c>
      <c r="L66" s="70">
        <f t="shared" si="1"/>
        <v>3.5827357800506335E-3</v>
      </c>
      <c r="M66" s="70">
        <v>0.57243120660771896</v>
      </c>
      <c r="N66" s="87"/>
      <c r="O66" s="70"/>
    </row>
    <row r="67" spans="5:15" x14ac:dyDescent="0.15">
      <c r="E67" s="1" t="s">
        <v>1034</v>
      </c>
      <c r="F67" s="1" t="s">
        <v>489</v>
      </c>
      <c r="G67" s="1">
        <v>51</v>
      </c>
      <c r="H67" s="1" t="s">
        <v>1031</v>
      </c>
      <c r="I67" s="70">
        <v>-9.5625945319129692E-3</v>
      </c>
      <c r="J67" s="70">
        <v>3.2571457089327002E-2</v>
      </c>
      <c r="K67" s="70">
        <f t="shared" si="0"/>
        <v>-7.3402650426993885E-2</v>
      </c>
      <c r="L67" s="70">
        <f t="shared" si="1"/>
        <v>5.4277461363167953E-2</v>
      </c>
      <c r="M67" s="70">
        <v>0.76907261539605698</v>
      </c>
      <c r="N67" s="87">
        <v>41.065532465572502</v>
      </c>
      <c r="O67" s="70">
        <v>0.78260283648256901</v>
      </c>
    </row>
    <row r="68" spans="5:15" x14ac:dyDescent="0.15">
      <c r="E68" s="1"/>
      <c r="F68" s="1"/>
      <c r="G68" s="1"/>
      <c r="H68" s="1" t="s">
        <v>1032</v>
      </c>
      <c r="I68" s="70">
        <v>-4.3470923777546903E-2</v>
      </c>
      <c r="J68" s="70">
        <v>6.1299906074132299E-2</v>
      </c>
      <c r="K68" s="70">
        <f t="shared" si="0"/>
        <v>-0.16361873968284621</v>
      </c>
      <c r="L68" s="70">
        <f t="shared" si="1"/>
        <v>7.6676892127752388E-2</v>
      </c>
      <c r="M68" s="70">
        <v>0.47823043217212502</v>
      </c>
      <c r="N68" s="87"/>
      <c r="O68" s="70"/>
    </row>
    <row r="69" spans="5:15" x14ac:dyDescent="0.15">
      <c r="E69" s="1" t="s">
        <v>1035</v>
      </c>
      <c r="F69" s="1" t="s">
        <v>489</v>
      </c>
      <c r="G69" s="1">
        <v>51</v>
      </c>
      <c r="H69" s="1" t="s">
        <v>1031</v>
      </c>
      <c r="I69" s="70">
        <v>-4.1339782386339598E-3</v>
      </c>
      <c r="J69" s="70">
        <v>2.1090468687421701E-2</v>
      </c>
      <c r="K69" s="70">
        <f t="shared" si="0"/>
        <v>-4.547129686598049E-2</v>
      </c>
      <c r="L69" s="70">
        <f t="shared" si="1"/>
        <v>3.7203340388712577E-2</v>
      </c>
      <c r="M69" s="70">
        <v>0.84460102255657499</v>
      </c>
      <c r="N69" s="87">
        <v>0.32615018411241498</v>
      </c>
      <c r="O69" s="70"/>
    </row>
    <row r="70" spans="5:15" x14ac:dyDescent="0.15">
      <c r="E70" s="1"/>
      <c r="F70" s="1"/>
      <c r="G70" s="1"/>
      <c r="H70" s="1" t="s">
        <v>1032</v>
      </c>
      <c r="I70" s="70">
        <v>-2.51005680674154E-2</v>
      </c>
      <c r="J70" s="70">
        <v>4.7135359386644197E-2</v>
      </c>
      <c r="K70" s="70">
        <f t="shared" ref="K70" si="2">I70-1.96*J70</f>
        <v>-0.11748587246523802</v>
      </c>
      <c r="L70" s="70">
        <f t="shared" ref="L70" si="3">I70+1.96*J70</f>
        <v>6.7284736330407227E-2</v>
      </c>
      <c r="M70" s="70">
        <v>0.59436521070498605</v>
      </c>
      <c r="N70" s="87"/>
      <c r="O70" s="70"/>
    </row>
    <row r="71" spans="5:15" x14ac:dyDescent="0.15">
      <c r="E71" s="1"/>
      <c r="F71" s="1"/>
      <c r="G71" s="1"/>
      <c r="H71" s="1"/>
      <c r="I71" s="70"/>
      <c r="J71" s="70"/>
      <c r="K71" s="70"/>
      <c r="L71" s="70"/>
      <c r="M71" s="70"/>
      <c r="N71" s="87"/>
      <c r="O71" s="70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9C9B1-88CA-2347-8595-093D071A0693}">
  <dimension ref="A1:X68"/>
  <sheetViews>
    <sheetView workbookViewId="0">
      <selection activeCell="M11" sqref="F11:M11"/>
    </sheetView>
  </sheetViews>
  <sheetFormatPr baseColWidth="10" defaultRowHeight="13" x14ac:dyDescent="0.15"/>
  <cols>
    <col min="1" max="1" width="15.1640625" style="8" customWidth="1"/>
    <col min="2" max="2" width="10.83203125" style="8"/>
    <col min="3" max="3" width="18" style="8" customWidth="1"/>
    <col min="4" max="4" width="10.83203125" style="8"/>
    <col min="5" max="5" width="19.83203125" style="8" customWidth="1"/>
    <col min="6" max="6" width="12.5" style="8" customWidth="1"/>
    <col min="7" max="7" width="10.83203125" style="8"/>
    <col min="8" max="8" width="15.83203125" style="8" customWidth="1"/>
    <col min="9" max="10" width="10.83203125" style="68"/>
    <col min="11" max="11" width="14.83203125" style="68" customWidth="1"/>
    <col min="12" max="12" width="15.33203125" style="68" customWidth="1"/>
    <col min="13" max="13" width="10.83203125" style="68"/>
    <col min="14" max="14" width="10.83203125" style="103"/>
    <col min="15" max="15" width="10.83203125" style="38"/>
    <col min="16" max="16384" width="10.83203125" style="8"/>
  </cols>
  <sheetData>
    <row r="1" spans="1:15" x14ac:dyDescent="0.15">
      <c r="A1" s="29" t="s">
        <v>1058</v>
      </c>
    </row>
    <row r="4" spans="1:15" x14ac:dyDescent="0.15">
      <c r="E4" s="33" t="s">
        <v>1009</v>
      </c>
      <c r="F4" s="33" t="s">
        <v>1010</v>
      </c>
      <c r="G4" s="33" t="s">
        <v>624</v>
      </c>
      <c r="H4" s="33" t="s">
        <v>1011</v>
      </c>
      <c r="I4" s="69" t="s">
        <v>1012</v>
      </c>
      <c r="J4" s="69" t="s">
        <v>603</v>
      </c>
      <c r="K4" s="69" t="s">
        <v>1013</v>
      </c>
      <c r="L4" s="69" t="s">
        <v>1014</v>
      </c>
      <c r="M4" s="69" t="s">
        <v>1015</v>
      </c>
      <c r="N4" s="117" t="s">
        <v>1016</v>
      </c>
      <c r="O4" s="105" t="s">
        <v>1017</v>
      </c>
    </row>
    <row r="5" spans="1:15" x14ac:dyDescent="0.15">
      <c r="E5" s="1" t="s">
        <v>1018</v>
      </c>
      <c r="F5" s="1" t="s">
        <v>851</v>
      </c>
      <c r="G5" s="1">
        <v>2</v>
      </c>
      <c r="H5" s="1" t="s">
        <v>1019</v>
      </c>
      <c r="I5" s="70">
        <v>-0.21529199277543601</v>
      </c>
      <c r="J5" s="70">
        <v>0.49213500740233901</v>
      </c>
      <c r="K5" s="70">
        <f>I5-1.96*J5</f>
        <v>-1.1798766072840206</v>
      </c>
      <c r="L5" s="70">
        <f>I5+1.96*J5</f>
        <v>0.74929262173314848</v>
      </c>
      <c r="M5" s="70">
        <v>0.66177392994296902</v>
      </c>
      <c r="N5" s="87" t="s">
        <v>488</v>
      </c>
      <c r="O5" s="87" t="s">
        <v>488</v>
      </c>
    </row>
    <row r="6" spans="1:15" x14ac:dyDescent="0.15">
      <c r="A6" s="33" t="s">
        <v>750</v>
      </c>
      <c r="B6" s="33" t="s">
        <v>1010</v>
      </c>
      <c r="C6" s="33" t="s">
        <v>908</v>
      </c>
      <c r="E6" s="1"/>
      <c r="F6" s="1"/>
      <c r="G6" s="1"/>
      <c r="H6" s="1" t="s">
        <v>1022</v>
      </c>
      <c r="I6" s="70">
        <v>-0.239614689945814</v>
      </c>
      <c r="J6" s="70">
        <v>3.4126900250931902</v>
      </c>
      <c r="K6" s="70">
        <f t="shared" ref="K6:K67" si="0">I6-1.96*J6</f>
        <v>-6.9284871391284666</v>
      </c>
      <c r="L6" s="70">
        <f t="shared" ref="L6:L67" si="1">I6+1.96*J6</f>
        <v>6.449257759236839</v>
      </c>
      <c r="M6" s="70">
        <v>0.94402424741938595</v>
      </c>
      <c r="N6" s="87" t="s">
        <v>488</v>
      </c>
      <c r="O6" s="87" t="s">
        <v>488</v>
      </c>
    </row>
    <row r="7" spans="1:15" x14ac:dyDescent="0.15">
      <c r="A7" s="1" t="s">
        <v>1041</v>
      </c>
      <c r="B7" s="1" t="s">
        <v>851</v>
      </c>
      <c r="C7" s="1" t="s">
        <v>1021</v>
      </c>
      <c r="E7" s="1" t="s">
        <v>1018</v>
      </c>
      <c r="F7" s="1" t="s">
        <v>1042</v>
      </c>
      <c r="G7" s="1">
        <v>2</v>
      </c>
      <c r="H7" s="1" t="s">
        <v>1019</v>
      </c>
      <c r="I7" s="70">
        <v>0.111438892233594</v>
      </c>
      <c r="J7" s="70">
        <v>0.12791743269654701</v>
      </c>
      <c r="K7" s="70">
        <f t="shared" si="0"/>
        <v>-0.13927927585163813</v>
      </c>
      <c r="L7" s="70">
        <f t="shared" si="1"/>
        <v>0.36215706031882611</v>
      </c>
      <c r="M7" s="70">
        <v>0.38365680358187798</v>
      </c>
      <c r="N7" s="87" t="s">
        <v>488</v>
      </c>
      <c r="O7" s="87" t="s">
        <v>488</v>
      </c>
    </row>
    <row r="8" spans="1:15" x14ac:dyDescent="0.15">
      <c r="A8" s="1" t="s">
        <v>1043</v>
      </c>
      <c r="B8" s="1" t="s">
        <v>849</v>
      </c>
      <c r="C8" s="1" t="s">
        <v>896</v>
      </c>
      <c r="E8" s="1"/>
      <c r="F8" s="1"/>
      <c r="G8" s="1"/>
      <c r="H8" s="1" t="s">
        <v>1022</v>
      </c>
      <c r="I8" s="70">
        <v>0.40758579169175202</v>
      </c>
      <c r="J8" s="70">
        <v>0.88539521206539695</v>
      </c>
      <c r="K8" s="70">
        <f t="shared" si="0"/>
        <v>-1.3277888239564259</v>
      </c>
      <c r="L8" s="70">
        <f t="shared" si="1"/>
        <v>2.1429604073399302</v>
      </c>
      <c r="M8" s="70">
        <v>0.64526979511403504</v>
      </c>
      <c r="N8" s="87" t="s">
        <v>488</v>
      </c>
      <c r="O8" s="87" t="s">
        <v>488</v>
      </c>
    </row>
    <row r="9" spans="1:15" x14ac:dyDescent="0.15">
      <c r="A9" s="1" t="s">
        <v>1044</v>
      </c>
      <c r="B9" s="1" t="s">
        <v>850</v>
      </c>
      <c r="C9" s="1" t="s">
        <v>897</v>
      </c>
      <c r="E9" s="1" t="s">
        <v>1018</v>
      </c>
      <c r="F9" s="1" t="s">
        <v>850</v>
      </c>
      <c r="G9" s="1">
        <v>2</v>
      </c>
      <c r="H9" s="1" t="s">
        <v>1019</v>
      </c>
      <c r="I9" s="70">
        <v>-5.7465382299819401E-2</v>
      </c>
      <c r="J9" s="70">
        <v>0.15214107071035199</v>
      </c>
      <c r="K9" s="70">
        <f t="shared" si="0"/>
        <v>-0.35566188089210932</v>
      </c>
      <c r="L9" s="70">
        <f t="shared" si="1"/>
        <v>0.24073111629247052</v>
      </c>
      <c r="M9" s="70">
        <v>0.70564516668502497</v>
      </c>
      <c r="N9" s="87" t="s">
        <v>488</v>
      </c>
      <c r="O9" s="87" t="s">
        <v>488</v>
      </c>
    </row>
    <row r="10" spans="1:15" x14ac:dyDescent="0.15">
      <c r="A10" s="1" t="s">
        <v>1045</v>
      </c>
      <c r="B10" s="1" t="s">
        <v>489</v>
      </c>
      <c r="C10" s="1" t="s">
        <v>899</v>
      </c>
      <c r="E10" s="1"/>
      <c r="F10" s="1"/>
      <c r="G10" s="1"/>
      <c r="H10" s="1" t="s">
        <v>1022</v>
      </c>
      <c r="I10" s="70">
        <v>1.29440096327518E-2</v>
      </c>
      <c r="J10" s="70">
        <v>1.05700268462918</v>
      </c>
      <c r="K10" s="70">
        <f t="shared" si="0"/>
        <v>-2.0587812522404407</v>
      </c>
      <c r="L10" s="70">
        <f t="shared" si="1"/>
        <v>2.0846692715059447</v>
      </c>
      <c r="M10" s="70">
        <v>0.99022938402702998</v>
      </c>
      <c r="N10" s="87" t="s">
        <v>488</v>
      </c>
      <c r="O10" s="87" t="s">
        <v>488</v>
      </c>
    </row>
    <row r="11" spans="1:15" x14ac:dyDescent="0.15">
      <c r="E11" s="1" t="s">
        <v>1018</v>
      </c>
      <c r="F11" s="1" t="s">
        <v>489</v>
      </c>
      <c r="G11" s="1">
        <v>2</v>
      </c>
      <c r="H11" s="1" t="s">
        <v>1019</v>
      </c>
      <c r="I11" s="70">
        <v>-0.28442203491872398</v>
      </c>
      <c r="J11" s="70">
        <v>0.110329530550185</v>
      </c>
      <c r="K11" s="70">
        <f t="shared" si="0"/>
        <v>-0.50066791479708661</v>
      </c>
      <c r="L11" s="70">
        <f t="shared" si="1"/>
        <v>-6.8176155040361369E-2</v>
      </c>
      <c r="M11" s="70">
        <v>9.9393535501153506E-3</v>
      </c>
      <c r="N11" s="87" t="s">
        <v>488</v>
      </c>
      <c r="O11" s="87" t="s">
        <v>488</v>
      </c>
    </row>
    <row r="12" spans="1:15" x14ac:dyDescent="0.15">
      <c r="E12" s="1"/>
      <c r="F12" s="1"/>
      <c r="G12" s="1"/>
      <c r="H12" s="1" t="s">
        <v>1022</v>
      </c>
      <c r="I12" s="70">
        <v>-0.92519566526189101</v>
      </c>
      <c r="J12" s="70">
        <v>0.75113627467779898</v>
      </c>
      <c r="K12" s="70">
        <f t="shared" si="0"/>
        <v>-2.3974227636303769</v>
      </c>
      <c r="L12" s="70">
        <f t="shared" si="1"/>
        <v>0.54703143310659497</v>
      </c>
      <c r="M12" s="70">
        <v>0.21805066500030101</v>
      </c>
      <c r="N12" s="87" t="s">
        <v>488</v>
      </c>
      <c r="O12" s="87" t="s">
        <v>488</v>
      </c>
    </row>
    <row r="13" spans="1:15" x14ac:dyDescent="0.15">
      <c r="E13" s="1" t="s">
        <v>1018</v>
      </c>
      <c r="F13" s="1" t="s">
        <v>1057</v>
      </c>
      <c r="G13" s="1">
        <v>6</v>
      </c>
      <c r="H13" s="1" t="s">
        <v>1028</v>
      </c>
      <c r="I13" s="70">
        <v>0.177199890939052</v>
      </c>
      <c r="J13" s="70">
        <v>0.21562896377209001</v>
      </c>
      <c r="K13" s="70">
        <f t="shared" si="0"/>
        <v>-0.24543287805424444</v>
      </c>
      <c r="L13" s="70">
        <f t="shared" si="1"/>
        <v>0.59983265993234847</v>
      </c>
      <c r="M13" s="70">
        <v>0.41120127081179503</v>
      </c>
      <c r="N13" s="87">
        <v>1.0617946291453699</v>
      </c>
      <c r="O13" s="37">
        <v>0.90028556551576899</v>
      </c>
    </row>
    <row r="14" spans="1:15" x14ac:dyDescent="0.15">
      <c r="E14" s="1"/>
      <c r="F14" s="1"/>
      <c r="G14" s="1"/>
      <c r="H14" s="1" t="s">
        <v>1040</v>
      </c>
      <c r="I14" s="70">
        <v>0.70865251156342202</v>
      </c>
      <c r="J14" s="70">
        <v>0.76975936238643405</v>
      </c>
      <c r="K14" s="70">
        <f t="shared" si="0"/>
        <v>-0.80007583871398869</v>
      </c>
      <c r="L14" s="70">
        <f t="shared" si="1"/>
        <v>2.2173808618408328</v>
      </c>
      <c r="M14" s="70">
        <v>0.35725113135893999</v>
      </c>
      <c r="N14" s="87"/>
      <c r="O14" s="37"/>
    </row>
    <row r="15" spans="1:15" x14ac:dyDescent="0.15">
      <c r="E15" s="1" t="s">
        <v>1024</v>
      </c>
      <c r="F15" s="1" t="s">
        <v>851</v>
      </c>
      <c r="G15" s="1">
        <v>6</v>
      </c>
      <c r="H15" s="1" t="s">
        <v>1028</v>
      </c>
      <c r="I15" s="70">
        <v>5.3208059671311899E-3</v>
      </c>
      <c r="J15" s="70">
        <v>0.56881470027126801</v>
      </c>
      <c r="K15" s="70">
        <f t="shared" si="0"/>
        <v>-1.109556006564554</v>
      </c>
      <c r="L15" s="70">
        <f t="shared" si="1"/>
        <v>1.1201976184988165</v>
      </c>
      <c r="M15" s="70">
        <v>0.99253653778931705</v>
      </c>
      <c r="N15" s="87">
        <v>0.95516420167914595</v>
      </c>
      <c r="O15" s="37">
        <v>0.81209904849661696</v>
      </c>
    </row>
    <row r="16" spans="1:15" x14ac:dyDescent="0.15">
      <c r="E16" s="1"/>
      <c r="F16" s="1"/>
      <c r="G16" s="1"/>
      <c r="H16" s="1" t="s">
        <v>1040</v>
      </c>
      <c r="I16" s="70">
        <v>0.66561090404006495</v>
      </c>
      <c r="J16" s="70">
        <v>0.78096306949114302</v>
      </c>
      <c r="K16" s="70">
        <f t="shared" si="0"/>
        <v>-0.86507671216257542</v>
      </c>
      <c r="L16" s="70">
        <f t="shared" si="1"/>
        <v>2.1962985202427054</v>
      </c>
      <c r="M16" s="70">
        <v>0.394050391308848</v>
      </c>
      <c r="N16" s="87"/>
      <c r="O16" s="37"/>
    </row>
    <row r="17" spans="5:24" x14ac:dyDescent="0.15">
      <c r="E17" s="1"/>
      <c r="F17" s="1"/>
      <c r="G17" s="1"/>
      <c r="H17" s="1" t="s">
        <v>1027</v>
      </c>
      <c r="I17" s="70">
        <v>1.17910243253077E-2</v>
      </c>
      <c r="J17" s="70">
        <v>3.61086257657229E-2</v>
      </c>
      <c r="K17" s="70">
        <f t="shared" si="0"/>
        <v>-5.8981882175509183E-2</v>
      </c>
      <c r="L17" s="70">
        <f t="shared" si="1"/>
        <v>8.2563930826124579E-2</v>
      </c>
      <c r="M17" s="70">
        <v>0.74401344940832403</v>
      </c>
      <c r="N17" s="87"/>
      <c r="O17" s="37"/>
    </row>
    <row r="18" spans="5:24" x14ac:dyDescent="0.15">
      <c r="E18" s="1" t="s">
        <v>1018</v>
      </c>
      <c r="F18" s="1" t="s">
        <v>1042</v>
      </c>
      <c r="G18" s="1">
        <v>6</v>
      </c>
      <c r="H18" s="1" t="s">
        <v>1028</v>
      </c>
      <c r="I18" s="70">
        <v>-5.27947714079417E-3</v>
      </c>
      <c r="J18" s="70">
        <v>5.4759185189404001E-2</v>
      </c>
      <c r="K18" s="70">
        <f t="shared" si="0"/>
        <v>-0.11260748011202601</v>
      </c>
      <c r="L18" s="70">
        <f t="shared" si="1"/>
        <v>0.10204852583043766</v>
      </c>
      <c r="M18" s="70">
        <v>0.92319286040368997</v>
      </c>
      <c r="N18" s="87">
        <v>1.2292793671720299</v>
      </c>
      <c r="O18" s="37">
        <v>0.87325483550709904</v>
      </c>
    </row>
    <row r="19" spans="5:24" x14ac:dyDescent="0.15">
      <c r="E19" s="1"/>
      <c r="F19" s="1"/>
      <c r="G19" s="1"/>
      <c r="H19" s="1" t="s">
        <v>1040</v>
      </c>
      <c r="I19" s="70">
        <v>0.31051742297592899</v>
      </c>
      <c r="J19" s="70">
        <v>0.19625807275483501</v>
      </c>
      <c r="K19" s="70">
        <f t="shared" si="0"/>
        <v>-7.4148399623547634E-2</v>
      </c>
      <c r="L19" s="70">
        <f t="shared" si="1"/>
        <v>0.69518324557540567</v>
      </c>
      <c r="M19" s="70">
        <v>0.113606362040628</v>
      </c>
      <c r="N19" s="87"/>
      <c r="O19" s="37"/>
    </row>
    <row r="20" spans="5:24" x14ac:dyDescent="0.15">
      <c r="E20" s="1" t="s">
        <v>1024</v>
      </c>
      <c r="F20" s="1" t="s">
        <v>1042</v>
      </c>
      <c r="G20" s="1">
        <v>6</v>
      </c>
      <c r="H20" s="1" t="s">
        <v>1028</v>
      </c>
      <c r="I20" s="70">
        <v>-9.6816714196665196E-2</v>
      </c>
      <c r="J20" s="70">
        <v>0.144208979933385</v>
      </c>
      <c r="K20" s="70">
        <f t="shared" si="0"/>
        <v>-0.37946631486609977</v>
      </c>
      <c r="L20" s="70">
        <f t="shared" si="1"/>
        <v>0.18583288647276935</v>
      </c>
      <c r="M20" s="70">
        <v>0.50198868778973804</v>
      </c>
      <c r="N20" s="87">
        <v>0.75848348461674298</v>
      </c>
      <c r="O20" s="37">
        <v>0.85936923602982196</v>
      </c>
    </row>
    <row r="21" spans="5:24" x14ac:dyDescent="0.15">
      <c r="E21" s="1"/>
      <c r="F21" s="1"/>
      <c r="G21" s="1"/>
      <c r="H21" s="1" t="s">
        <v>1040</v>
      </c>
      <c r="I21" s="70">
        <v>0.28455124411752503</v>
      </c>
      <c r="J21" s="70">
        <v>0.19987337087916399</v>
      </c>
      <c r="K21" s="70">
        <f t="shared" si="0"/>
        <v>-0.10720056280563639</v>
      </c>
      <c r="L21" s="70">
        <f t="shared" si="1"/>
        <v>0.67630305104068644</v>
      </c>
      <c r="M21" s="70">
        <v>0.15454561225784</v>
      </c>
      <c r="N21" s="87"/>
      <c r="O21" s="37"/>
    </row>
    <row r="22" spans="5:24" x14ac:dyDescent="0.15">
      <c r="E22" s="1"/>
      <c r="F22" s="1"/>
      <c r="G22" s="1"/>
      <c r="H22" s="1" t="s">
        <v>1027</v>
      </c>
      <c r="I22" s="70">
        <v>6.3231937287450196E-3</v>
      </c>
      <c r="J22" s="70">
        <v>9.2155266602099006E-3</v>
      </c>
      <c r="K22" s="70">
        <f t="shared" si="0"/>
        <v>-1.1739238525266385E-2</v>
      </c>
      <c r="L22" s="70">
        <f t="shared" si="1"/>
        <v>2.4385625982756426E-2</v>
      </c>
      <c r="M22" s="70">
        <v>0.49262125306413101</v>
      </c>
      <c r="N22" s="87"/>
      <c r="O22" s="37"/>
    </row>
    <row r="23" spans="5:24" x14ac:dyDescent="0.15">
      <c r="E23" s="1" t="s">
        <v>1018</v>
      </c>
      <c r="F23" s="1" t="s">
        <v>850</v>
      </c>
      <c r="G23" s="1">
        <v>5</v>
      </c>
      <c r="H23" s="1" t="s">
        <v>1028</v>
      </c>
      <c r="I23" s="70">
        <v>6.0066084398178898E-2</v>
      </c>
      <c r="J23" s="70">
        <v>8.4480561496321896E-2</v>
      </c>
      <c r="K23" s="70">
        <f t="shared" si="0"/>
        <v>-0.10551581613461203</v>
      </c>
      <c r="L23" s="70">
        <f t="shared" si="1"/>
        <v>0.22564798493096982</v>
      </c>
      <c r="M23" s="70">
        <v>0.47708126378297899</v>
      </c>
      <c r="N23" s="87">
        <v>4.0566955146646198</v>
      </c>
      <c r="O23" s="37">
        <v>0.25540676039983301</v>
      </c>
    </row>
    <row r="24" spans="5:24" x14ac:dyDescent="0.15">
      <c r="E24" s="1"/>
      <c r="F24" s="1"/>
      <c r="G24" s="1"/>
      <c r="H24" s="1" t="s">
        <v>1040</v>
      </c>
      <c r="I24" s="70">
        <v>-0.28819149587936599</v>
      </c>
      <c r="J24" s="70">
        <v>0.28724565660941098</v>
      </c>
      <c r="K24" s="70">
        <f t="shared" si="0"/>
        <v>-0.85119298283381151</v>
      </c>
      <c r="L24" s="70">
        <f t="shared" si="1"/>
        <v>0.27480999107507953</v>
      </c>
      <c r="M24" s="70">
        <v>0.31571961445079799</v>
      </c>
      <c r="N24" s="87"/>
      <c r="O24" s="37"/>
    </row>
    <row r="25" spans="5:24" x14ac:dyDescent="0.15">
      <c r="E25" s="1" t="s">
        <v>1024</v>
      </c>
      <c r="F25" s="1" t="s">
        <v>850</v>
      </c>
      <c r="G25" s="1">
        <v>5</v>
      </c>
      <c r="H25" s="1" t="s">
        <v>1028</v>
      </c>
      <c r="I25" s="70">
        <v>0.293768940453983</v>
      </c>
      <c r="J25" s="70">
        <v>0.17553594742553699</v>
      </c>
      <c r="K25" s="70">
        <f t="shared" si="0"/>
        <v>-5.0281516500069512E-2</v>
      </c>
      <c r="L25" s="70">
        <f t="shared" si="1"/>
        <v>0.6378193974080355</v>
      </c>
      <c r="M25" s="70">
        <v>9.4218225468971198E-2</v>
      </c>
      <c r="N25" s="87">
        <v>1.91778325452001</v>
      </c>
      <c r="O25" s="37">
        <v>0.38331750928924702</v>
      </c>
    </row>
    <row r="26" spans="5:24" x14ac:dyDescent="0.15">
      <c r="E26" s="1"/>
      <c r="F26" s="1"/>
      <c r="G26" s="1"/>
      <c r="H26" s="1" t="s">
        <v>1040</v>
      </c>
      <c r="I26" s="70">
        <v>-0.248072663839672</v>
      </c>
      <c r="J26" s="70">
        <v>0.248536089949876</v>
      </c>
      <c r="K26" s="70">
        <f t="shared" si="0"/>
        <v>-0.73520340014142893</v>
      </c>
      <c r="L26" s="70">
        <f t="shared" si="1"/>
        <v>0.23905807246208496</v>
      </c>
      <c r="M26" s="70">
        <v>0.31821371750843103</v>
      </c>
      <c r="N26" s="87"/>
      <c r="O26" s="37"/>
    </row>
    <row r="27" spans="5:24" x14ac:dyDescent="0.15">
      <c r="E27" s="1"/>
      <c r="F27" s="1"/>
      <c r="G27" s="1"/>
      <c r="H27" s="1" t="s">
        <v>1027</v>
      </c>
      <c r="I27" s="70">
        <v>-1.64588101322088E-2</v>
      </c>
      <c r="J27" s="70">
        <v>1.12538714586867E-2</v>
      </c>
      <c r="K27" s="70">
        <f t="shared" si="0"/>
        <v>-3.851639819123473E-2</v>
      </c>
      <c r="L27" s="70">
        <f t="shared" si="1"/>
        <v>5.5987779268171327E-3</v>
      </c>
      <c r="M27" s="70">
        <v>0.143603681697929</v>
      </c>
      <c r="N27" s="87"/>
      <c r="O27" s="37"/>
    </row>
    <row r="28" spans="5:24" x14ac:dyDescent="0.15">
      <c r="E28" s="1"/>
      <c r="F28" s="1"/>
      <c r="G28" s="1"/>
      <c r="H28" s="1"/>
      <c r="I28" s="70"/>
      <c r="J28" s="70"/>
      <c r="K28" s="70">
        <f t="shared" si="0"/>
        <v>0</v>
      </c>
      <c r="L28" s="70">
        <f t="shared" si="1"/>
        <v>0</v>
      </c>
      <c r="M28" s="70"/>
      <c r="N28" s="87"/>
      <c r="O28" s="37"/>
    </row>
    <row r="29" spans="5:24" x14ac:dyDescent="0.15">
      <c r="E29" s="1" t="s">
        <v>1030</v>
      </c>
      <c r="F29" s="1" t="s">
        <v>851</v>
      </c>
      <c r="G29" s="1">
        <v>32</v>
      </c>
      <c r="H29" s="1" t="s">
        <v>1031</v>
      </c>
      <c r="I29" s="70">
        <v>-3.0187151548255999E-2</v>
      </c>
      <c r="J29" s="70">
        <v>8.8493179467743599E-2</v>
      </c>
      <c r="K29" s="70">
        <f t="shared" si="0"/>
        <v>-0.20363378330503346</v>
      </c>
      <c r="L29" s="70">
        <f t="shared" si="1"/>
        <v>0.14325948020852147</v>
      </c>
      <c r="M29" s="70">
        <v>0.73301019859651895</v>
      </c>
      <c r="N29" s="87">
        <v>69.222693092184798</v>
      </c>
      <c r="O29" s="37">
        <v>6.1649677414723605E-5</v>
      </c>
    </row>
    <row r="30" spans="5:24" x14ac:dyDescent="0.15">
      <c r="E30" s="1"/>
      <c r="F30" s="1"/>
      <c r="G30" s="1"/>
      <c r="H30" s="1" t="s">
        <v>1032</v>
      </c>
      <c r="I30" s="70">
        <v>-0.382058206027096</v>
      </c>
      <c r="J30" s="70">
        <v>0.18650682923512901</v>
      </c>
      <c r="K30" s="70">
        <f t="shared" si="0"/>
        <v>-0.74761159132794885</v>
      </c>
      <c r="L30" s="70">
        <f t="shared" si="1"/>
        <v>-1.6504820726243152E-2</v>
      </c>
      <c r="M30" s="70">
        <v>4.0511574596034099E-2</v>
      </c>
      <c r="N30" s="87"/>
      <c r="O30" s="37"/>
      <c r="X30" s="11"/>
    </row>
    <row r="31" spans="5:24" x14ac:dyDescent="0.15">
      <c r="E31" s="1" t="s">
        <v>1033</v>
      </c>
      <c r="F31" s="1" t="s">
        <v>851</v>
      </c>
      <c r="G31" s="1">
        <v>32</v>
      </c>
      <c r="H31" s="1" t="s">
        <v>1031</v>
      </c>
      <c r="I31" s="70">
        <v>-0.19747230195992699</v>
      </c>
      <c r="J31" s="70">
        <v>0.105201525188981</v>
      </c>
      <c r="K31" s="70">
        <f t="shared" si="0"/>
        <v>-0.40366729133032975</v>
      </c>
      <c r="L31" s="70">
        <f t="shared" si="1"/>
        <v>8.7226874104757712E-3</v>
      </c>
      <c r="M31" s="70">
        <v>6.0506318499840797E-2</v>
      </c>
      <c r="N31" s="87">
        <v>56.814461971617099</v>
      </c>
      <c r="O31" s="37">
        <v>1.5121085314715899E-3</v>
      </c>
    </row>
    <row r="32" spans="5:24" x14ac:dyDescent="0.15">
      <c r="E32" s="1"/>
      <c r="F32" s="1"/>
      <c r="G32" s="1"/>
      <c r="H32" s="1" t="s">
        <v>1032</v>
      </c>
      <c r="I32" s="70">
        <v>-0.36023170735773402</v>
      </c>
      <c r="J32" s="70">
        <v>0.172073463276841</v>
      </c>
      <c r="K32" s="70">
        <f t="shared" si="0"/>
        <v>-0.6974956953803424</v>
      </c>
      <c r="L32" s="70">
        <f t="shared" si="1"/>
        <v>-2.2967719335125647E-2</v>
      </c>
      <c r="M32" s="70">
        <v>3.63066626661048E-2</v>
      </c>
      <c r="N32" s="87"/>
      <c r="O32" s="37"/>
    </row>
    <row r="33" spans="5:24" x14ac:dyDescent="0.15">
      <c r="E33" s="1"/>
      <c r="F33" s="1"/>
      <c r="G33" s="1"/>
      <c r="H33" s="1" t="s">
        <v>1027</v>
      </c>
      <c r="I33" s="70">
        <v>2.05018057647199E-2</v>
      </c>
      <c r="J33" s="70">
        <v>8.1464355836222205E-3</v>
      </c>
      <c r="K33" s="70">
        <f t="shared" si="0"/>
        <v>4.5347920208203482E-3</v>
      </c>
      <c r="L33" s="70">
        <f t="shared" si="1"/>
        <v>3.6468819508619452E-2</v>
      </c>
      <c r="M33" s="70">
        <v>1.1847321047379801E-2</v>
      </c>
      <c r="N33" s="87"/>
      <c r="O33" s="37"/>
    </row>
    <row r="34" spans="5:24" x14ac:dyDescent="0.15">
      <c r="E34" s="1" t="s">
        <v>1034</v>
      </c>
      <c r="F34" s="1" t="s">
        <v>851</v>
      </c>
      <c r="G34" s="1">
        <v>32</v>
      </c>
      <c r="H34" s="1" t="s">
        <v>1031</v>
      </c>
      <c r="I34" s="70">
        <v>-0.101879159937991</v>
      </c>
      <c r="J34" s="70">
        <v>8.8102315302606093E-2</v>
      </c>
      <c r="K34" s="70">
        <f t="shared" si="0"/>
        <v>-0.27455969793109897</v>
      </c>
      <c r="L34" s="70">
        <f t="shared" si="1"/>
        <v>7.0801378055116951E-2</v>
      </c>
      <c r="M34" s="70">
        <v>0.24752852178043999</v>
      </c>
      <c r="N34" s="87">
        <v>69.222693092184798</v>
      </c>
      <c r="O34" s="37">
        <v>6.1649677414723605E-5</v>
      </c>
    </row>
    <row r="35" spans="5:24" x14ac:dyDescent="0.15">
      <c r="E35" s="1"/>
      <c r="F35" s="1"/>
      <c r="G35" s="1"/>
      <c r="H35" s="1" t="s">
        <v>1032</v>
      </c>
      <c r="I35" s="70">
        <v>-0.34088454526920697</v>
      </c>
      <c r="J35" s="70">
        <v>0.192601966624249</v>
      </c>
      <c r="K35" s="70">
        <f t="shared" si="0"/>
        <v>-0.71838439985273506</v>
      </c>
      <c r="L35" s="70">
        <f t="shared" si="1"/>
        <v>3.6615309314321054E-2</v>
      </c>
      <c r="M35" s="70">
        <v>7.6745250252405195E-2</v>
      </c>
      <c r="N35" s="87"/>
      <c r="O35" s="37"/>
      <c r="X35" s="11"/>
    </row>
    <row r="36" spans="5:24" x14ac:dyDescent="0.15">
      <c r="E36" s="1" t="s">
        <v>1035</v>
      </c>
      <c r="F36" s="1" t="s">
        <v>851</v>
      </c>
      <c r="G36" s="1">
        <v>30</v>
      </c>
      <c r="H36" s="1" t="s">
        <v>1031</v>
      </c>
      <c r="I36" s="70">
        <v>-5.70243642010278E-2</v>
      </c>
      <c r="J36" s="70">
        <v>6.1346014794997898E-2</v>
      </c>
      <c r="K36" s="70">
        <f t="shared" si="0"/>
        <v>-0.17726255319922368</v>
      </c>
      <c r="L36" s="70">
        <f t="shared" si="1"/>
        <v>6.3213824797168083E-2</v>
      </c>
      <c r="M36" s="70">
        <v>0.35260263842095202</v>
      </c>
      <c r="N36" s="87"/>
      <c r="O36" s="37">
        <v>0.72711872810199596</v>
      </c>
    </row>
    <row r="37" spans="5:24" x14ac:dyDescent="0.15">
      <c r="E37" s="1"/>
      <c r="F37" s="1"/>
      <c r="G37" s="1"/>
      <c r="H37" s="1" t="s">
        <v>1032</v>
      </c>
      <c r="I37" s="70">
        <v>-0.19509481408488</v>
      </c>
      <c r="J37" s="70">
        <v>0.13380308307077099</v>
      </c>
      <c r="K37" s="70">
        <f t="shared" si="0"/>
        <v>-0.45734885690359112</v>
      </c>
      <c r="L37" s="70">
        <f t="shared" si="1"/>
        <v>6.7159228733831122E-2</v>
      </c>
      <c r="M37" s="70">
        <v>0.144820110908712</v>
      </c>
      <c r="N37" s="87"/>
      <c r="O37" s="37"/>
    </row>
    <row r="38" spans="5:24" s="9" customFormat="1" x14ac:dyDescent="0.15">
      <c r="E38" s="16"/>
      <c r="F38" s="16"/>
      <c r="G38" s="16"/>
      <c r="H38" s="16"/>
      <c r="I38" s="118"/>
      <c r="J38" s="118"/>
      <c r="K38" s="70"/>
      <c r="L38" s="70"/>
      <c r="M38" s="118"/>
      <c r="N38" s="119"/>
      <c r="O38" s="120"/>
    </row>
    <row r="39" spans="5:24" x14ac:dyDescent="0.15">
      <c r="E39" s="1" t="s">
        <v>1030</v>
      </c>
      <c r="F39" s="1" t="s">
        <v>849</v>
      </c>
      <c r="G39" s="1">
        <v>32</v>
      </c>
      <c r="H39" s="1" t="s">
        <v>1031</v>
      </c>
      <c r="I39" s="70">
        <v>-7.5500140438494604E-3</v>
      </c>
      <c r="J39" s="70">
        <v>3.0021679322785499E-2</v>
      </c>
      <c r="K39" s="70">
        <f t="shared" si="0"/>
        <v>-6.6392505516509034E-2</v>
      </c>
      <c r="L39" s="70">
        <f t="shared" si="1"/>
        <v>5.1292477428810115E-2</v>
      </c>
      <c r="M39" s="70">
        <v>0.80143884840087898</v>
      </c>
      <c r="N39" s="87">
        <v>121.223023939388</v>
      </c>
      <c r="O39" s="37">
        <v>6.3611033349743497E-13</v>
      </c>
    </row>
    <row r="40" spans="5:24" x14ac:dyDescent="0.15">
      <c r="E40" s="1"/>
      <c r="F40" s="1"/>
      <c r="G40" s="1"/>
      <c r="H40" s="1" t="s">
        <v>1032</v>
      </c>
      <c r="I40" s="70">
        <v>-9.9100274290387702E-2</v>
      </c>
      <c r="J40" s="70">
        <v>6.3032212871013696E-2</v>
      </c>
      <c r="K40" s="70">
        <f t="shared" si="0"/>
        <v>-0.22264341151757455</v>
      </c>
      <c r="L40" s="70">
        <f t="shared" si="1"/>
        <v>2.4442862936799134E-2</v>
      </c>
      <c r="M40" s="70">
        <v>0.115900389897601</v>
      </c>
      <c r="N40" s="87"/>
      <c r="O40" s="37"/>
      <c r="X40" s="11"/>
    </row>
    <row r="41" spans="5:24" x14ac:dyDescent="0.15">
      <c r="E41" s="1" t="s">
        <v>1033</v>
      </c>
      <c r="F41" s="1" t="s">
        <v>849</v>
      </c>
      <c r="G41" s="1">
        <v>32</v>
      </c>
      <c r="H41" s="1" t="s">
        <v>1031</v>
      </c>
      <c r="I41" s="70">
        <v>-3.6854020076340201E-3</v>
      </c>
      <c r="J41" s="70">
        <v>3.9463579421989303E-2</v>
      </c>
      <c r="K41" s="70">
        <f t="shared" si="0"/>
        <v>-8.1034017674733061E-2</v>
      </c>
      <c r="L41" s="70">
        <f t="shared" si="1"/>
        <v>7.3663213659465016E-2</v>
      </c>
      <c r="M41" s="70">
        <v>0.92559578137975895</v>
      </c>
      <c r="N41" s="87">
        <v>121.123338054786</v>
      </c>
      <c r="O41" s="37">
        <v>3.17415297159232E-13</v>
      </c>
    </row>
    <row r="42" spans="5:24" x14ac:dyDescent="0.15">
      <c r="E42" s="1"/>
      <c r="F42" s="1"/>
      <c r="G42" s="1"/>
      <c r="H42" s="1" t="s">
        <v>1032</v>
      </c>
      <c r="I42" s="70">
        <v>-9.9576200798167605E-2</v>
      </c>
      <c r="J42" s="70">
        <v>6.4157402459715004E-2</v>
      </c>
      <c r="K42" s="70">
        <f t="shared" si="0"/>
        <v>-0.22532470961920903</v>
      </c>
      <c r="L42" s="70">
        <f t="shared" si="1"/>
        <v>2.6172308022873805E-2</v>
      </c>
      <c r="M42" s="70">
        <v>0.12064763384586499</v>
      </c>
      <c r="N42" s="87"/>
      <c r="O42" s="37"/>
      <c r="X42" s="11"/>
    </row>
    <row r="43" spans="5:24" x14ac:dyDescent="0.15">
      <c r="E43" s="1"/>
      <c r="F43" s="1"/>
      <c r="G43" s="1"/>
      <c r="H43" s="1" t="s">
        <v>1027</v>
      </c>
      <c r="I43" s="70">
        <v>-4.7023649038920002E-4</v>
      </c>
      <c r="J43" s="70">
        <v>3.04378806948951E-3</v>
      </c>
      <c r="K43" s="70">
        <f t="shared" si="0"/>
        <v>-6.4360611065886397E-3</v>
      </c>
      <c r="L43" s="70">
        <f t="shared" si="1"/>
        <v>5.495588125810239E-3</v>
      </c>
      <c r="M43" s="70">
        <v>0.87722296243787601</v>
      </c>
      <c r="N43" s="87"/>
      <c r="O43" s="37"/>
    </row>
    <row r="44" spans="5:24" x14ac:dyDescent="0.15">
      <c r="E44" s="1" t="s">
        <v>1034</v>
      </c>
      <c r="F44" s="1" t="s">
        <v>849</v>
      </c>
      <c r="G44" s="1">
        <v>32</v>
      </c>
      <c r="H44" s="1" t="s">
        <v>1031</v>
      </c>
      <c r="I44" s="70">
        <v>-9.3416752998463307E-3</v>
      </c>
      <c r="J44" s="70">
        <v>2.6268632344909799E-2</v>
      </c>
      <c r="K44" s="70">
        <f t="shared" si="0"/>
        <v>-6.0828194695869531E-2</v>
      </c>
      <c r="L44" s="70">
        <f t="shared" si="1"/>
        <v>4.2144844096176873E-2</v>
      </c>
      <c r="M44" s="70">
        <v>0.72212447183516704</v>
      </c>
      <c r="N44" s="87">
        <v>121.223023939388</v>
      </c>
      <c r="O44" s="37">
        <v>6.3611033349743497E-13</v>
      </c>
    </row>
    <row r="45" spans="5:24" x14ac:dyDescent="0.15">
      <c r="E45" s="1"/>
      <c r="F45" s="1"/>
      <c r="G45" s="1"/>
      <c r="H45" s="1" t="s">
        <v>1032</v>
      </c>
      <c r="I45" s="70">
        <v>-5.4160971451753699E-2</v>
      </c>
      <c r="J45" s="70">
        <v>4.9631191590701798E-2</v>
      </c>
      <c r="K45" s="70">
        <f t="shared" si="0"/>
        <v>-0.15143810696952922</v>
      </c>
      <c r="L45" s="70">
        <f t="shared" si="1"/>
        <v>4.3116164066021818E-2</v>
      </c>
      <c r="M45" s="70">
        <v>0.27515461719200202</v>
      </c>
      <c r="N45" s="87"/>
      <c r="O45" s="37"/>
      <c r="X45" s="11"/>
    </row>
    <row r="46" spans="5:24" x14ac:dyDescent="0.15">
      <c r="E46" s="1" t="s">
        <v>1035</v>
      </c>
      <c r="F46" s="1" t="s">
        <v>849</v>
      </c>
      <c r="G46" s="1">
        <v>29</v>
      </c>
      <c r="H46" s="1" t="s">
        <v>1031</v>
      </c>
      <c r="I46" s="70">
        <v>1.2324576135764299E-2</v>
      </c>
      <c r="J46" s="70">
        <v>1.5879947153907701E-2</v>
      </c>
      <c r="K46" s="70">
        <f t="shared" si="0"/>
        <v>-1.8800120285894794E-2</v>
      </c>
      <c r="L46" s="70">
        <f t="shared" si="1"/>
        <v>4.3449272557423396E-2</v>
      </c>
      <c r="M46" s="70">
        <v>0.43768439849306301</v>
      </c>
      <c r="N46" s="87"/>
      <c r="O46" s="37">
        <v>0.69701758632751898</v>
      </c>
    </row>
    <row r="47" spans="5:24" x14ac:dyDescent="0.15">
      <c r="E47" s="1"/>
      <c r="F47" s="1"/>
      <c r="G47" s="1"/>
      <c r="H47" s="1" t="s">
        <v>1032</v>
      </c>
      <c r="I47" s="70">
        <v>-4.9125990331661498E-2</v>
      </c>
      <c r="J47" s="70">
        <v>3.4929784271502298E-2</v>
      </c>
      <c r="K47" s="70">
        <f t="shared" si="0"/>
        <v>-0.117588367503806</v>
      </c>
      <c r="L47" s="70">
        <f t="shared" si="1"/>
        <v>1.9336386840483E-2</v>
      </c>
      <c r="M47" s="70">
        <v>0.15959907832283801</v>
      </c>
      <c r="N47" s="87"/>
      <c r="O47" s="37"/>
    </row>
    <row r="48" spans="5:24" x14ac:dyDescent="0.15">
      <c r="E48" s="1"/>
      <c r="F48" s="1"/>
      <c r="G48" s="1"/>
      <c r="H48" s="1"/>
      <c r="I48" s="70"/>
      <c r="J48" s="70"/>
      <c r="K48" s="70"/>
      <c r="L48" s="70"/>
      <c r="M48" s="70"/>
      <c r="N48" s="87"/>
      <c r="O48" s="37"/>
    </row>
    <row r="49" spans="5:24" x14ac:dyDescent="0.15">
      <c r="E49" s="1" t="s">
        <v>1030</v>
      </c>
      <c r="F49" s="1" t="s">
        <v>850</v>
      </c>
      <c r="G49" s="1">
        <v>32</v>
      </c>
      <c r="H49" s="1" t="s">
        <v>1031</v>
      </c>
      <c r="I49" s="70">
        <v>-1.2488811571036E-3</v>
      </c>
      <c r="J49" s="70">
        <v>3.1833308425878198E-2</v>
      </c>
      <c r="K49" s="70">
        <f t="shared" si="0"/>
        <v>-6.364216567182486E-2</v>
      </c>
      <c r="L49" s="70">
        <f t="shared" si="1"/>
        <v>6.1144403357617665E-2</v>
      </c>
      <c r="M49" s="70">
        <v>0.96870550107843201</v>
      </c>
      <c r="N49" s="87">
        <v>90.7236592059065</v>
      </c>
      <c r="O49" s="37">
        <v>5.0992271823940402E-8</v>
      </c>
    </row>
    <row r="50" spans="5:24" x14ac:dyDescent="0.15">
      <c r="E50" s="1"/>
      <c r="F50" s="1"/>
      <c r="G50" s="1"/>
      <c r="H50" s="1" t="s">
        <v>1032</v>
      </c>
      <c r="I50" s="70">
        <v>-0.112734207327153</v>
      </c>
      <c r="J50" s="70">
        <v>6.5901251828507701E-2</v>
      </c>
      <c r="K50" s="70">
        <f t="shared" si="0"/>
        <v>-0.2419006609110281</v>
      </c>
      <c r="L50" s="70">
        <f t="shared" si="1"/>
        <v>1.6432246256722099E-2</v>
      </c>
      <c r="M50" s="70">
        <v>8.7145095813689302E-2</v>
      </c>
      <c r="N50" s="87"/>
      <c r="O50" s="37"/>
      <c r="X50" s="11"/>
    </row>
    <row r="51" spans="5:24" x14ac:dyDescent="0.15">
      <c r="E51" s="1" t="s">
        <v>1033</v>
      </c>
      <c r="F51" s="1" t="s">
        <v>850</v>
      </c>
      <c r="G51" s="1">
        <v>32</v>
      </c>
      <c r="H51" s="1" t="s">
        <v>1031</v>
      </c>
      <c r="I51" s="70">
        <v>1.0735217372068701E-2</v>
      </c>
      <c r="J51" s="70">
        <v>4.1870188613876202E-2</v>
      </c>
      <c r="K51" s="70">
        <f t="shared" si="0"/>
        <v>-7.133035231112865E-2</v>
      </c>
      <c r="L51" s="70">
        <f t="shared" si="1"/>
        <v>9.2800787055266051E-2</v>
      </c>
      <c r="M51" s="70">
        <v>0.79764750119433703</v>
      </c>
      <c r="N51" s="87">
        <v>90.097027352611704</v>
      </c>
      <c r="O51" s="37">
        <v>3.5172612961358098E-8</v>
      </c>
    </row>
    <row r="52" spans="5:24" x14ac:dyDescent="0.15">
      <c r="E52" s="1"/>
      <c r="F52" s="1"/>
      <c r="G52" s="1"/>
      <c r="H52" s="1" t="s">
        <v>1032</v>
      </c>
      <c r="I52" s="70">
        <v>-0.114281977499075</v>
      </c>
      <c r="J52" s="70">
        <v>6.6884814717031005E-2</v>
      </c>
      <c r="K52" s="70">
        <f t="shared" si="0"/>
        <v>-0.24537621434445578</v>
      </c>
      <c r="L52" s="70">
        <f t="shared" si="1"/>
        <v>1.6812259346305772E-2</v>
      </c>
      <c r="M52" s="70">
        <v>8.7517910302570306E-2</v>
      </c>
      <c r="N52" s="87"/>
      <c r="O52" s="37"/>
      <c r="X52" s="11"/>
    </row>
    <row r="53" spans="5:24" x14ac:dyDescent="0.15">
      <c r="E53" s="1"/>
      <c r="F53" s="1"/>
      <c r="G53" s="1"/>
      <c r="H53" s="1" t="s">
        <v>1027</v>
      </c>
      <c r="I53" s="70">
        <v>-1.4299956980723899E-3</v>
      </c>
      <c r="J53" s="70">
        <v>3.1840855613386601E-3</v>
      </c>
      <c r="K53" s="70">
        <f t="shared" si="0"/>
        <v>-7.6708033982961638E-3</v>
      </c>
      <c r="L53" s="70">
        <f t="shared" si="1"/>
        <v>4.8108120021513844E-3</v>
      </c>
      <c r="M53" s="70">
        <v>0.653354338763242</v>
      </c>
      <c r="N53" s="87"/>
      <c r="O53" s="37"/>
    </row>
    <row r="54" spans="5:24" x14ac:dyDescent="0.15">
      <c r="E54" s="1" t="s">
        <v>1034</v>
      </c>
      <c r="F54" s="1" t="s">
        <v>850</v>
      </c>
      <c r="G54" s="1">
        <v>32</v>
      </c>
      <c r="H54" s="1" t="s">
        <v>1031</v>
      </c>
      <c r="I54" s="70">
        <v>9.6961770342935999E-4</v>
      </c>
      <c r="J54" s="70">
        <v>2.97327158202161E-2</v>
      </c>
      <c r="K54" s="70">
        <f t="shared" si="0"/>
        <v>-5.7306505304194191E-2</v>
      </c>
      <c r="L54" s="70">
        <f t="shared" si="1"/>
        <v>5.9245740711052916E-2</v>
      </c>
      <c r="M54" s="70">
        <v>0.97398468758999301</v>
      </c>
      <c r="N54" s="87">
        <v>90.7236592059065</v>
      </c>
      <c r="O54" s="37">
        <v>5.0992271823940402E-8</v>
      </c>
    </row>
    <row r="55" spans="5:24" x14ac:dyDescent="0.15">
      <c r="E55" s="1"/>
      <c r="F55" s="1"/>
      <c r="G55" s="1"/>
      <c r="H55" s="1" t="s">
        <v>1032</v>
      </c>
      <c r="I55" s="70">
        <v>-0.101824019038844</v>
      </c>
      <c r="J55" s="70">
        <v>6.6024263285866899E-2</v>
      </c>
      <c r="K55" s="70">
        <f t="shared" si="0"/>
        <v>-0.23123157507914313</v>
      </c>
      <c r="L55" s="70">
        <f t="shared" si="1"/>
        <v>2.7583537001455133E-2</v>
      </c>
      <c r="M55" s="70">
        <v>0.123019848276396</v>
      </c>
      <c r="N55" s="87"/>
      <c r="O55" s="37"/>
      <c r="X55" s="11"/>
    </row>
    <row r="56" spans="5:24" x14ac:dyDescent="0.15">
      <c r="E56" s="1" t="s">
        <v>1035</v>
      </c>
      <c r="F56" s="1" t="s">
        <v>850</v>
      </c>
      <c r="G56" s="1">
        <v>30</v>
      </c>
      <c r="H56" s="1" t="s">
        <v>1031</v>
      </c>
      <c r="I56" s="70">
        <v>2.0092659396252099E-2</v>
      </c>
      <c r="J56" s="70">
        <v>2.2633261262825999E-2</v>
      </c>
      <c r="K56" s="70">
        <f t="shared" si="0"/>
        <v>-2.4268532678886859E-2</v>
      </c>
      <c r="L56" s="70">
        <f t="shared" si="1"/>
        <v>6.4453851471391058E-2</v>
      </c>
      <c r="M56" s="70">
        <v>0.37467567860710999</v>
      </c>
      <c r="N56" s="87"/>
      <c r="O56" s="37">
        <v>0.77336406335496</v>
      </c>
    </row>
    <row r="57" spans="5:24" x14ac:dyDescent="0.15">
      <c r="E57" s="1"/>
      <c r="F57" s="1"/>
      <c r="G57" s="1"/>
      <c r="H57" s="1" t="s">
        <v>1032</v>
      </c>
      <c r="I57" s="70">
        <v>-8.2859274344156894E-2</v>
      </c>
      <c r="J57" s="70">
        <v>4.7221843172039299E-2</v>
      </c>
      <c r="K57" s="70">
        <f t="shared" si="0"/>
        <v>-0.17541408696135391</v>
      </c>
      <c r="L57" s="70">
        <f t="shared" si="1"/>
        <v>9.6955382730401357E-3</v>
      </c>
      <c r="M57" s="70">
        <v>7.9313875615286494E-2</v>
      </c>
      <c r="N57" s="87"/>
      <c r="O57" s="37"/>
    </row>
    <row r="58" spans="5:24" x14ac:dyDescent="0.15">
      <c r="E58" s="1"/>
      <c r="F58" s="1"/>
      <c r="G58" s="1"/>
      <c r="H58" s="1"/>
      <c r="I58" s="70"/>
      <c r="J58" s="70"/>
      <c r="K58" s="70"/>
      <c r="L58" s="70"/>
      <c r="M58" s="70"/>
      <c r="N58" s="87"/>
      <c r="O58" s="37"/>
    </row>
    <row r="59" spans="5:24" x14ac:dyDescent="0.15">
      <c r="E59" s="1" t="s">
        <v>1030</v>
      </c>
      <c r="F59" s="1" t="s">
        <v>489</v>
      </c>
      <c r="G59" s="1">
        <v>32</v>
      </c>
      <c r="H59" s="1" t="s">
        <v>1031</v>
      </c>
      <c r="I59" s="70">
        <v>-4.7743774967643898E-3</v>
      </c>
      <c r="J59" s="70">
        <v>1.6737567083846001E-2</v>
      </c>
      <c r="K59" s="70">
        <f t="shared" si="0"/>
        <v>-3.7580008981102551E-2</v>
      </c>
      <c r="L59" s="70">
        <f t="shared" si="1"/>
        <v>2.8031253987573772E-2</v>
      </c>
      <c r="M59" s="70">
        <v>0.77545323486345397</v>
      </c>
      <c r="N59" s="87">
        <v>58.066224043652099</v>
      </c>
      <c r="O59" s="37">
        <v>1.56842192005092E-3</v>
      </c>
    </row>
    <row r="60" spans="5:24" x14ac:dyDescent="0.15">
      <c r="E60" s="1"/>
      <c r="F60" s="1"/>
      <c r="G60" s="1"/>
      <c r="H60" s="1" t="s">
        <v>1032</v>
      </c>
      <c r="I60" s="70">
        <v>6.9376213661783107E-2</v>
      </c>
      <c r="J60" s="70">
        <v>3.5947361817814001E-2</v>
      </c>
      <c r="K60" s="70">
        <f t="shared" si="0"/>
        <v>-1.0806155011323371E-3</v>
      </c>
      <c r="L60" s="70">
        <f t="shared" si="1"/>
        <v>0.13983304282469855</v>
      </c>
      <c r="M60" s="70">
        <v>5.3614402798195203E-2</v>
      </c>
      <c r="N60" s="87"/>
      <c r="O60" s="37"/>
    </row>
    <row r="61" spans="5:24" x14ac:dyDescent="0.15">
      <c r="E61" s="1" t="s">
        <v>1033</v>
      </c>
      <c r="F61" s="1" t="s">
        <v>489</v>
      </c>
      <c r="G61" s="1">
        <v>32</v>
      </c>
      <c r="H61" s="1" t="s">
        <v>1031</v>
      </c>
      <c r="I61" s="70">
        <v>2.1053316965044999E-4</v>
      </c>
      <c r="J61" s="70">
        <v>2.1856595673196401E-2</v>
      </c>
      <c r="K61" s="70">
        <f t="shared" si="0"/>
        <v>-4.262839434981449E-2</v>
      </c>
      <c r="L61" s="70">
        <f t="shared" si="1"/>
        <v>4.3049460689115394E-2</v>
      </c>
      <c r="M61" s="70">
        <v>0.99231451363833101</v>
      </c>
      <c r="N61" s="87">
        <v>57.804446860750097</v>
      </c>
      <c r="O61" s="37">
        <v>1.1491498060539999E-3</v>
      </c>
    </row>
    <row r="62" spans="5:24" x14ac:dyDescent="0.15">
      <c r="E62" s="1"/>
      <c r="F62" s="1"/>
      <c r="G62" s="1"/>
      <c r="H62" s="1" t="s">
        <v>1032</v>
      </c>
      <c r="I62" s="70">
        <v>6.9089000341731904E-2</v>
      </c>
      <c r="J62" s="70">
        <v>3.6487991130960601E-2</v>
      </c>
      <c r="K62" s="70">
        <f t="shared" si="0"/>
        <v>-2.4274622749508729E-3</v>
      </c>
      <c r="L62" s="70">
        <f t="shared" si="1"/>
        <v>0.1406054629584147</v>
      </c>
      <c r="M62" s="70">
        <v>5.8295089065672601E-2</v>
      </c>
      <c r="N62" s="87"/>
      <c r="O62" s="37"/>
    </row>
    <row r="63" spans="5:24" x14ac:dyDescent="0.15">
      <c r="E63" s="1"/>
      <c r="F63" s="1"/>
      <c r="G63" s="1"/>
      <c r="H63" s="1" t="s">
        <v>1027</v>
      </c>
      <c r="I63" s="70">
        <v>-6.2594638982516005E-4</v>
      </c>
      <c r="J63" s="70">
        <v>1.72724072784341E-3</v>
      </c>
      <c r="K63" s="70">
        <f t="shared" si="0"/>
        <v>-4.0113382163982437E-3</v>
      </c>
      <c r="L63" s="70">
        <f t="shared" si="1"/>
        <v>2.7594454367479235E-3</v>
      </c>
      <c r="M63" s="70">
        <v>0.71705558356385901</v>
      </c>
      <c r="N63" s="87"/>
      <c r="O63" s="37"/>
    </row>
    <row r="64" spans="5:24" x14ac:dyDescent="0.15">
      <c r="E64" s="1" t="s">
        <v>1034</v>
      </c>
      <c r="F64" s="1" t="s">
        <v>489</v>
      </c>
      <c r="G64" s="1">
        <v>32</v>
      </c>
      <c r="H64" s="1" t="s">
        <v>1031</v>
      </c>
      <c r="I64" s="70">
        <v>-4.1584078876974101E-2</v>
      </c>
      <c r="J64" s="70">
        <v>2.2351046925967899E-2</v>
      </c>
      <c r="K64" s="70">
        <f t="shared" si="0"/>
        <v>-8.5392130851871181E-2</v>
      </c>
      <c r="L64" s="70">
        <f t="shared" si="1"/>
        <v>2.2239730979229794E-3</v>
      </c>
      <c r="M64" s="70">
        <v>6.2815096263675096E-2</v>
      </c>
      <c r="N64" s="87">
        <v>58.066224043652099</v>
      </c>
      <c r="O64" s="37">
        <v>1.56842192005092E-3</v>
      </c>
    </row>
    <row r="65" spans="5:15" x14ac:dyDescent="0.15">
      <c r="E65" s="1"/>
      <c r="F65" s="1"/>
      <c r="G65" s="1"/>
      <c r="H65" s="1" t="s">
        <v>1032</v>
      </c>
      <c r="I65" s="70">
        <v>9.5057006058114901E-2</v>
      </c>
      <c r="J65" s="70">
        <v>4.1452499796546E-2</v>
      </c>
      <c r="K65" s="70">
        <f t="shared" si="0"/>
        <v>1.3810106456884741E-2</v>
      </c>
      <c r="L65" s="70">
        <f t="shared" si="1"/>
        <v>0.17630390565934506</v>
      </c>
      <c r="M65" s="70">
        <v>2.18390843959935E-2</v>
      </c>
      <c r="N65" s="87"/>
      <c r="O65" s="37"/>
    </row>
    <row r="66" spans="5:15" x14ac:dyDescent="0.15">
      <c r="E66" s="1" t="s">
        <v>1035</v>
      </c>
      <c r="F66" s="1" t="s">
        <v>489</v>
      </c>
      <c r="G66" s="1">
        <v>28</v>
      </c>
      <c r="H66" s="1" t="s">
        <v>1031</v>
      </c>
      <c r="I66" s="70">
        <v>-2.0508475248236799E-3</v>
      </c>
      <c r="J66" s="70">
        <v>1.2942642166533101E-2</v>
      </c>
      <c r="K66" s="70">
        <f t="shared" si="0"/>
        <v>-2.7418426171228555E-2</v>
      </c>
      <c r="L66" s="70">
        <f t="shared" si="1"/>
        <v>2.3316731121581197E-2</v>
      </c>
      <c r="M66" s="70">
        <v>0.87409698919846102</v>
      </c>
      <c r="N66" s="87"/>
      <c r="O66" s="37">
        <v>0.40823751992380902</v>
      </c>
    </row>
    <row r="67" spans="5:15" x14ac:dyDescent="0.15">
      <c r="E67" s="1"/>
      <c r="F67" s="1"/>
      <c r="G67" s="1"/>
      <c r="H67" s="1" t="s">
        <v>1032</v>
      </c>
      <c r="I67" s="70">
        <v>0.100541628961219</v>
      </c>
      <c r="J67" s="70">
        <v>2.93489403183037E-2</v>
      </c>
      <c r="K67" s="70">
        <f t="shared" si="0"/>
        <v>4.3017705937343748E-2</v>
      </c>
      <c r="L67" s="70">
        <f t="shared" si="1"/>
        <v>0.15806555198509425</v>
      </c>
      <c r="M67" s="70">
        <v>6.1314312696375995E-4</v>
      </c>
      <c r="N67" s="87"/>
      <c r="O67" s="37"/>
    </row>
    <row r="68" spans="5:15" x14ac:dyDescent="0.15">
      <c r="E68" s="1"/>
      <c r="F68" s="1"/>
      <c r="G68" s="1"/>
      <c r="H68" s="1"/>
      <c r="I68" s="70"/>
      <c r="J68" s="70"/>
      <c r="K68" s="70"/>
      <c r="L68" s="70"/>
      <c r="M68" s="70"/>
      <c r="N68" s="87"/>
      <c r="O68" s="37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39AB2-2043-6D4A-9848-8AB352B8055E}">
  <dimension ref="A1:O87"/>
  <sheetViews>
    <sheetView topLeftCell="A3" workbookViewId="0">
      <selection activeCell="E20" sqref="E20:M21"/>
    </sheetView>
  </sheetViews>
  <sheetFormatPr baseColWidth="10" defaultRowHeight="13" x14ac:dyDescent="0.15"/>
  <cols>
    <col min="1" max="1" width="13.1640625" style="8" customWidth="1"/>
    <col min="2" max="2" width="10.83203125" style="8"/>
    <col min="3" max="3" width="19.1640625" style="8" customWidth="1"/>
    <col min="4" max="4" width="10.83203125" style="8"/>
    <col min="5" max="5" width="22.33203125" style="8" customWidth="1"/>
    <col min="6" max="6" width="19" style="8" customWidth="1"/>
    <col min="7" max="7" width="10.83203125" style="8"/>
    <col min="8" max="8" width="18.83203125" style="8" customWidth="1"/>
    <col min="9" max="13" width="10.83203125" style="68"/>
    <col min="14" max="14" width="10.83203125" style="112"/>
    <col min="15" max="15" width="10.83203125" style="68"/>
    <col min="16" max="16384" width="10.83203125" style="8"/>
  </cols>
  <sheetData>
    <row r="1" spans="1:15" x14ac:dyDescent="0.15">
      <c r="A1" s="29" t="s">
        <v>1059</v>
      </c>
    </row>
    <row r="4" spans="1:15" x14ac:dyDescent="0.15">
      <c r="E4" s="33" t="s">
        <v>1009</v>
      </c>
      <c r="F4" s="33" t="s">
        <v>1010</v>
      </c>
      <c r="G4" s="33" t="s">
        <v>624</v>
      </c>
      <c r="H4" s="33" t="s">
        <v>1011</v>
      </c>
      <c r="I4" s="69" t="s">
        <v>1012</v>
      </c>
      <c r="J4" s="69" t="s">
        <v>603</v>
      </c>
      <c r="K4" s="69" t="s">
        <v>1013</v>
      </c>
      <c r="L4" s="69" t="s">
        <v>1014</v>
      </c>
      <c r="M4" s="69" t="s">
        <v>1015</v>
      </c>
      <c r="N4" s="113" t="s">
        <v>1016</v>
      </c>
      <c r="O4" s="69" t="s">
        <v>1017</v>
      </c>
    </row>
    <row r="5" spans="1:15" x14ac:dyDescent="0.15">
      <c r="A5" s="33" t="s">
        <v>750</v>
      </c>
      <c r="B5" s="33" t="s">
        <v>1010</v>
      </c>
      <c r="C5" s="33" t="s">
        <v>908</v>
      </c>
      <c r="E5" s="1" t="s">
        <v>1018</v>
      </c>
      <c r="F5" s="1" t="s">
        <v>851</v>
      </c>
      <c r="G5" s="1">
        <v>25</v>
      </c>
      <c r="H5" s="1" t="s">
        <v>1019</v>
      </c>
      <c r="I5" s="70">
        <v>-0.198817731153316</v>
      </c>
      <c r="J5" s="70">
        <v>0.150321001503879</v>
      </c>
      <c r="K5" s="70">
        <f>I5-1.96*J5</f>
        <v>-0.4934468941009188</v>
      </c>
      <c r="L5" s="70">
        <f>I5+1.96*J5</f>
        <v>9.5811431794286833E-2</v>
      </c>
      <c r="M5" s="70">
        <v>0.185961407592074</v>
      </c>
      <c r="N5" s="111">
        <v>23.449293111330999</v>
      </c>
      <c r="O5" s="70">
        <v>0.43480555486962602</v>
      </c>
    </row>
    <row r="6" spans="1:15" x14ac:dyDescent="0.15">
      <c r="A6" s="1" t="s">
        <v>1020</v>
      </c>
      <c r="B6" s="1" t="s">
        <v>851</v>
      </c>
      <c r="C6" s="1" t="s">
        <v>1021</v>
      </c>
      <c r="E6" s="1"/>
      <c r="F6" s="1"/>
      <c r="G6" s="1"/>
      <c r="H6" s="1" t="s">
        <v>1022</v>
      </c>
      <c r="I6" s="70">
        <v>-8.3110781447244403E-2</v>
      </c>
      <c r="J6" s="70">
        <v>0.39195758634448402</v>
      </c>
      <c r="K6" s="70">
        <f t="shared" ref="K6:K69" si="0">I6-1.96*J6</f>
        <v>-0.85134765068243301</v>
      </c>
      <c r="L6" s="70">
        <f t="shared" ref="L6:L69" si="1">I6+1.96*J6</f>
        <v>0.68512608778794426</v>
      </c>
      <c r="M6" s="70">
        <v>0.832075639510378</v>
      </c>
      <c r="N6" s="111"/>
      <c r="O6" s="70"/>
    </row>
    <row r="7" spans="1:15" x14ac:dyDescent="0.15">
      <c r="A7" s="1" t="s">
        <v>1023</v>
      </c>
      <c r="B7" s="1" t="s">
        <v>849</v>
      </c>
      <c r="C7" s="1" t="s">
        <v>896</v>
      </c>
      <c r="E7" s="1" t="s">
        <v>1024</v>
      </c>
      <c r="F7" s="1" t="s">
        <v>851</v>
      </c>
      <c r="G7" s="1">
        <v>25</v>
      </c>
      <c r="H7" s="1" t="s">
        <v>1019</v>
      </c>
      <c r="I7" s="70">
        <v>-0.15355318220602099</v>
      </c>
      <c r="J7" s="70">
        <v>0.225595552876554</v>
      </c>
      <c r="K7" s="70">
        <f t="shared" si="0"/>
        <v>-0.5957204658440669</v>
      </c>
      <c r="L7" s="70">
        <f t="shared" si="1"/>
        <v>0.28861410143202487</v>
      </c>
      <c r="M7" s="70">
        <v>0.49608857890334401</v>
      </c>
      <c r="N7" s="111">
        <v>23.369715726314499</v>
      </c>
      <c r="O7" s="70">
        <v>0.38111111116913798</v>
      </c>
    </row>
    <row r="8" spans="1:15" x14ac:dyDescent="0.15">
      <c r="A8" s="1" t="s">
        <v>1025</v>
      </c>
      <c r="B8" s="1" t="s">
        <v>850</v>
      </c>
      <c r="C8" s="1" t="s">
        <v>897</v>
      </c>
      <c r="E8" s="1"/>
      <c r="F8" s="1"/>
      <c r="G8" s="1"/>
      <c r="H8" s="1" t="s">
        <v>1022</v>
      </c>
      <c r="I8" s="70">
        <v>-7.2041899700630199E-2</v>
      </c>
      <c r="J8" s="70">
        <v>0.402124855420601</v>
      </c>
      <c r="K8" s="70">
        <f t="shared" si="0"/>
        <v>-0.86020661632500817</v>
      </c>
      <c r="L8" s="70">
        <f t="shared" si="1"/>
        <v>0.71612281692374768</v>
      </c>
      <c r="M8" s="70">
        <v>0.85781751739580003</v>
      </c>
      <c r="N8" s="111"/>
      <c r="O8" s="70"/>
    </row>
    <row r="9" spans="1:15" x14ac:dyDescent="0.15">
      <c r="A9" s="1" t="s">
        <v>1026</v>
      </c>
      <c r="B9" s="1" t="s">
        <v>489</v>
      </c>
      <c r="C9" s="1" t="s">
        <v>899</v>
      </c>
      <c r="E9" s="1"/>
      <c r="F9" s="1"/>
      <c r="G9" s="1"/>
      <c r="H9" s="1" t="s">
        <v>1027</v>
      </c>
      <c r="I9" s="70">
        <v>-2.3059035836464899E-3</v>
      </c>
      <c r="J9" s="70">
        <v>8.4248404855604905E-3</v>
      </c>
      <c r="K9" s="70">
        <f t="shared" si="0"/>
        <v>-1.8818590935345051E-2</v>
      </c>
      <c r="L9" s="70">
        <f t="shared" si="1"/>
        <v>1.420678376805207E-2</v>
      </c>
      <c r="M9" s="70">
        <v>0.78431292061140401</v>
      </c>
      <c r="N9" s="111"/>
      <c r="O9" s="70"/>
    </row>
    <row r="10" spans="1:15" x14ac:dyDescent="0.15">
      <c r="E10" s="1" t="s">
        <v>1018</v>
      </c>
      <c r="F10" s="1" t="s">
        <v>849</v>
      </c>
      <c r="G10" s="1">
        <v>25</v>
      </c>
      <c r="H10" s="1" t="s">
        <v>1019</v>
      </c>
      <c r="I10" s="70">
        <v>1.8276827196347701E-2</v>
      </c>
      <c r="J10" s="70">
        <v>3.3483139582325697E-2</v>
      </c>
      <c r="K10" s="70">
        <f t="shared" si="0"/>
        <v>-4.7350126385010669E-2</v>
      </c>
      <c r="L10" s="70">
        <f t="shared" si="1"/>
        <v>8.3903780777706063E-2</v>
      </c>
      <c r="M10" s="70">
        <v>0.58516791179049499</v>
      </c>
      <c r="N10" s="111">
        <v>22.9949271031177</v>
      </c>
      <c r="O10" s="70">
        <v>0.46106716129929598</v>
      </c>
    </row>
    <row r="11" spans="1:15" x14ac:dyDescent="0.15">
      <c r="E11" s="1"/>
      <c r="F11" s="1"/>
      <c r="G11" s="1"/>
      <c r="H11" s="1" t="s">
        <v>1022</v>
      </c>
      <c r="I11" s="70">
        <v>1.9471805071760401E-2</v>
      </c>
      <c r="J11" s="70">
        <v>9.1342742740067706E-2</v>
      </c>
      <c r="K11" s="70">
        <f t="shared" si="0"/>
        <v>-0.15955997069877229</v>
      </c>
      <c r="L11" s="70">
        <f t="shared" si="1"/>
        <v>0.19850358084229311</v>
      </c>
      <c r="M11" s="70">
        <v>0.831192039304532</v>
      </c>
      <c r="N11" s="111"/>
      <c r="O11" s="70"/>
    </row>
    <row r="12" spans="1:15" x14ac:dyDescent="0.15">
      <c r="E12" s="1" t="s">
        <v>1024</v>
      </c>
      <c r="F12" s="1" t="s">
        <v>849</v>
      </c>
      <c r="G12" s="1">
        <v>25</v>
      </c>
      <c r="H12" s="1" t="s">
        <v>1019</v>
      </c>
      <c r="I12" s="70">
        <v>1.8110601701892399E-2</v>
      </c>
      <c r="J12" s="70">
        <v>5.0608723267255101E-2</v>
      </c>
      <c r="K12" s="70">
        <f t="shared" si="0"/>
        <v>-8.1082495901927606E-2</v>
      </c>
      <c r="L12" s="70">
        <f t="shared" si="1"/>
        <v>0.1173036993057124</v>
      </c>
      <c r="M12" s="70">
        <v>0.72045157638077395</v>
      </c>
      <c r="N12" s="111">
        <v>22.994906317155799</v>
      </c>
      <c r="O12" s="70">
        <v>0.40201728590270402</v>
      </c>
    </row>
    <row r="13" spans="1:15" x14ac:dyDescent="0.15">
      <c r="E13" s="1"/>
      <c r="F13" s="1"/>
      <c r="G13" s="1"/>
      <c r="H13" s="1" t="s">
        <v>1022</v>
      </c>
      <c r="I13" s="70">
        <v>1.9417098051701501E-2</v>
      </c>
      <c r="J13" s="70">
        <v>9.41876357031287E-2</v>
      </c>
      <c r="K13" s="70">
        <f t="shared" si="0"/>
        <v>-0.16519066792643075</v>
      </c>
      <c r="L13" s="70">
        <f t="shared" si="1"/>
        <v>0.20402486402983375</v>
      </c>
      <c r="M13" s="70">
        <v>0.83667111459222598</v>
      </c>
      <c r="N13" s="111"/>
      <c r="O13" s="70"/>
    </row>
    <row r="14" spans="1:15" x14ac:dyDescent="0.15">
      <c r="E14" s="1"/>
      <c r="F14" s="1"/>
      <c r="G14" s="1"/>
      <c r="H14" s="1" t="s">
        <v>1027</v>
      </c>
      <c r="I14" s="70">
        <v>9.1713235611545208E-6</v>
      </c>
      <c r="J14" s="70">
        <v>2.0566075848380602E-3</v>
      </c>
      <c r="K14" s="70">
        <f t="shared" si="0"/>
        <v>-4.0217795427214438E-3</v>
      </c>
      <c r="L14" s="70">
        <f t="shared" si="1"/>
        <v>4.040122189843752E-3</v>
      </c>
      <c r="M14" s="70">
        <v>0.99644189135950401</v>
      </c>
      <c r="N14" s="111"/>
      <c r="O14" s="70"/>
    </row>
    <row r="15" spans="1:15" x14ac:dyDescent="0.15">
      <c r="E15" s="1" t="s">
        <v>1018</v>
      </c>
      <c r="F15" s="1" t="s">
        <v>850</v>
      </c>
      <c r="G15" s="1">
        <v>25</v>
      </c>
      <c r="H15" s="1" t="s">
        <v>1019</v>
      </c>
      <c r="I15" s="70">
        <v>1.6771970581469099E-2</v>
      </c>
      <c r="J15" s="70">
        <v>3.8387337991405902E-2</v>
      </c>
      <c r="K15" s="70">
        <f t="shared" si="0"/>
        <v>-5.8467211881686472E-2</v>
      </c>
      <c r="L15" s="70">
        <f t="shared" si="1"/>
        <v>9.2011153044624677E-2</v>
      </c>
      <c r="M15" s="70">
        <v>0.66217362034300298</v>
      </c>
      <c r="N15" s="111">
        <v>20.401166659425101</v>
      </c>
      <c r="O15" s="70">
        <v>0.617606529549937</v>
      </c>
    </row>
    <row r="16" spans="1:15" x14ac:dyDescent="0.15">
      <c r="E16" s="1"/>
      <c r="F16" s="1"/>
      <c r="G16" s="1"/>
      <c r="H16" s="1" t="s">
        <v>1022</v>
      </c>
      <c r="I16" s="70">
        <v>4.4096666850878603E-2</v>
      </c>
      <c r="J16" s="70">
        <v>0.104750525171484</v>
      </c>
      <c r="K16" s="70">
        <f t="shared" si="0"/>
        <v>-0.16121436248523005</v>
      </c>
      <c r="L16" s="70">
        <f t="shared" si="1"/>
        <v>0.24940769618698724</v>
      </c>
      <c r="M16" s="70">
        <v>0.67377811598879001</v>
      </c>
      <c r="N16" s="111"/>
      <c r="O16" s="70"/>
    </row>
    <row r="17" spans="5:15" x14ac:dyDescent="0.15">
      <c r="E17" s="1" t="s">
        <v>1024</v>
      </c>
      <c r="F17" s="1" t="s">
        <v>850</v>
      </c>
      <c r="G17" s="1">
        <v>25</v>
      </c>
      <c r="H17" s="1" t="s">
        <v>1019</v>
      </c>
      <c r="I17" s="70">
        <v>-4.4507865283643901E-2</v>
      </c>
      <c r="J17" s="70">
        <v>5.63759322515456E-2</v>
      </c>
      <c r="K17" s="70">
        <f t="shared" si="0"/>
        <v>-0.15500469249667329</v>
      </c>
      <c r="L17" s="70">
        <f t="shared" si="1"/>
        <v>6.598896192938547E-2</v>
      </c>
      <c r="M17" s="70">
        <v>0.42982950112664098</v>
      </c>
      <c r="N17" s="111">
        <v>18.198250742310002</v>
      </c>
      <c r="O17" s="70">
        <v>0.69417144013331</v>
      </c>
    </row>
    <row r="18" spans="5:15" x14ac:dyDescent="0.15">
      <c r="E18" s="1"/>
      <c r="F18" s="1"/>
      <c r="G18" s="1"/>
      <c r="H18" s="1" t="s">
        <v>1022</v>
      </c>
      <c r="I18" s="70">
        <v>2.4194642672394202E-2</v>
      </c>
      <c r="J18" s="70">
        <v>0.105605281006743</v>
      </c>
      <c r="K18" s="70">
        <f t="shared" si="0"/>
        <v>-0.18279170810082207</v>
      </c>
      <c r="L18" s="70">
        <f t="shared" si="1"/>
        <v>0.23118099344561049</v>
      </c>
      <c r="M18" s="70">
        <v>0.818787713869086</v>
      </c>
      <c r="N18" s="111"/>
      <c r="O18" s="70"/>
    </row>
    <row r="19" spans="5:15" x14ac:dyDescent="0.15">
      <c r="E19" s="1"/>
      <c r="F19" s="1"/>
      <c r="G19" s="1"/>
      <c r="H19" s="1" t="s">
        <v>1027</v>
      </c>
      <c r="I19" s="70">
        <v>3.3026662960639599E-3</v>
      </c>
      <c r="J19" s="70">
        <v>2.2251830033291598E-3</v>
      </c>
      <c r="K19" s="70">
        <f t="shared" si="0"/>
        <v>-1.0586923904611929E-3</v>
      </c>
      <c r="L19" s="70">
        <f t="shared" si="1"/>
        <v>7.6640249825891127E-3</v>
      </c>
      <c r="M19" s="70">
        <v>0.13774994835898099</v>
      </c>
      <c r="N19" s="111"/>
      <c r="O19" s="70"/>
    </row>
    <row r="20" spans="5:15" x14ac:dyDescent="0.15">
      <c r="E20" s="1" t="s">
        <v>1018</v>
      </c>
      <c r="F20" s="1" t="s">
        <v>489</v>
      </c>
      <c r="G20" s="1">
        <v>25</v>
      </c>
      <c r="H20" s="1" t="s">
        <v>1019</v>
      </c>
      <c r="I20" s="70">
        <v>-1.1934636691235E-2</v>
      </c>
      <c r="J20" s="70">
        <v>2.5930950810753899E-2</v>
      </c>
      <c r="K20" s="70">
        <f t="shared" si="0"/>
        <v>-6.2759300280312638E-2</v>
      </c>
      <c r="L20" s="70">
        <f t="shared" si="1"/>
        <v>3.8890026897842642E-2</v>
      </c>
      <c r="M20" s="70">
        <v>0.64533909449841498</v>
      </c>
      <c r="N20" s="111">
        <v>22.0234302927852</v>
      </c>
      <c r="O20" s="70">
        <v>0.51883765078300803</v>
      </c>
    </row>
    <row r="21" spans="5:15" x14ac:dyDescent="0.15">
      <c r="E21" s="1"/>
      <c r="F21" s="1"/>
      <c r="G21" s="1"/>
      <c r="H21" s="1" t="s">
        <v>1022</v>
      </c>
      <c r="I21" s="70">
        <v>7.8011829477976705E-2</v>
      </c>
      <c r="J21" s="70">
        <v>7.0486592467096099E-2</v>
      </c>
      <c r="K21" s="70">
        <f t="shared" si="0"/>
        <v>-6.0141891757531638E-2</v>
      </c>
      <c r="L21" s="70">
        <f t="shared" si="1"/>
        <v>0.21616555071348503</v>
      </c>
      <c r="M21" s="70">
        <v>0.26839716416035903</v>
      </c>
      <c r="N21" s="111"/>
      <c r="O21" s="70"/>
    </row>
    <row r="22" spans="5:15" x14ac:dyDescent="0.15">
      <c r="E22" s="1" t="s">
        <v>1024</v>
      </c>
      <c r="F22" s="1" t="s">
        <v>489</v>
      </c>
      <c r="G22" s="1">
        <v>25</v>
      </c>
      <c r="H22" s="1" t="s">
        <v>1019</v>
      </c>
      <c r="I22" s="70">
        <v>-4.0026155750505103E-2</v>
      </c>
      <c r="J22" s="70">
        <v>3.9714303853788803E-2</v>
      </c>
      <c r="K22" s="70">
        <f t="shared" si="0"/>
        <v>-0.11786619130393117</v>
      </c>
      <c r="L22" s="70">
        <f t="shared" si="1"/>
        <v>3.7813879802920954E-2</v>
      </c>
      <c r="M22" s="70">
        <v>0.31352533433278301</v>
      </c>
      <c r="N22" s="111">
        <v>21.151278191906201</v>
      </c>
      <c r="O22" s="70">
        <v>0.51140633887449305</v>
      </c>
    </row>
    <row r="23" spans="5:15" x14ac:dyDescent="0.15">
      <c r="E23" s="1"/>
      <c r="F23" s="1"/>
      <c r="G23" s="1"/>
      <c r="H23" s="1" t="s">
        <v>1022</v>
      </c>
      <c r="I23" s="70">
        <v>6.7408123057183397E-2</v>
      </c>
      <c r="J23" s="70">
        <v>7.1395241909106899E-2</v>
      </c>
      <c r="K23" s="70">
        <f t="shared" si="0"/>
        <v>-7.2526551084666116E-2</v>
      </c>
      <c r="L23" s="70">
        <f t="shared" si="1"/>
        <v>0.20734279719903292</v>
      </c>
      <c r="M23" s="70">
        <v>0.34509081602697</v>
      </c>
      <c r="N23" s="111"/>
      <c r="O23" s="70"/>
    </row>
    <row r="24" spans="5:15" x14ac:dyDescent="0.15">
      <c r="E24" s="1"/>
      <c r="F24" s="1"/>
      <c r="G24" s="1"/>
      <c r="H24" s="1" t="s">
        <v>1027</v>
      </c>
      <c r="I24" s="70">
        <v>1.54498571607178E-3</v>
      </c>
      <c r="J24" s="70">
        <v>1.6543536460971199E-3</v>
      </c>
      <c r="K24" s="70">
        <f t="shared" si="0"/>
        <v>-1.6975474302785751E-3</v>
      </c>
      <c r="L24" s="70">
        <f t="shared" si="1"/>
        <v>4.7875188624221347E-3</v>
      </c>
      <c r="M24" s="70">
        <v>0.350360204399287</v>
      </c>
      <c r="N24" s="111"/>
      <c r="O24" s="70"/>
    </row>
    <row r="25" spans="5:15" x14ac:dyDescent="0.15">
      <c r="E25" s="1"/>
      <c r="F25" s="1"/>
      <c r="G25" s="1"/>
      <c r="H25" s="1"/>
      <c r="I25" s="70"/>
      <c r="J25" s="70"/>
      <c r="K25" s="70"/>
      <c r="L25" s="70"/>
      <c r="M25" s="70"/>
      <c r="N25" s="111"/>
      <c r="O25" s="70"/>
    </row>
    <row r="26" spans="5:15" x14ac:dyDescent="0.15">
      <c r="E26" s="1" t="s">
        <v>1018</v>
      </c>
      <c r="F26" s="1" t="s">
        <v>851</v>
      </c>
      <c r="G26" s="1">
        <v>40</v>
      </c>
      <c r="H26" s="1" t="s">
        <v>1028</v>
      </c>
      <c r="I26" s="70">
        <v>-8.5588995675019597E-2</v>
      </c>
      <c r="J26" s="70">
        <v>8.0704475572080894E-2</v>
      </c>
      <c r="K26" s="70">
        <f t="shared" si="0"/>
        <v>-0.24376976779629814</v>
      </c>
      <c r="L26" s="70">
        <f t="shared" si="1"/>
        <v>7.2591776446258943E-2</v>
      </c>
      <c r="M26" s="70">
        <v>0.28890648906222099</v>
      </c>
      <c r="N26" s="111">
        <v>27.9971183917255</v>
      </c>
      <c r="O26" s="70">
        <v>0.88272273785596</v>
      </c>
    </row>
    <row r="27" spans="5:15" x14ac:dyDescent="0.15">
      <c r="E27" s="1"/>
      <c r="F27" s="1"/>
      <c r="G27" s="1"/>
      <c r="H27" s="1" t="s">
        <v>1029</v>
      </c>
      <c r="I27" s="70">
        <v>0.17502826484498499</v>
      </c>
      <c r="J27" s="70">
        <v>0.77196253999896702</v>
      </c>
      <c r="K27" s="70">
        <f t="shared" si="0"/>
        <v>-1.3380183135529904</v>
      </c>
      <c r="L27" s="70">
        <f t="shared" si="1"/>
        <v>1.6880748432429604</v>
      </c>
      <c r="M27" s="70">
        <v>0.82063249094791402</v>
      </c>
      <c r="N27" s="111"/>
      <c r="O27" s="70"/>
    </row>
    <row r="28" spans="5:15" x14ac:dyDescent="0.15">
      <c r="E28" s="1" t="s">
        <v>1024</v>
      </c>
      <c r="F28" s="1" t="s">
        <v>851</v>
      </c>
      <c r="G28" s="1">
        <v>40</v>
      </c>
      <c r="H28" s="1" t="s">
        <v>1028</v>
      </c>
      <c r="I28" s="70">
        <v>-3.1516367711974802E-2</v>
      </c>
      <c r="J28" s="70">
        <v>9.9474646351027193E-2</v>
      </c>
      <c r="K28" s="70">
        <f t="shared" si="0"/>
        <v>-0.22648667455998811</v>
      </c>
      <c r="L28" s="70">
        <f t="shared" si="1"/>
        <v>0.16345393913603851</v>
      </c>
      <c r="M28" s="70">
        <v>0.75137400666646204</v>
      </c>
      <c r="N28" s="111">
        <v>27.132584020857198</v>
      </c>
      <c r="O28" s="70">
        <v>0.882805393165632</v>
      </c>
    </row>
    <row r="29" spans="5:15" x14ac:dyDescent="0.15">
      <c r="E29" s="1"/>
      <c r="F29" s="1"/>
      <c r="G29" s="1"/>
      <c r="H29" s="1" t="s">
        <v>1029</v>
      </c>
      <c r="I29" s="70">
        <v>8.35664043412125E-2</v>
      </c>
      <c r="J29" s="70">
        <v>0.77820447593744002</v>
      </c>
      <c r="K29" s="70">
        <f t="shared" si="0"/>
        <v>-1.44171436849617</v>
      </c>
      <c r="L29" s="70">
        <f t="shared" si="1"/>
        <v>1.608847177178595</v>
      </c>
      <c r="M29" s="70">
        <v>0.914484658276143</v>
      </c>
      <c r="N29" s="111"/>
      <c r="O29" s="70"/>
    </row>
    <row r="30" spans="5:15" x14ac:dyDescent="0.15">
      <c r="E30" s="1"/>
      <c r="F30" s="1"/>
      <c r="G30" s="1"/>
      <c r="H30" s="1" t="s">
        <v>1027</v>
      </c>
      <c r="I30" s="70">
        <v>-3.5761364640042202E-3</v>
      </c>
      <c r="J30" s="70">
        <v>3.8461210692603701E-3</v>
      </c>
      <c r="K30" s="70">
        <f t="shared" si="0"/>
        <v>-1.1114533759754545E-2</v>
      </c>
      <c r="L30" s="70">
        <f t="shared" si="1"/>
        <v>3.9622608317461047E-3</v>
      </c>
      <c r="M30" s="70">
        <v>0.35247288333893501</v>
      </c>
      <c r="N30" s="111"/>
      <c r="O30" s="70"/>
    </row>
    <row r="31" spans="5:15" x14ac:dyDescent="0.15">
      <c r="E31" s="1" t="s">
        <v>1018</v>
      </c>
      <c r="F31" s="1" t="s">
        <v>849</v>
      </c>
      <c r="G31" s="1">
        <v>40</v>
      </c>
      <c r="H31" s="1" t="s">
        <v>1028</v>
      </c>
      <c r="I31" s="70">
        <v>3.2453134865842101E-2</v>
      </c>
      <c r="J31" s="70">
        <v>2.10740586564231E-2</v>
      </c>
      <c r="K31" s="70">
        <f t="shared" si="0"/>
        <v>-8.8520201007471766E-3</v>
      </c>
      <c r="L31" s="70">
        <f t="shared" si="1"/>
        <v>7.3758289832431378E-2</v>
      </c>
      <c r="M31" s="70">
        <v>0.123570942590087</v>
      </c>
      <c r="N31" s="111">
        <v>53.193373777436399</v>
      </c>
      <c r="O31" s="70">
        <v>5.1824702733826701E-2</v>
      </c>
    </row>
    <row r="32" spans="5:15" x14ac:dyDescent="0.15">
      <c r="E32" s="1"/>
      <c r="F32" s="1"/>
      <c r="G32" s="1"/>
      <c r="H32" s="1" t="s">
        <v>1029</v>
      </c>
      <c r="I32" s="70">
        <v>-0.17063466279532399</v>
      </c>
      <c r="J32" s="70">
        <v>0.20242768905285199</v>
      </c>
      <c r="K32" s="70">
        <f t="shared" si="0"/>
        <v>-0.56739293333891394</v>
      </c>
      <c r="L32" s="70">
        <f t="shared" si="1"/>
        <v>0.22612360774826593</v>
      </c>
      <c r="M32" s="70">
        <v>0.39926126451285998</v>
      </c>
      <c r="N32" s="111"/>
      <c r="O32" s="70"/>
    </row>
    <row r="33" spans="5:15" x14ac:dyDescent="0.15">
      <c r="E33" s="1" t="s">
        <v>1024</v>
      </c>
      <c r="F33" s="1" t="s">
        <v>849</v>
      </c>
      <c r="G33" s="1">
        <v>40</v>
      </c>
      <c r="H33" s="1" t="s">
        <v>1028</v>
      </c>
      <c r="I33" s="70">
        <v>-3.8313397588716201E-3</v>
      </c>
      <c r="J33" s="70">
        <v>2.4290031227467201E-2</v>
      </c>
      <c r="K33" s="70">
        <f t="shared" si="0"/>
        <v>-5.1439800964707336E-2</v>
      </c>
      <c r="L33" s="70">
        <f t="shared" si="1"/>
        <v>4.3777121446964093E-2</v>
      </c>
      <c r="M33" s="70">
        <v>0.87466718720911796</v>
      </c>
      <c r="N33" s="111">
        <v>45.231792909823803</v>
      </c>
      <c r="O33" s="70">
        <v>0.16597135362618601</v>
      </c>
    </row>
    <row r="34" spans="5:15" x14ac:dyDescent="0.15">
      <c r="E34" s="1"/>
      <c r="F34" s="1"/>
      <c r="G34" s="1"/>
      <c r="H34" s="1" t="s">
        <v>1029</v>
      </c>
      <c r="I34" s="70">
        <v>-0.110335273479403</v>
      </c>
      <c r="J34" s="70">
        <v>0.190640693633159</v>
      </c>
      <c r="K34" s="70">
        <f t="shared" si="0"/>
        <v>-0.48399103300039459</v>
      </c>
      <c r="L34" s="70">
        <f t="shared" si="1"/>
        <v>0.26332048604158864</v>
      </c>
      <c r="M34" s="70">
        <v>0.56275089228513198</v>
      </c>
      <c r="N34" s="111"/>
      <c r="O34" s="70"/>
    </row>
    <row r="35" spans="5:15" x14ac:dyDescent="0.15">
      <c r="E35" s="1"/>
      <c r="F35" s="1"/>
      <c r="G35" s="1"/>
      <c r="H35" s="1" t="s">
        <v>1027</v>
      </c>
      <c r="I35" s="70">
        <v>2.32911199005237E-3</v>
      </c>
      <c r="J35" s="70">
        <v>9.1266575467188E-4</v>
      </c>
      <c r="K35" s="70">
        <f t="shared" si="0"/>
        <v>5.4028711089548526E-4</v>
      </c>
      <c r="L35" s="70">
        <f t="shared" si="1"/>
        <v>4.1179368692092549E-3</v>
      </c>
      <c r="M35" s="70">
        <v>1.07110229312693E-2</v>
      </c>
      <c r="N35" s="111"/>
      <c r="O35" s="70"/>
    </row>
    <row r="36" spans="5:15" x14ac:dyDescent="0.15">
      <c r="E36" s="1" t="s">
        <v>1018</v>
      </c>
      <c r="F36" s="1" t="s">
        <v>850</v>
      </c>
      <c r="G36" s="1">
        <v>40</v>
      </c>
      <c r="H36" s="1" t="s">
        <v>1028</v>
      </c>
      <c r="I36" s="70">
        <v>-6.61417287897249E-3</v>
      </c>
      <c r="J36" s="70">
        <v>2.55931683324759E-2</v>
      </c>
      <c r="K36" s="70">
        <f t="shared" si="0"/>
        <v>-5.6776782810625259E-2</v>
      </c>
      <c r="L36" s="70">
        <f t="shared" si="1"/>
        <v>4.3548437052680272E-2</v>
      </c>
      <c r="M36" s="70">
        <v>0.796071134688486</v>
      </c>
      <c r="N36" s="111">
        <v>62.029384498860999</v>
      </c>
      <c r="O36" s="70">
        <v>8.2243897473604707E-3</v>
      </c>
    </row>
    <row r="37" spans="5:15" x14ac:dyDescent="0.15">
      <c r="E37" s="1"/>
      <c r="F37" s="1"/>
      <c r="G37" s="1"/>
      <c r="H37" s="1" t="s">
        <v>1029</v>
      </c>
      <c r="I37" s="70">
        <v>0.23508480674178001</v>
      </c>
      <c r="J37" s="70">
        <v>0.24799845067905801</v>
      </c>
      <c r="K37" s="70">
        <f t="shared" si="0"/>
        <v>-0.25099215658917368</v>
      </c>
      <c r="L37" s="70">
        <f t="shared" si="1"/>
        <v>0.72116177007273374</v>
      </c>
      <c r="M37" s="70">
        <v>0.34316583973451897</v>
      </c>
      <c r="N37" s="111"/>
      <c r="O37" s="70"/>
    </row>
    <row r="38" spans="5:15" x14ac:dyDescent="0.15">
      <c r="E38" s="1" t="s">
        <v>1024</v>
      </c>
      <c r="F38" s="1" t="s">
        <v>850</v>
      </c>
      <c r="G38" s="1">
        <v>40</v>
      </c>
      <c r="H38" s="1" t="s">
        <v>1028</v>
      </c>
      <c r="I38" s="70">
        <v>-2.4078917217333001E-2</v>
      </c>
      <c r="J38" s="70">
        <v>3.1974350643563403E-2</v>
      </c>
      <c r="K38" s="70">
        <f t="shared" si="0"/>
        <v>-8.6748644478717274E-2</v>
      </c>
      <c r="L38" s="70">
        <f t="shared" si="1"/>
        <v>3.8590810044051266E-2</v>
      </c>
      <c r="M38" s="70">
        <v>0.45140798278898198</v>
      </c>
      <c r="N38" s="111">
        <v>60.657608353975498</v>
      </c>
      <c r="O38" s="70">
        <v>8.4032397638427406E-3</v>
      </c>
    </row>
    <row r="39" spans="5:15" x14ac:dyDescent="0.15">
      <c r="E39" s="1"/>
      <c r="F39" s="1"/>
      <c r="G39" s="1"/>
      <c r="H39" s="1" t="s">
        <v>1029</v>
      </c>
      <c r="I39" s="70">
        <v>0.26829216303505499</v>
      </c>
      <c r="J39" s="70">
        <v>0.25117013973587299</v>
      </c>
      <c r="K39" s="70">
        <f t="shared" si="0"/>
        <v>-0.22400131084725605</v>
      </c>
      <c r="L39" s="70">
        <f t="shared" si="1"/>
        <v>0.76058563691736603</v>
      </c>
      <c r="M39" s="70">
        <v>0.28544427475349099</v>
      </c>
      <c r="N39" s="111"/>
      <c r="O39" s="70"/>
    </row>
    <row r="40" spans="5:15" x14ac:dyDescent="0.15">
      <c r="E40" s="1"/>
      <c r="F40" s="1"/>
      <c r="G40" s="1"/>
      <c r="H40" s="1" t="s">
        <v>1027</v>
      </c>
      <c r="I40" s="70">
        <v>1.1094228426295201E-3</v>
      </c>
      <c r="J40" s="70">
        <v>1.2128225405067901E-3</v>
      </c>
      <c r="K40" s="70">
        <f t="shared" si="0"/>
        <v>-1.2677093367637884E-3</v>
      </c>
      <c r="L40" s="70">
        <f t="shared" si="1"/>
        <v>3.4865550220228286E-3</v>
      </c>
      <c r="M40" s="70">
        <v>0.360325736227945</v>
      </c>
      <c r="N40" s="111"/>
      <c r="O40" s="70"/>
    </row>
    <row r="41" spans="5:15" x14ac:dyDescent="0.15">
      <c r="E41" s="1" t="s">
        <v>1018</v>
      </c>
      <c r="F41" s="1" t="s">
        <v>489</v>
      </c>
      <c r="G41" s="1">
        <v>40</v>
      </c>
      <c r="H41" s="1" t="s">
        <v>1028</v>
      </c>
      <c r="I41" s="70">
        <v>6.8068758572375297E-3</v>
      </c>
      <c r="J41" s="70">
        <v>1.4200512538265301E-2</v>
      </c>
      <c r="K41" s="70">
        <f t="shared" si="0"/>
        <v>-2.1026128717762459E-2</v>
      </c>
      <c r="L41" s="70">
        <f t="shared" si="1"/>
        <v>3.4639880432237521E-2</v>
      </c>
      <c r="M41" s="70">
        <v>0.63169666123028401</v>
      </c>
      <c r="N41" s="111">
        <v>41.749285709176803</v>
      </c>
      <c r="O41" s="70">
        <v>0.31113002533325601</v>
      </c>
    </row>
    <row r="42" spans="5:15" x14ac:dyDescent="0.15">
      <c r="E42" s="1"/>
      <c r="F42" s="1"/>
      <c r="G42" s="1"/>
      <c r="H42" s="1" t="s">
        <v>1029</v>
      </c>
      <c r="I42" s="70">
        <v>-8.8807405497562299E-3</v>
      </c>
      <c r="J42" s="70">
        <v>0.13408070141060299</v>
      </c>
      <c r="K42" s="70">
        <f t="shared" si="0"/>
        <v>-0.27167891531453808</v>
      </c>
      <c r="L42" s="70">
        <f t="shared" si="1"/>
        <v>0.25391743421502561</v>
      </c>
      <c r="M42" s="70">
        <v>0.94719129432634597</v>
      </c>
      <c r="N42" s="111"/>
      <c r="O42" s="70"/>
    </row>
    <row r="43" spans="5:15" x14ac:dyDescent="0.15">
      <c r="E43" s="1" t="s">
        <v>1024</v>
      </c>
      <c r="F43" s="1" t="s">
        <v>489</v>
      </c>
      <c r="G43" s="1">
        <v>40</v>
      </c>
      <c r="H43" s="1" t="s">
        <v>1028</v>
      </c>
      <c r="I43" s="70">
        <v>-9.2533541174747501E-5</v>
      </c>
      <c r="J43" s="70">
        <v>1.7878309651732299E-2</v>
      </c>
      <c r="K43" s="70">
        <f t="shared" si="0"/>
        <v>-3.5134020458570052E-2</v>
      </c>
      <c r="L43" s="70">
        <f t="shared" si="1"/>
        <v>3.4948953376220553E-2</v>
      </c>
      <c r="M43" s="70">
        <v>0.99587037277773005</v>
      </c>
      <c r="N43" s="111">
        <v>41.286692416657502</v>
      </c>
      <c r="O43" s="70">
        <v>0.28871044345504299</v>
      </c>
    </row>
    <row r="44" spans="5:15" x14ac:dyDescent="0.15">
      <c r="E44" s="1"/>
      <c r="F44" s="1"/>
      <c r="G44" s="1"/>
      <c r="H44" s="1" t="s">
        <v>1029</v>
      </c>
      <c r="I44" s="70">
        <v>1.7176546682293699E-3</v>
      </c>
      <c r="J44" s="70">
        <v>0.13612452331821101</v>
      </c>
      <c r="K44" s="70">
        <f t="shared" si="0"/>
        <v>-0.26508641103546421</v>
      </c>
      <c r="L44" s="70">
        <f t="shared" si="1"/>
        <v>0.26852172037192296</v>
      </c>
      <c r="M44" s="70">
        <v>0.989932352087041</v>
      </c>
      <c r="N44" s="111"/>
      <c r="O44" s="70"/>
    </row>
    <row r="45" spans="5:15" x14ac:dyDescent="0.15">
      <c r="E45" s="1"/>
      <c r="F45" s="1"/>
      <c r="G45" s="1"/>
      <c r="H45" s="1" t="s">
        <v>1027</v>
      </c>
      <c r="I45" s="70">
        <v>4.3645870859381999E-4</v>
      </c>
      <c r="J45" s="70">
        <v>6.7787197832244999E-4</v>
      </c>
      <c r="K45" s="70">
        <f t="shared" si="0"/>
        <v>-8.921703689181821E-4</v>
      </c>
      <c r="L45" s="70">
        <f t="shared" si="1"/>
        <v>1.765087786105822E-3</v>
      </c>
      <c r="M45" s="70">
        <v>0.51966234114221699</v>
      </c>
      <c r="N45" s="111"/>
      <c r="O45" s="70"/>
    </row>
    <row r="46" spans="5:15" x14ac:dyDescent="0.15">
      <c r="E46" s="1"/>
      <c r="F46" s="1"/>
      <c r="G46" s="1"/>
      <c r="H46" s="1"/>
      <c r="I46" s="70"/>
      <c r="J46" s="70"/>
      <c r="K46" s="70"/>
      <c r="L46" s="70"/>
      <c r="M46" s="70"/>
      <c r="N46" s="111"/>
      <c r="O46" s="70"/>
    </row>
    <row r="47" spans="5:15" x14ac:dyDescent="0.15">
      <c r="E47" s="1" t="s">
        <v>1030</v>
      </c>
      <c r="F47" s="1" t="s">
        <v>851</v>
      </c>
      <c r="G47" s="1">
        <v>554</v>
      </c>
      <c r="H47" s="1" t="s">
        <v>1031</v>
      </c>
      <c r="I47" s="70">
        <v>7.2498638821842501E-2</v>
      </c>
      <c r="J47" s="70">
        <v>2.9470421106645502E-2</v>
      </c>
      <c r="K47" s="70">
        <f t="shared" si="0"/>
        <v>1.4736613452817321E-2</v>
      </c>
      <c r="L47" s="70">
        <f t="shared" si="1"/>
        <v>0.13026066419086768</v>
      </c>
      <c r="M47" s="70">
        <v>1.3891858826457401E-2</v>
      </c>
      <c r="N47" s="111">
        <v>890.06534645509703</v>
      </c>
      <c r="O47" s="70">
        <v>2.7669914274507401E-18</v>
      </c>
    </row>
    <row r="48" spans="5:15" x14ac:dyDescent="0.15">
      <c r="E48" s="1"/>
      <c r="F48" s="1"/>
      <c r="G48" s="1"/>
      <c r="H48" s="1" t="s">
        <v>1032</v>
      </c>
      <c r="I48" s="70">
        <v>-0.11462491176044901</v>
      </c>
      <c r="J48" s="70">
        <v>3.9140095400832201E-2</v>
      </c>
      <c r="K48" s="70">
        <f t="shared" si="0"/>
        <v>-0.19133949874608011</v>
      </c>
      <c r="L48" s="70">
        <f t="shared" si="1"/>
        <v>-3.79103247748179E-2</v>
      </c>
      <c r="M48" s="70">
        <v>3.4051388051904098E-3</v>
      </c>
      <c r="N48" s="111"/>
      <c r="O48" s="70"/>
    </row>
    <row r="49" spans="5:15" x14ac:dyDescent="0.15">
      <c r="E49" s="1" t="s">
        <v>1033</v>
      </c>
      <c r="F49" s="1" t="s">
        <v>851</v>
      </c>
      <c r="G49" s="1">
        <v>554</v>
      </c>
      <c r="H49" s="1" t="s">
        <v>1031</v>
      </c>
      <c r="I49" s="70">
        <v>5.6855109850579601E-2</v>
      </c>
      <c r="J49" s="70">
        <v>3.55538364169505E-2</v>
      </c>
      <c r="K49" s="70">
        <f t="shared" si="0"/>
        <v>-1.2830409526643376E-2</v>
      </c>
      <c r="L49" s="70">
        <f t="shared" si="1"/>
        <v>0.12654062922780257</v>
      </c>
      <c r="M49" s="70">
        <v>0.109792323472821</v>
      </c>
      <c r="N49" s="111">
        <v>889.06560689239802</v>
      </c>
      <c r="O49" s="70">
        <v>2.6321239030986802E-18</v>
      </c>
    </row>
    <row r="50" spans="5:15" x14ac:dyDescent="0.15">
      <c r="E50" s="1"/>
      <c r="F50" s="1"/>
      <c r="G50" s="1"/>
      <c r="H50" s="1" t="s">
        <v>1032</v>
      </c>
      <c r="I50" s="70">
        <v>-0.11454980088611</v>
      </c>
      <c r="J50" s="70">
        <v>3.9153705310348598E-2</v>
      </c>
      <c r="K50" s="70">
        <f t="shared" si="0"/>
        <v>-0.19129106329439324</v>
      </c>
      <c r="L50" s="70">
        <f t="shared" si="1"/>
        <v>-3.7808538477826753E-2</v>
      </c>
      <c r="M50" s="70">
        <v>3.43744108628355E-3</v>
      </c>
      <c r="N50" s="111"/>
      <c r="O50" s="70"/>
    </row>
    <row r="51" spans="5:15" x14ac:dyDescent="0.15">
      <c r="E51" s="1"/>
      <c r="F51" s="1"/>
      <c r="G51" s="1"/>
      <c r="H51" s="1" t="s">
        <v>1027</v>
      </c>
      <c r="I51" s="70">
        <v>5.4288476369637598E-4</v>
      </c>
      <c r="J51" s="70">
        <v>6.8969220789270305E-4</v>
      </c>
      <c r="K51" s="70">
        <f t="shared" si="0"/>
        <v>-8.0891196377332194E-4</v>
      </c>
      <c r="L51" s="70">
        <f t="shared" si="1"/>
        <v>1.894681491166074E-3</v>
      </c>
      <c r="M51" s="70">
        <v>0.43119954326335402</v>
      </c>
      <c r="N51" s="111"/>
      <c r="O51" s="70"/>
    </row>
    <row r="52" spans="5:15" x14ac:dyDescent="0.15">
      <c r="E52" s="1" t="s">
        <v>1034</v>
      </c>
      <c r="F52" s="1" t="s">
        <v>851</v>
      </c>
      <c r="G52" s="1">
        <v>554</v>
      </c>
      <c r="H52" s="1" t="s">
        <v>1031</v>
      </c>
      <c r="I52" s="70">
        <v>-6.9137705504441701E-4</v>
      </c>
      <c r="J52" s="70">
        <v>3.9660407150424903E-2</v>
      </c>
      <c r="K52" s="70">
        <f t="shared" si="0"/>
        <v>-7.8425775069877232E-2</v>
      </c>
      <c r="L52" s="70">
        <f t="shared" si="1"/>
        <v>7.7043020959788391E-2</v>
      </c>
      <c r="M52" s="70">
        <v>0.98609164203615995</v>
      </c>
      <c r="N52" s="111">
        <v>890.06534645509703</v>
      </c>
      <c r="O52" s="70">
        <v>2.7669914274507401E-18</v>
      </c>
    </row>
    <row r="53" spans="5:15" x14ac:dyDescent="0.15">
      <c r="E53" s="1"/>
      <c r="F53" s="1"/>
      <c r="G53" s="1"/>
      <c r="H53" s="1" t="s">
        <v>1032</v>
      </c>
      <c r="I53" s="70">
        <v>-6.3291026372990306E-2</v>
      </c>
      <c r="J53" s="70">
        <v>4.7541017760466202E-2</v>
      </c>
      <c r="K53" s="70">
        <f t="shared" si="0"/>
        <v>-0.15647142118350404</v>
      </c>
      <c r="L53" s="70">
        <f t="shared" si="1"/>
        <v>2.9889368437523448E-2</v>
      </c>
      <c r="M53" s="70">
        <v>0.18309260528508201</v>
      </c>
      <c r="N53" s="111"/>
      <c r="O53" s="70"/>
    </row>
    <row r="54" spans="5:15" x14ac:dyDescent="0.15">
      <c r="E54" s="1" t="s">
        <v>1035</v>
      </c>
      <c r="F54" s="1" t="s">
        <v>851</v>
      </c>
      <c r="G54" s="1">
        <v>515</v>
      </c>
      <c r="H54" s="1" t="s">
        <v>1031</v>
      </c>
      <c r="I54" s="70">
        <v>-8.4988420894007797E-3</v>
      </c>
      <c r="J54" s="70">
        <v>2.48604338007264E-2</v>
      </c>
      <c r="K54" s="70">
        <f t="shared" si="0"/>
        <v>-5.7225292338824521E-2</v>
      </c>
      <c r="L54" s="70">
        <f t="shared" si="1"/>
        <v>4.0227608160022965E-2</v>
      </c>
      <c r="M54" s="70">
        <v>0.73245461281158897</v>
      </c>
      <c r="N54" s="111"/>
      <c r="O54" s="70">
        <v>9.1639744760119102E-2</v>
      </c>
    </row>
    <row r="55" spans="5:15" x14ac:dyDescent="0.15">
      <c r="E55" s="1"/>
      <c r="F55" s="1"/>
      <c r="G55" s="1"/>
      <c r="H55" s="1" t="s">
        <v>1032</v>
      </c>
      <c r="I55" s="70">
        <v>-0.101976747831727</v>
      </c>
      <c r="J55" s="70">
        <v>3.1964533548117201E-2</v>
      </c>
      <c r="K55" s="70">
        <f t="shared" si="0"/>
        <v>-0.1646272335860367</v>
      </c>
      <c r="L55" s="70">
        <f t="shared" si="1"/>
        <v>-3.9326262077417282E-2</v>
      </c>
      <c r="M55" s="70">
        <v>1.42120613641633E-3</v>
      </c>
      <c r="N55" s="111"/>
      <c r="O55" s="70"/>
    </row>
    <row r="56" spans="5:15" x14ac:dyDescent="0.15">
      <c r="E56" s="1"/>
      <c r="F56" s="1"/>
      <c r="G56" s="1"/>
      <c r="H56" s="1"/>
      <c r="I56" s="70"/>
      <c r="J56" s="70"/>
      <c r="K56" s="70"/>
      <c r="L56" s="70"/>
      <c r="M56" s="70"/>
      <c r="N56" s="111"/>
      <c r="O56" s="70"/>
    </row>
    <row r="57" spans="5:15" x14ac:dyDescent="0.15">
      <c r="E57" s="1" t="s">
        <v>1030</v>
      </c>
      <c r="F57" s="1" t="s">
        <v>849</v>
      </c>
      <c r="G57" s="1">
        <v>551</v>
      </c>
      <c r="H57" s="1" t="s">
        <v>1031</v>
      </c>
      <c r="I57" s="70">
        <v>-3.7078563673458602E-3</v>
      </c>
      <c r="J57" s="70">
        <v>9.1018146297735299E-3</v>
      </c>
      <c r="K57" s="70">
        <f t="shared" si="0"/>
        <v>-2.154741304170198E-2</v>
      </c>
      <c r="L57" s="70">
        <f t="shared" si="1"/>
        <v>1.4131700307010258E-2</v>
      </c>
      <c r="M57" s="70">
        <v>0.68373221188482802</v>
      </c>
      <c r="N57" s="111">
        <v>1776.8228750931601</v>
      </c>
      <c r="O57" s="70">
        <v>2.6747398551427401E-129</v>
      </c>
    </row>
    <row r="58" spans="5:15" x14ac:dyDescent="0.15">
      <c r="E58" s="1"/>
      <c r="F58" s="1"/>
      <c r="G58" s="1"/>
      <c r="H58" s="1" t="s">
        <v>1032</v>
      </c>
      <c r="I58" s="70">
        <v>-1.4336450852632901E-2</v>
      </c>
      <c r="J58" s="70">
        <v>1.18864161538053E-2</v>
      </c>
      <c r="K58" s="70">
        <f t="shared" si="0"/>
        <v>-3.7633826514091286E-2</v>
      </c>
      <c r="L58" s="70">
        <f t="shared" si="1"/>
        <v>8.9609248088254861E-3</v>
      </c>
      <c r="M58" s="70">
        <v>0.22777101020335799</v>
      </c>
      <c r="N58" s="111"/>
      <c r="O58" s="70"/>
    </row>
    <row r="59" spans="5:15" x14ac:dyDescent="0.15">
      <c r="E59" s="1" t="s">
        <v>1033</v>
      </c>
      <c r="F59" s="1" t="s">
        <v>849</v>
      </c>
      <c r="G59" s="1">
        <v>551</v>
      </c>
      <c r="H59" s="1" t="s">
        <v>1031</v>
      </c>
      <c r="I59" s="70">
        <v>-1.29527266189573E-2</v>
      </c>
      <c r="J59" s="70">
        <v>1.0957778831592199E-2</v>
      </c>
      <c r="K59" s="70">
        <f t="shared" si="0"/>
        <v>-3.4429973128878008E-2</v>
      </c>
      <c r="L59" s="70">
        <f t="shared" si="1"/>
        <v>8.5245198909634119E-3</v>
      </c>
      <c r="M59" s="70">
        <v>0.23718281508026001</v>
      </c>
      <c r="N59" s="111">
        <v>1769.44861296005</v>
      </c>
      <c r="O59" s="70">
        <v>1.9068326564159501E-128</v>
      </c>
    </row>
    <row r="60" spans="5:15" x14ac:dyDescent="0.15">
      <c r="E60" s="1"/>
      <c r="F60" s="1"/>
      <c r="G60" s="1"/>
      <c r="H60" s="1" t="s">
        <v>1032</v>
      </c>
      <c r="I60" s="70">
        <v>-1.4355575778687801E-2</v>
      </c>
      <c r="J60" s="70">
        <v>1.18725492522494E-2</v>
      </c>
      <c r="K60" s="70">
        <f t="shared" si="0"/>
        <v>-3.762577231309662E-2</v>
      </c>
      <c r="L60" s="70">
        <f t="shared" si="1"/>
        <v>8.9146207557210221E-3</v>
      </c>
      <c r="M60" s="70">
        <v>0.22660901308810999</v>
      </c>
      <c r="N60" s="111"/>
      <c r="O60" s="70"/>
    </row>
    <row r="61" spans="5:15" x14ac:dyDescent="0.15">
      <c r="E61" s="1"/>
      <c r="F61" s="1"/>
      <c r="G61" s="1"/>
      <c r="H61" s="1" t="s">
        <v>1027</v>
      </c>
      <c r="I61" s="70">
        <v>3.1212162881098202E-4</v>
      </c>
      <c r="J61" s="70">
        <v>2.0653481834604501E-4</v>
      </c>
      <c r="K61" s="70">
        <f t="shared" si="0"/>
        <v>-9.268661514726616E-5</v>
      </c>
      <c r="L61" s="70">
        <f t="shared" si="1"/>
        <v>7.169298727692302E-4</v>
      </c>
      <c r="M61" s="70">
        <v>0.130729842633524</v>
      </c>
      <c r="N61" s="111"/>
      <c r="O61" s="70"/>
    </row>
    <row r="62" spans="5:15" x14ac:dyDescent="0.15">
      <c r="E62" s="1" t="s">
        <v>1034</v>
      </c>
      <c r="F62" s="1" t="s">
        <v>849</v>
      </c>
      <c r="G62" s="1">
        <v>551</v>
      </c>
      <c r="H62" s="1" t="s">
        <v>1031</v>
      </c>
      <c r="I62" s="70">
        <v>-1.1430305506575E-3</v>
      </c>
      <c r="J62" s="70">
        <v>9.1842837490428708E-3</v>
      </c>
      <c r="K62" s="70">
        <f t="shared" si="0"/>
        <v>-1.9144226698781526E-2</v>
      </c>
      <c r="L62" s="70">
        <f t="shared" si="1"/>
        <v>1.6858165597466529E-2</v>
      </c>
      <c r="M62" s="70">
        <v>0.90095498355477099</v>
      </c>
      <c r="N62" s="111">
        <v>1776.8228750931601</v>
      </c>
      <c r="O62" s="70">
        <v>2.6747398551427401E-129</v>
      </c>
    </row>
    <row r="63" spans="5:15" x14ac:dyDescent="0.15">
      <c r="E63" s="1"/>
      <c r="F63" s="1"/>
      <c r="G63" s="1"/>
      <c r="H63" s="1" t="s">
        <v>1032</v>
      </c>
      <c r="I63" s="70">
        <v>-1.1079071007901301E-2</v>
      </c>
      <c r="J63" s="70">
        <v>1.0030050978463099E-2</v>
      </c>
      <c r="K63" s="70">
        <f t="shared" si="0"/>
        <v>-3.0737970925688973E-2</v>
      </c>
      <c r="L63" s="70">
        <f t="shared" si="1"/>
        <v>8.5798289098863723E-3</v>
      </c>
      <c r="M63" s="70">
        <v>0.26933828030189999</v>
      </c>
      <c r="N63" s="111"/>
      <c r="O63" s="70"/>
    </row>
    <row r="64" spans="5:15" x14ac:dyDescent="0.15">
      <c r="E64" s="1" t="s">
        <v>1035</v>
      </c>
      <c r="F64" s="1" t="s">
        <v>849</v>
      </c>
      <c r="G64" s="1">
        <v>473</v>
      </c>
      <c r="H64" s="1" t="s">
        <v>1031</v>
      </c>
      <c r="I64" s="70">
        <v>-6.0207849928381801E-3</v>
      </c>
      <c r="J64" s="70">
        <v>5.8555788305132903E-3</v>
      </c>
      <c r="K64" s="70">
        <f t="shared" si="0"/>
        <v>-1.7497719500644229E-2</v>
      </c>
      <c r="L64" s="70">
        <f t="shared" si="1"/>
        <v>5.4561495149678682E-3</v>
      </c>
      <c r="M64" s="70">
        <v>0.30384942641066298</v>
      </c>
      <c r="N64" s="111"/>
      <c r="O64" s="70">
        <v>8.84970815259776E-2</v>
      </c>
    </row>
    <row r="65" spans="5:15" x14ac:dyDescent="0.15">
      <c r="E65" s="1"/>
      <c r="F65" s="1"/>
      <c r="G65" s="1"/>
      <c r="H65" s="1" t="s">
        <v>1032</v>
      </c>
      <c r="I65" s="70">
        <v>-6.2773604109720299E-3</v>
      </c>
      <c r="J65" s="70">
        <v>6.9598184614755804E-3</v>
      </c>
      <c r="K65" s="70">
        <f t="shared" si="0"/>
        <v>-1.9918604595464167E-2</v>
      </c>
      <c r="L65" s="70">
        <f t="shared" si="1"/>
        <v>7.3638837735201072E-3</v>
      </c>
      <c r="M65" s="70">
        <v>0.36708708133714002</v>
      </c>
      <c r="N65" s="111"/>
      <c r="O65" s="70"/>
    </row>
    <row r="66" spans="5:15" x14ac:dyDescent="0.15">
      <c r="E66" s="1"/>
      <c r="F66" s="1"/>
      <c r="G66" s="1"/>
      <c r="H66" s="1"/>
      <c r="I66" s="70"/>
      <c r="J66" s="70"/>
      <c r="K66" s="70"/>
      <c r="L66" s="70"/>
      <c r="M66" s="70"/>
      <c r="N66" s="111"/>
      <c r="O66" s="70"/>
    </row>
    <row r="67" spans="5:15" x14ac:dyDescent="0.15">
      <c r="E67" s="1" t="s">
        <v>1030</v>
      </c>
      <c r="F67" s="1" t="s">
        <v>850</v>
      </c>
      <c r="G67" s="1">
        <v>554</v>
      </c>
      <c r="H67" s="1" t="s">
        <v>1031</v>
      </c>
      <c r="I67" s="70">
        <v>-4.0736227395057603E-3</v>
      </c>
      <c r="J67" s="70">
        <v>8.9871865679417608E-3</v>
      </c>
      <c r="K67" s="70">
        <f t="shared" si="0"/>
        <v>-2.1688508412671611E-2</v>
      </c>
      <c r="L67" s="70">
        <f t="shared" si="1"/>
        <v>1.3541262933660089E-2</v>
      </c>
      <c r="M67" s="70">
        <v>0.65035427758796804</v>
      </c>
      <c r="N67" s="111">
        <v>1374.0209106673601</v>
      </c>
      <c r="O67" s="70">
        <v>1.03999696067485E-71</v>
      </c>
    </row>
    <row r="68" spans="5:15" x14ac:dyDescent="0.15">
      <c r="E68" s="1"/>
      <c r="F68" s="1"/>
      <c r="G68" s="1"/>
      <c r="H68" s="1" t="s">
        <v>1032</v>
      </c>
      <c r="I68" s="70">
        <v>-3.4928819485547602E-2</v>
      </c>
      <c r="J68" s="70">
        <v>1.17152810597229E-2</v>
      </c>
      <c r="K68" s="70">
        <f t="shared" si="0"/>
        <v>-5.7890770362604482E-2</v>
      </c>
      <c r="L68" s="70">
        <f t="shared" si="1"/>
        <v>-1.1966868608490718E-2</v>
      </c>
      <c r="M68" s="70">
        <v>2.8686331644634799E-3</v>
      </c>
      <c r="N68" s="111"/>
      <c r="O68" s="70"/>
    </row>
    <row r="69" spans="5:15" x14ac:dyDescent="0.15">
      <c r="E69" s="1" t="s">
        <v>1033</v>
      </c>
      <c r="F69" s="1" t="s">
        <v>850</v>
      </c>
      <c r="G69" s="1">
        <v>554</v>
      </c>
      <c r="H69" s="1" t="s">
        <v>1031</v>
      </c>
      <c r="I69" s="70">
        <v>-1.18480367046939E-2</v>
      </c>
      <c r="J69" s="70">
        <v>1.08278717402911E-2</v>
      </c>
      <c r="K69" s="70">
        <f t="shared" si="0"/>
        <v>-3.3070665315664452E-2</v>
      </c>
      <c r="L69" s="70">
        <f t="shared" si="1"/>
        <v>9.374591906276656E-3</v>
      </c>
      <c r="M69" s="70">
        <v>0.27386000468218602</v>
      </c>
      <c r="N69" s="111">
        <v>1369.91162024851</v>
      </c>
      <c r="O69" s="70">
        <v>2.2594603473944799E-71</v>
      </c>
    </row>
    <row r="70" spans="5:15" x14ac:dyDescent="0.15">
      <c r="E70" s="1"/>
      <c r="F70" s="1"/>
      <c r="G70" s="1"/>
      <c r="H70" s="1" t="s">
        <v>1032</v>
      </c>
      <c r="I70" s="70">
        <v>-3.4985866518026702E-2</v>
      </c>
      <c r="J70" s="70">
        <v>1.1708443760137899E-2</v>
      </c>
      <c r="K70" s="70">
        <f t="shared" ref="K70:K85" si="2">I70-1.96*J70</f>
        <v>-5.7934416287896986E-2</v>
      </c>
      <c r="L70" s="70">
        <f t="shared" ref="L70:L85" si="3">I70+1.96*J70</f>
        <v>-1.2037316748156418E-2</v>
      </c>
      <c r="M70" s="70">
        <v>2.8072822319796902E-3</v>
      </c>
      <c r="N70" s="111"/>
      <c r="O70" s="70"/>
    </row>
    <row r="71" spans="5:15" x14ac:dyDescent="0.15">
      <c r="E71" s="1"/>
      <c r="F71" s="1"/>
      <c r="G71" s="1"/>
      <c r="H71" s="1" t="s">
        <v>1027</v>
      </c>
      <c r="I71" s="70">
        <v>2.6261841405852499E-4</v>
      </c>
      <c r="J71" s="70">
        <v>2.04273594913608E-4</v>
      </c>
      <c r="K71" s="70">
        <f t="shared" si="2"/>
        <v>-1.3775783197214668E-4</v>
      </c>
      <c r="L71" s="70">
        <f t="shared" si="3"/>
        <v>6.6299466008919671E-4</v>
      </c>
      <c r="M71" s="70">
        <v>0.19857538003209199</v>
      </c>
      <c r="N71" s="111"/>
      <c r="O71" s="70"/>
    </row>
    <row r="72" spans="5:15" x14ac:dyDescent="0.15">
      <c r="E72" s="1" t="s">
        <v>1034</v>
      </c>
      <c r="F72" s="1" t="s">
        <v>850</v>
      </c>
      <c r="G72" s="1">
        <v>554</v>
      </c>
      <c r="H72" s="1" t="s">
        <v>1031</v>
      </c>
      <c r="I72" s="70">
        <v>3.70941297410733E-3</v>
      </c>
      <c r="J72" s="70">
        <v>9.6086935854947896E-3</v>
      </c>
      <c r="K72" s="70">
        <f t="shared" si="2"/>
        <v>-1.5123626453462458E-2</v>
      </c>
      <c r="L72" s="70">
        <f t="shared" si="3"/>
        <v>2.254245240167712E-2</v>
      </c>
      <c r="M72" s="70">
        <v>0.69946142591843696</v>
      </c>
      <c r="N72" s="111">
        <v>1374.0209106673601</v>
      </c>
      <c r="O72" s="70">
        <v>1.03999696067485E-71</v>
      </c>
    </row>
    <row r="73" spans="5:15" x14ac:dyDescent="0.15">
      <c r="E73" s="1"/>
      <c r="F73" s="1"/>
      <c r="G73" s="1"/>
      <c r="H73" s="1" t="s">
        <v>1032</v>
      </c>
      <c r="I73" s="70">
        <v>-2.8124124054381899E-2</v>
      </c>
      <c r="J73" s="70">
        <v>1.2124658762081001E-2</v>
      </c>
      <c r="K73" s="70">
        <f t="shared" si="2"/>
        <v>-5.1888455228060661E-2</v>
      </c>
      <c r="L73" s="70">
        <f t="shared" si="3"/>
        <v>-4.3597928807031366E-3</v>
      </c>
      <c r="M73" s="70">
        <v>2.0363572714428201E-2</v>
      </c>
      <c r="N73" s="111"/>
      <c r="O73" s="70"/>
    </row>
    <row r="74" spans="5:15" x14ac:dyDescent="0.15">
      <c r="E74" s="1" t="s">
        <v>1035</v>
      </c>
      <c r="F74" s="1" t="s">
        <v>850</v>
      </c>
      <c r="G74" s="1">
        <v>481</v>
      </c>
      <c r="H74" s="1" t="s">
        <v>1031</v>
      </c>
      <c r="I74" s="70">
        <v>7.1037940817320396E-3</v>
      </c>
      <c r="J74" s="70">
        <v>6.1677844730261104E-3</v>
      </c>
      <c r="K74" s="70">
        <f t="shared" si="2"/>
        <v>-4.9850634853991372E-3</v>
      </c>
      <c r="L74" s="70">
        <f t="shared" si="3"/>
        <v>1.9192651648863218E-2</v>
      </c>
      <c r="M74" s="70">
        <v>0.24942059962684801</v>
      </c>
      <c r="N74" s="111"/>
      <c r="O74" s="70">
        <v>8.8706400091283694E-2</v>
      </c>
    </row>
    <row r="75" spans="5:15" x14ac:dyDescent="0.15">
      <c r="E75" s="1"/>
      <c r="F75" s="1"/>
      <c r="G75" s="1"/>
      <c r="H75" s="1" t="s">
        <v>1032</v>
      </c>
      <c r="I75" s="70">
        <v>-2.81181408296701E-2</v>
      </c>
      <c r="J75" s="70">
        <v>8.2253783054004395E-3</v>
      </c>
      <c r="K75" s="70">
        <f t="shared" si="2"/>
        <v>-4.4239882308254957E-2</v>
      </c>
      <c r="L75" s="70">
        <f t="shared" si="3"/>
        <v>-1.1996399351085239E-2</v>
      </c>
      <c r="M75" s="70">
        <v>6.2976176759317604E-4</v>
      </c>
      <c r="N75" s="111"/>
      <c r="O75" s="70"/>
    </row>
    <row r="76" spans="5:15" x14ac:dyDescent="0.15">
      <c r="E76" s="1"/>
      <c r="F76" s="1"/>
      <c r="G76" s="1"/>
      <c r="H76" s="1"/>
      <c r="I76" s="70"/>
      <c r="J76" s="70"/>
      <c r="K76" s="70"/>
      <c r="L76" s="70"/>
      <c r="M76" s="70"/>
      <c r="N76" s="111"/>
      <c r="O76" s="70"/>
    </row>
    <row r="77" spans="5:15" x14ac:dyDescent="0.15">
      <c r="E77" s="1" t="s">
        <v>1030</v>
      </c>
      <c r="F77" s="1" t="s">
        <v>489</v>
      </c>
      <c r="G77" s="1">
        <v>553</v>
      </c>
      <c r="H77" s="1" t="s">
        <v>1031</v>
      </c>
      <c r="I77" s="70">
        <v>3.3016337208889503E-2</v>
      </c>
      <c r="J77" s="70">
        <v>9.6254583084089095E-3</v>
      </c>
      <c r="K77" s="70">
        <f t="shared" si="2"/>
        <v>1.4150438924408041E-2</v>
      </c>
      <c r="L77" s="70">
        <f t="shared" si="3"/>
        <v>5.1882235493370968E-2</v>
      </c>
      <c r="M77" s="70">
        <v>6.0334667469050599E-4</v>
      </c>
      <c r="N77" s="111">
        <v>3515.8016503243998</v>
      </c>
      <c r="O77" s="70">
        <v>0</v>
      </c>
    </row>
    <row r="78" spans="5:15" x14ac:dyDescent="0.15">
      <c r="E78" s="1"/>
      <c r="F78" s="1"/>
      <c r="G78" s="1"/>
      <c r="H78" s="1" t="s">
        <v>1032</v>
      </c>
      <c r="I78" s="70">
        <v>4.04331094981141E-2</v>
      </c>
      <c r="J78" s="70">
        <v>1.2557403429987299E-2</v>
      </c>
      <c r="K78" s="70">
        <f t="shared" si="2"/>
        <v>1.5820598775338996E-2</v>
      </c>
      <c r="L78" s="70">
        <f t="shared" si="3"/>
        <v>6.5045620220889208E-2</v>
      </c>
      <c r="M78" s="70">
        <v>1.2825219936801399E-3</v>
      </c>
      <c r="N78" s="111"/>
      <c r="O78" s="70"/>
    </row>
    <row r="79" spans="5:15" x14ac:dyDescent="0.15">
      <c r="E79" s="1" t="s">
        <v>1033</v>
      </c>
      <c r="F79" s="1" t="s">
        <v>489</v>
      </c>
      <c r="G79" s="1">
        <v>553</v>
      </c>
      <c r="H79" s="1" t="s">
        <v>1031</v>
      </c>
      <c r="I79" s="70">
        <v>2.2525719083967201E-2</v>
      </c>
      <c r="J79" s="70">
        <v>1.15943368921091E-2</v>
      </c>
      <c r="K79" s="70">
        <f t="shared" si="2"/>
        <v>-1.9918122456663578E-4</v>
      </c>
      <c r="L79" s="70">
        <f t="shared" si="3"/>
        <v>4.5250619392501037E-2</v>
      </c>
      <c r="M79" s="70">
        <v>5.2037811677979898E-2</v>
      </c>
      <c r="N79" s="111">
        <v>3499.1509407502499</v>
      </c>
      <c r="O79" s="70">
        <v>0</v>
      </c>
    </row>
    <row r="80" spans="5:15" x14ac:dyDescent="0.15">
      <c r="E80" s="1"/>
      <c r="F80" s="1"/>
      <c r="G80" s="1"/>
      <c r="H80" s="1" t="s">
        <v>1032</v>
      </c>
      <c r="I80" s="70">
        <v>4.0380630310871003E-2</v>
      </c>
      <c r="J80" s="70">
        <v>1.2539057981011599E-2</v>
      </c>
      <c r="K80" s="70">
        <f t="shared" si="2"/>
        <v>1.5804076668088269E-2</v>
      </c>
      <c r="L80" s="70">
        <f t="shared" si="3"/>
        <v>6.4957183953653741E-2</v>
      </c>
      <c r="M80" s="70">
        <v>1.2801725887276801E-3</v>
      </c>
      <c r="N80" s="111"/>
      <c r="O80" s="70"/>
    </row>
    <row r="81" spans="5:15" x14ac:dyDescent="0.15">
      <c r="E81" s="1"/>
      <c r="F81" s="1"/>
      <c r="G81" s="1"/>
      <c r="H81" s="1" t="s">
        <v>1027</v>
      </c>
      <c r="I81" s="70">
        <v>3.5113470033376197E-4</v>
      </c>
      <c r="J81" s="70">
        <v>2.17048790856326E-4</v>
      </c>
      <c r="K81" s="70">
        <f t="shared" si="2"/>
        <v>-7.4280929744636993E-5</v>
      </c>
      <c r="L81" s="70">
        <f t="shared" si="3"/>
        <v>7.7655033041216094E-4</v>
      </c>
      <c r="M81" s="70">
        <v>0.105712493806517</v>
      </c>
      <c r="N81" s="111"/>
      <c r="O81" s="70"/>
    </row>
    <row r="82" spans="5:15" x14ac:dyDescent="0.15">
      <c r="E82" s="1" t="s">
        <v>1034</v>
      </c>
      <c r="F82" s="1" t="s">
        <v>489</v>
      </c>
      <c r="G82" s="1">
        <v>553</v>
      </c>
      <c r="H82" s="1" t="s">
        <v>1031</v>
      </c>
      <c r="I82" s="70">
        <v>4.9495579421910598E-3</v>
      </c>
      <c r="J82" s="70">
        <v>6.8534573574192802E-3</v>
      </c>
      <c r="K82" s="70">
        <f t="shared" si="2"/>
        <v>-8.4832184783507295E-3</v>
      </c>
      <c r="L82" s="70">
        <f t="shared" si="3"/>
        <v>1.8382334362732851E-2</v>
      </c>
      <c r="M82" s="70">
        <v>0.47017232713259699</v>
      </c>
      <c r="N82" s="111">
        <v>3515.8016503243998</v>
      </c>
      <c r="O82" s="70">
        <v>0</v>
      </c>
    </row>
    <row r="83" spans="5:15" x14ac:dyDescent="0.15">
      <c r="E83" s="1"/>
      <c r="F83" s="1"/>
      <c r="G83" s="1"/>
      <c r="H83" s="1" t="s">
        <v>1032</v>
      </c>
      <c r="I83" s="70">
        <v>4.9597032072321599E-2</v>
      </c>
      <c r="J83" s="70">
        <v>8.1032479106068998E-3</v>
      </c>
      <c r="K83" s="70">
        <f t="shared" si="2"/>
        <v>3.3714666167532076E-2</v>
      </c>
      <c r="L83" s="70">
        <f t="shared" si="3"/>
        <v>6.5479397977111123E-2</v>
      </c>
      <c r="M83" s="70">
        <v>9.3202508484436107E-10</v>
      </c>
      <c r="N83" s="111"/>
      <c r="O83" s="70"/>
    </row>
    <row r="84" spans="5:15" x14ac:dyDescent="0.15">
      <c r="E84" s="1" t="s">
        <v>1035</v>
      </c>
      <c r="F84" s="1" t="s">
        <v>489</v>
      </c>
      <c r="G84" s="1">
        <v>455</v>
      </c>
      <c r="H84" s="1" t="s">
        <v>1031</v>
      </c>
      <c r="I84" s="70">
        <v>2.3462475670385898E-3</v>
      </c>
      <c r="J84" s="70">
        <v>4.3796720177965796E-3</v>
      </c>
      <c r="K84" s="70">
        <f t="shared" si="2"/>
        <v>-6.2379095878427058E-3</v>
      </c>
      <c r="L84" s="70">
        <f t="shared" si="3"/>
        <v>1.0930404721919886E-2</v>
      </c>
      <c r="M84" s="70">
        <v>0.59215686533158196</v>
      </c>
      <c r="N84" s="111"/>
      <c r="O84" s="70">
        <v>8.7930950407293401E-2</v>
      </c>
    </row>
    <row r="85" spans="5:15" x14ac:dyDescent="0.15">
      <c r="E85" s="1"/>
      <c r="F85" s="1"/>
      <c r="G85" s="1"/>
      <c r="H85" s="1" t="s">
        <v>1032</v>
      </c>
      <c r="I85" s="70">
        <v>4.2038265541133199E-2</v>
      </c>
      <c r="J85" s="70">
        <v>5.62721830111343E-3</v>
      </c>
      <c r="K85" s="70">
        <f t="shared" si="2"/>
        <v>3.1008917670950875E-2</v>
      </c>
      <c r="L85" s="70">
        <f t="shared" si="3"/>
        <v>5.3067613411315523E-2</v>
      </c>
      <c r="M85" s="70">
        <v>7.9876513552497301E-14</v>
      </c>
      <c r="N85" s="111"/>
      <c r="O85" s="70"/>
    </row>
    <row r="86" spans="5:15" x14ac:dyDescent="0.15">
      <c r="E86" s="1"/>
      <c r="F86" s="1"/>
      <c r="G86" s="1"/>
      <c r="H86" s="1"/>
      <c r="I86" s="70"/>
      <c r="J86" s="70"/>
      <c r="K86" s="70"/>
      <c r="L86" s="70"/>
      <c r="M86" s="70"/>
      <c r="N86" s="111"/>
      <c r="O86" s="70"/>
    </row>
    <row r="87" spans="5:15" x14ac:dyDescent="0.15">
      <c r="E87" s="114"/>
      <c r="F87" s="114"/>
      <c r="G87" s="114"/>
      <c r="H87" s="114"/>
      <c r="I87" s="115"/>
      <c r="J87" s="115"/>
      <c r="K87" s="115"/>
      <c r="L87" s="115"/>
      <c r="M87" s="115"/>
      <c r="N87" s="116"/>
      <c r="O87" s="115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D7FC4-6DF1-324A-936E-AA9016129FAB}">
  <dimension ref="A1:W17"/>
  <sheetViews>
    <sheetView workbookViewId="0">
      <selection activeCell="I23" sqref="I23"/>
    </sheetView>
  </sheetViews>
  <sheetFormatPr baseColWidth="10" defaultRowHeight="13" customHeight="1" x14ac:dyDescent="0.15"/>
  <cols>
    <col min="1" max="2" width="10.83203125" style="8"/>
    <col min="3" max="4" width="10.83203125" style="76"/>
    <col min="5" max="9" width="10.83203125" style="68"/>
    <col min="10" max="12" width="10.83203125" style="38"/>
    <col min="13" max="13" width="10.83203125" style="68"/>
    <col min="14" max="14" width="10.83203125" style="72"/>
    <col min="15" max="15" width="10.83203125" style="68"/>
    <col min="16" max="16384" width="10.83203125" style="8"/>
  </cols>
  <sheetData>
    <row r="1" spans="1:23" s="29" customFormat="1" ht="13" customHeight="1" x14ac:dyDescent="0.15">
      <c r="A1" s="29" t="s">
        <v>944</v>
      </c>
      <c r="C1" s="75"/>
      <c r="D1" s="75"/>
      <c r="E1" s="67"/>
      <c r="F1" s="67"/>
      <c r="G1" s="67"/>
      <c r="H1" s="67"/>
      <c r="I1" s="67"/>
      <c r="J1" s="99"/>
      <c r="K1" s="99"/>
      <c r="L1" s="99"/>
      <c r="M1" s="99"/>
      <c r="N1" s="79"/>
      <c r="O1" s="99"/>
      <c r="P1" s="100"/>
      <c r="Q1" s="100"/>
      <c r="R1" s="100"/>
      <c r="S1" s="100"/>
      <c r="T1" s="101"/>
      <c r="U1" s="102"/>
      <c r="W1" s="102"/>
    </row>
    <row r="2" spans="1:23" s="29" customFormat="1" ht="13" customHeight="1" x14ac:dyDescent="0.15">
      <c r="A2" s="29" t="s">
        <v>922</v>
      </c>
      <c r="C2" s="75"/>
      <c r="D2" s="75"/>
      <c r="E2" s="67"/>
      <c r="F2" s="67"/>
      <c r="G2" s="67"/>
      <c r="H2" s="67"/>
      <c r="I2" s="67"/>
      <c r="J2" s="99"/>
      <c r="K2" s="99"/>
      <c r="L2" s="99"/>
      <c r="M2" s="99"/>
      <c r="N2" s="79"/>
      <c r="O2" s="99"/>
      <c r="P2" s="100"/>
      <c r="Q2" s="100"/>
      <c r="R2" s="100"/>
      <c r="S2" s="100"/>
      <c r="T2" s="101"/>
      <c r="U2" s="102"/>
      <c r="W2" s="102"/>
    </row>
    <row r="4" spans="1:23" ht="13" customHeight="1" x14ac:dyDescent="0.15">
      <c r="A4" s="1" t="s">
        <v>921</v>
      </c>
      <c r="B4" s="1" t="s">
        <v>907</v>
      </c>
      <c r="C4" s="78" t="s">
        <v>908</v>
      </c>
      <c r="D4" s="78" t="s">
        <v>918</v>
      </c>
      <c r="E4" s="70" t="s">
        <v>919</v>
      </c>
      <c r="F4" s="70" t="s">
        <v>603</v>
      </c>
      <c r="G4" s="70" t="s">
        <v>909</v>
      </c>
      <c r="H4" s="70" t="s">
        <v>906</v>
      </c>
      <c r="I4" s="70" t="s">
        <v>920</v>
      </c>
      <c r="J4" s="37" t="s">
        <v>1004</v>
      </c>
      <c r="K4" s="37" t="s">
        <v>1005</v>
      </c>
      <c r="L4" s="37" t="s">
        <v>1006</v>
      </c>
      <c r="M4" s="70" t="s">
        <v>610</v>
      </c>
      <c r="N4" s="74" t="s">
        <v>913</v>
      </c>
      <c r="O4" s="70" t="s">
        <v>914</v>
      </c>
    </row>
    <row r="5" spans="1:23" ht="13" customHeight="1" x14ac:dyDescent="0.15">
      <c r="A5" s="1" t="s">
        <v>915</v>
      </c>
      <c r="B5" s="1" t="s">
        <v>0</v>
      </c>
      <c r="C5" s="78" t="s">
        <v>916</v>
      </c>
      <c r="D5" s="78">
        <v>40</v>
      </c>
      <c r="E5" s="70">
        <v>-7.3411295424328796E-2</v>
      </c>
      <c r="F5" s="70">
        <v>4.35645186579737E-2</v>
      </c>
      <c r="G5" s="70">
        <v>-0.15879775199395724</v>
      </c>
      <c r="H5" s="70">
        <v>1.1975161145299659E-2</v>
      </c>
      <c r="I5" s="70">
        <v>9.1966069284935101E-2</v>
      </c>
      <c r="J5" s="37" t="s">
        <v>488</v>
      </c>
      <c r="K5" s="37" t="s">
        <v>488</v>
      </c>
      <c r="L5" s="37" t="s">
        <v>488</v>
      </c>
      <c r="M5" s="70">
        <v>1.0380698467557301</v>
      </c>
      <c r="N5" s="74">
        <v>42.0259712629951</v>
      </c>
      <c r="O5" s="70">
        <v>0.34117988334233701</v>
      </c>
    </row>
    <row r="6" spans="1:23" ht="13" customHeight="1" x14ac:dyDescent="0.15">
      <c r="A6" s="1" t="s">
        <v>915</v>
      </c>
      <c r="B6" s="1" t="s">
        <v>2</v>
      </c>
      <c r="C6" s="78" t="s">
        <v>916</v>
      </c>
      <c r="D6" s="78">
        <v>40</v>
      </c>
      <c r="E6" s="70">
        <v>-7.8561226379959007E-2</v>
      </c>
      <c r="F6" s="70">
        <v>4.3679704103289599E-2</v>
      </c>
      <c r="G6" s="70">
        <v>-0.16417344642240661</v>
      </c>
      <c r="H6" s="70">
        <v>7.050993662488611E-3</v>
      </c>
      <c r="I6" s="70">
        <v>7.2085925597359199E-2</v>
      </c>
      <c r="J6" s="37" t="s">
        <v>488</v>
      </c>
      <c r="K6" s="37" t="s">
        <v>488</v>
      </c>
      <c r="L6" s="37" t="s">
        <v>488</v>
      </c>
      <c r="M6" s="70">
        <v>1.0385883845841499</v>
      </c>
      <c r="N6" s="74">
        <v>42.067967471131702</v>
      </c>
      <c r="O6" s="70">
        <v>0.33952421811121702</v>
      </c>
    </row>
    <row r="7" spans="1:23" ht="13" customHeight="1" x14ac:dyDescent="0.15">
      <c r="A7" s="1" t="s">
        <v>915</v>
      </c>
      <c r="B7" s="1" t="s">
        <v>1</v>
      </c>
      <c r="C7" s="78" t="s">
        <v>916</v>
      </c>
      <c r="D7" s="78">
        <v>40</v>
      </c>
      <c r="E7" s="70">
        <v>3.0911074862023401E-2</v>
      </c>
      <c r="F7" s="70">
        <v>7.01258412804701E-2</v>
      </c>
      <c r="G7" s="70">
        <v>-0.10653557404769798</v>
      </c>
      <c r="H7" s="70">
        <v>0.16835772377174479</v>
      </c>
      <c r="I7" s="70">
        <v>0.659361881781378</v>
      </c>
      <c r="J7" s="37">
        <v>4.5806766681754704E-3</v>
      </c>
      <c r="K7" s="37">
        <v>2.4577069762434099E-3</v>
      </c>
      <c r="L7" s="37">
        <v>6.2349658244426301E-2</v>
      </c>
      <c r="M7" s="70">
        <v>1.00663541496708</v>
      </c>
      <c r="N7" s="74">
        <v>38.505964629306298</v>
      </c>
      <c r="O7" s="70">
        <v>0.44659656074648302</v>
      </c>
    </row>
    <row r="8" spans="1:23" ht="13" customHeight="1" x14ac:dyDescent="0.15">
      <c r="A8" s="1" t="s">
        <v>915</v>
      </c>
      <c r="B8" s="1" t="s">
        <v>0</v>
      </c>
      <c r="C8" s="78" t="s">
        <v>917</v>
      </c>
      <c r="D8" s="78">
        <v>40</v>
      </c>
      <c r="E8" s="70">
        <v>0.13636475850653301</v>
      </c>
      <c r="F8" s="70">
        <v>5.2539395293739799E-2</v>
      </c>
      <c r="G8" s="70">
        <v>3.3387543730803007E-2</v>
      </c>
      <c r="H8" s="70">
        <v>0.23934197328226303</v>
      </c>
      <c r="I8" s="70">
        <v>9.4459900412340696E-3</v>
      </c>
      <c r="J8" s="37" t="s">
        <v>488</v>
      </c>
      <c r="K8" s="37" t="s">
        <v>488</v>
      </c>
      <c r="L8" s="37" t="s">
        <v>488</v>
      </c>
      <c r="M8" s="70">
        <v>1.24484255942324</v>
      </c>
      <c r="N8" s="74">
        <v>60.435686912304497</v>
      </c>
      <c r="O8" s="70">
        <v>1.54255120034832E-2</v>
      </c>
    </row>
    <row r="9" spans="1:23" ht="13" customHeight="1" x14ac:dyDescent="0.15">
      <c r="A9" s="1" t="s">
        <v>915</v>
      </c>
      <c r="B9" s="1" t="s">
        <v>2</v>
      </c>
      <c r="C9" s="78" t="s">
        <v>917</v>
      </c>
      <c r="D9" s="78">
        <v>40</v>
      </c>
      <c r="E9" s="70">
        <v>0.10843822374647399</v>
      </c>
      <c r="F9" s="70">
        <v>5.2989252125125001E-2</v>
      </c>
      <c r="G9" s="70">
        <v>4.5792895812289958E-3</v>
      </c>
      <c r="H9" s="70">
        <v>0.21229715791171899</v>
      </c>
      <c r="I9" s="70">
        <v>4.0715143149202999E-2</v>
      </c>
      <c r="J9" s="37" t="s">
        <v>488</v>
      </c>
      <c r="K9" s="37" t="s">
        <v>488</v>
      </c>
      <c r="L9" s="37" t="s">
        <v>488</v>
      </c>
      <c r="M9" s="70">
        <v>1.25312297216381</v>
      </c>
      <c r="N9" s="74">
        <v>61.242370151221699</v>
      </c>
      <c r="O9" s="70">
        <v>1.2968003819587201E-2</v>
      </c>
    </row>
    <row r="10" spans="1:23" ht="13" customHeight="1" x14ac:dyDescent="0.15">
      <c r="A10" s="1" t="s">
        <v>915</v>
      </c>
      <c r="B10" s="1" t="s">
        <v>1</v>
      </c>
      <c r="C10" s="78" t="s">
        <v>917</v>
      </c>
      <c r="D10" s="78">
        <v>40</v>
      </c>
      <c r="E10" s="70">
        <v>-6.2943980103953606E-2</v>
      </c>
      <c r="F10" s="70">
        <v>7.8268832461264398E-2</v>
      </c>
      <c r="G10" s="70">
        <v>-0.21635089172803182</v>
      </c>
      <c r="H10" s="70">
        <v>9.0462931520124606E-2</v>
      </c>
      <c r="I10" s="70">
        <v>0.42128011367636597</v>
      </c>
      <c r="J10" s="37">
        <v>-8.7599196073296897E-3</v>
      </c>
      <c r="K10" s="37">
        <v>2.74220721256887E-3</v>
      </c>
      <c r="L10" s="37">
        <v>1.40084139432983E-3</v>
      </c>
      <c r="M10" s="70">
        <v>1.1197010774445</v>
      </c>
      <c r="N10" s="74">
        <v>47.641759107554101</v>
      </c>
      <c r="O10" s="70">
        <v>0.13581617036963201</v>
      </c>
    </row>
    <row r="11" spans="1:23" ht="13" customHeight="1" x14ac:dyDescent="0.15">
      <c r="A11" s="1"/>
      <c r="B11" s="1"/>
      <c r="C11" s="78"/>
      <c r="D11" s="78"/>
      <c r="E11" s="70"/>
      <c r="F11" s="70"/>
      <c r="G11" s="70"/>
      <c r="H11" s="70"/>
      <c r="I11" s="70"/>
      <c r="J11" s="37"/>
      <c r="K11" s="37"/>
      <c r="L11" s="37"/>
      <c r="M11" s="70"/>
      <c r="N11" s="74"/>
      <c r="O11" s="70"/>
    </row>
    <row r="12" spans="1:23" ht="13" customHeight="1" x14ac:dyDescent="0.15">
      <c r="A12" s="1" t="s">
        <v>597</v>
      </c>
      <c r="B12" s="1" t="s">
        <v>0</v>
      </c>
      <c r="C12" s="78" t="s">
        <v>916</v>
      </c>
      <c r="D12" s="78">
        <v>22</v>
      </c>
      <c r="E12" s="70">
        <v>-0.15840728795225301</v>
      </c>
      <c r="F12" s="70">
        <v>6.3750317112285404E-2</v>
      </c>
      <c r="G12" s="70">
        <v>-0.28335790949233242</v>
      </c>
      <c r="H12" s="70">
        <v>-3.3456666412173611E-2</v>
      </c>
      <c r="I12" s="70">
        <v>1.29621381294852E-2</v>
      </c>
      <c r="J12" s="37" t="s">
        <v>488</v>
      </c>
      <c r="K12" s="37" t="s">
        <v>488</v>
      </c>
      <c r="L12" s="37" t="s">
        <v>488</v>
      </c>
      <c r="M12" s="70">
        <v>0.92278276128021497</v>
      </c>
      <c r="N12" s="74">
        <v>17.882088514834699</v>
      </c>
      <c r="O12" s="70">
        <v>0.65645330341941099</v>
      </c>
    </row>
    <row r="13" spans="1:23" ht="13" customHeight="1" x14ac:dyDescent="0.15">
      <c r="A13" s="1" t="s">
        <v>597</v>
      </c>
      <c r="B13" s="1" t="s">
        <v>2</v>
      </c>
      <c r="C13" s="78" t="s">
        <v>916</v>
      </c>
      <c r="D13" s="78">
        <v>22</v>
      </c>
      <c r="E13" s="70">
        <v>-0.15755811632678701</v>
      </c>
      <c r="F13" s="70">
        <v>6.3906116919176997E-2</v>
      </c>
      <c r="G13" s="70">
        <v>-0.28281410548837393</v>
      </c>
      <c r="H13" s="70">
        <v>-3.230212716520009E-2</v>
      </c>
      <c r="I13" s="70">
        <v>1.36836608066541E-2</v>
      </c>
      <c r="J13" s="37" t="s">
        <v>488</v>
      </c>
      <c r="K13" s="37" t="s">
        <v>488</v>
      </c>
      <c r="L13" s="37" t="s">
        <v>488</v>
      </c>
      <c r="M13" s="70">
        <v>0.92252564570482398</v>
      </c>
      <c r="N13" s="74">
        <v>17.872124906645102</v>
      </c>
      <c r="O13" s="70">
        <v>0.65708154161662002</v>
      </c>
    </row>
    <row r="14" spans="1:23" ht="13" customHeight="1" x14ac:dyDescent="0.15">
      <c r="A14" s="1" t="s">
        <v>597</v>
      </c>
      <c r="B14" s="1" t="s">
        <v>1</v>
      </c>
      <c r="C14" s="78" t="s">
        <v>916</v>
      </c>
      <c r="D14" s="78">
        <v>22</v>
      </c>
      <c r="E14" s="70">
        <v>-0.26773382125255302</v>
      </c>
      <c r="F14" s="70">
        <v>0.18631616729939299</v>
      </c>
      <c r="G14" s="70">
        <v>-0.63291350915936329</v>
      </c>
      <c r="H14" s="70">
        <v>9.7445866654257252E-2</v>
      </c>
      <c r="I14" s="70">
        <v>0.15072182325076899</v>
      </c>
      <c r="J14" s="37">
        <v>-5.2769666043471402E-3</v>
      </c>
      <c r="K14" s="37">
        <v>8.4502830060134496E-3</v>
      </c>
      <c r="L14" s="37">
        <v>0.53231753864888198</v>
      </c>
      <c r="M14" s="70">
        <v>0.93520380180056695</v>
      </c>
      <c r="N14" s="74">
        <v>17.492123018044701</v>
      </c>
      <c r="O14" s="70">
        <v>0.62082558955980705</v>
      </c>
    </row>
    <row r="15" spans="1:23" ht="13" customHeight="1" x14ac:dyDescent="0.15">
      <c r="A15" s="1" t="s">
        <v>597</v>
      </c>
      <c r="B15" s="1" t="s">
        <v>0</v>
      </c>
      <c r="C15" s="78" t="s">
        <v>917</v>
      </c>
      <c r="D15" s="78">
        <v>22</v>
      </c>
      <c r="E15" s="70">
        <v>-3.5361345222027898E-2</v>
      </c>
      <c r="F15" s="70">
        <v>6.3553302578853693E-2</v>
      </c>
      <c r="G15" s="70">
        <v>-0.15992581827658114</v>
      </c>
      <c r="H15" s="70">
        <v>8.9203127832525334E-2</v>
      </c>
      <c r="I15" s="70">
        <v>0.57793434528195498</v>
      </c>
      <c r="J15" s="37" t="s">
        <v>488</v>
      </c>
      <c r="K15" s="37" t="s">
        <v>488</v>
      </c>
      <c r="L15" s="37" t="s">
        <v>488</v>
      </c>
      <c r="M15" s="70">
        <v>0.89906639433869395</v>
      </c>
      <c r="N15" s="74">
        <v>16.9747280100128</v>
      </c>
      <c r="O15" s="70">
        <v>0.71263701669527302</v>
      </c>
    </row>
    <row r="16" spans="1:23" ht="13" customHeight="1" x14ac:dyDescent="0.15">
      <c r="A16" s="1" t="s">
        <v>597</v>
      </c>
      <c r="B16" s="1" t="s">
        <v>2</v>
      </c>
      <c r="C16" s="78" t="s">
        <v>917</v>
      </c>
      <c r="D16" s="78">
        <v>22</v>
      </c>
      <c r="E16" s="70">
        <v>-3.6368966969398599E-2</v>
      </c>
      <c r="F16" s="70">
        <v>6.3634018604159404E-2</v>
      </c>
      <c r="G16" s="70">
        <v>-0.16109164343355103</v>
      </c>
      <c r="H16" s="70">
        <v>8.8353709494753824E-2</v>
      </c>
      <c r="I16" s="70">
        <v>0.56763812685152804</v>
      </c>
      <c r="J16" s="37" t="s">
        <v>488</v>
      </c>
      <c r="K16" s="37" t="s">
        <v>488</v>
      </c>
      <c r="L16" s="37" t="s">
        <v>488</v>
      </c>
      <c r="M16" s="70">
        <v>0.89922074328470702</v>
      </c>
      <c r="N16" s="74">
        <v>16.9805568482235</v>
      </c>
      <c r="O16" s="70">
        <v>0.71228414457732003</v>
      </c>
    </row>
    <row r="17" spans="1:15" ht="13" customHeight="1" x14ac:dyDescent="0.15">
      <c r="A17" s="1" t="s">
        <v>597</v>
      </c>
      <c r="B17" s="1" t="s">
        <v>1</v>
      </c>
      <c r="C17" s="78" t="s">
        <v>917</v>
      </c>
      <c r="D17" s="78">
        <v>22</v>
      </c>
      <c r="E17" s="70">
        <v>-9.4793910938689704E-2</v>
      </c>
      <c r="F17" s="70">
        <v>0.18632541719141199</v>
      </c>
      <c r="G17" s="70">
        <v>-0.45999172863385723</v>
      </c>
      <c r="H17" s="70">
        <v>0.2704039067564778</v>
      </c>
      <c r="I17" s="70">
        <v>0.61092425383294602</v>
      </c>
      <c r="J17" s="37">
        <v>-2.86514338304275E-3</v>
      </c>
      <c r="K17" s="37">
        <v>8.4437698160579108E-3</v>
      </c>
      <c r="L17" s="37">
        <v>0.73436837351699902</v>
      </c>
      <c r="M17" s="70">
        <v>0.91813914178682299</v>
      </c>
      <c r="N17" s="74">
        <v>16.859589673620899</v>
      </c>
      <c r="O17" s="70">
        <v>0.66207137103713898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6E48B-BF41-A74F-975E-7340A31BFACE}">
  <dimension ref="A1:P60"/>
  <sheetViews>
    <sheetView workbookViewId="0"/>
  </sheetViews>
  <sheetFormatPr baseColWidth="10" defaultRowHeight="13" customHeight="1" x14ac:dyDescent="0.15"/>
  <cols>
    <col min="1" max="1" width="25.6640625" style="8" customWidth="1"/>
    <col min="2" max="2" width="10.83203125" style="8"/>
    <col min="3" max="3" width="38.5" style="8" customWidth="1"/>
    <col min="4" max="4" width="27.5" style="8" customWidth="1"/>
    <col min="5" max="5" width="10.83203125" style="8"/>
    <col min="6" max="10" width="10.83203125" style="68"/>
    <col min="11" max="14" width="10.83203125" style="38"/>
    <col min="15" max="15" width="10.83203125" style="82"/>
    <col min="16" max="16" width="10.83203125" style="38"/>
    <col min="17" max="16384" width="10.83203125" style="8"/>
  </cols>
  <sheetData>
    <row r="1" spans="1:16" s="29" customFormat="1" ht="13" customHeight="1" x14ac:dyDescent="0.15">
      <c r="A1" s="29" t="s">
        <v>1060</v>
      </c>
      <c r="F1" s="67"/>
      <c r="G1" s="67"/>
      <c r="H1" s="67"/>
      <c r="I1" s="67"/>
      <c r="J1" s="67"/>
      <c r="K1" s="99"/>
      <c r="L1" s="99"/>
      <c r="M1" s="99"/>
      <c r="N1" s="99"/>
      <c r="O1" s="79"/>
      <c r="P1" s="99"/>
    </row>
    <row r="2" spans="1:16" s="29" customFormat="1" ht="13" customHeight="1" x14ac:dyDescent="0.15">
      <c r="F2" s="67"/>
      <c r="G2" s="67"/>
      <c r="H2" s="67"/>
      <c r="I2" s="67"/>
      <c r="J2" s="67"/>
      <c r="K2" s="99"/>
      <c r="L2" s="99"/>
      <c r="M2" s="99"/>
      <c r="N2" s="99"/>
      <c r="O2" s="79"/>
      <c r="P2" s="99"/>
    </row>
    <row r="3" spans="1:16" s="29" customFormat="1" ht="13" customHeight="1" x14ac:dyDescent="0.15">
      <c r="A3" s="29" t="s">
        <v>910</v>
      </c>
      <c r="F3" s="67"/>
      <c r="G3" s="67"/>
      <c r="H3" s="67"/>
      <c r="I3" s="67"/>
      <c r="J3" s="67"/>
      <c r="K3" s="99"/>
      <c r="L3" s="99"/>
      <c r="M3" s="99"/>
      <c r="N3" s="99"/>
      <c r="O3" s="79"/>
      <c r="P3" s="99"/>
    </row>
    <row r="5" spans="1:16" s="29" customFormat="1" ht="13" customHeight="1" x14ac:dyDescent="0.15">
      <c r="A5" s="33" t="s">
        <v>903</v>
      </c>
      <c r="B5" s="33" t="s">
        <v>907</v>
      </c>
      <c r="C5" s="33" t="s">
        <v>901</v>
      </c>
      <c r="D5" s="33" t="s">
        <v>900</v>
      </c>
      <c r="E5" s="33" t="s">
        <v>887</v>
      </c>
      <c r="F5" s="69" t="s">
        <v>904</v>
      </c>
      <c r="G5" s="69" t="s">
        <v>603</v>
      </c>
      <c r="H5" s="69" t="s">
        <v>905</v>
      </c>
      <c r="I5" s="69" t="s">
        <v>906</v>
      </c>
      <c r="J5" s="69" t="s">
        <v>888</v>
      </c>
      <c r="K5" s="105" t="s">
        <v>1004</v>
      </c>
      <c r="L5" s="105" t="s">
        <v>1007</v>
      </c>
      <c r="M5" s="105" t="s">
        <v>1008</v>
      </c>
      <c r="N5" s="105" t="s">
        <v>610</v>
      </c>
      <c r="O5" s="80" t="s">
        <v>889</v>
      </c>
      <c r="P5" s="105" t="s">
        <v>890</v>
      </c>
    </row>
    <row r="6" spans="1:16" ht="13" customHeight="1" x14ac:dyDescent="0.15">
      <c r="A6" s="1" t="s">
        <v>891</v>
      </c>
      <c r="B6" s="1" t="s">
        <v>0</v>
      </c>
      <c r="C6" s="1" t="s">
        <v>892</v>
      </c>
      <c r="D6" s="1" t="s">
        <v>896</v>
      </c>
      <c r="E6" s="1">
        <v>3</v>
      </c>
      <c r="F6" s="70">
        <v>-2.9308411558626301E-3</v>
      </c>
      <c r="G6" s="70">
        <v>4.6087253642975801E-3</v>
      </c>
      <c r="H6" s="70">
        <v>-1.1963942869885887E-2</v>
      </c>
      <c r="I6" s="70">
        <v>6.1022605581606271E-3</v>
      </c>
      <c r="J6" s="70">
        <v>0.52482000650854599</v>
      </c>
      <c r="K6" s="37" t="s">
        <v>488</v>
      </c>
      <c r="L6" s="37" t="s">
        <v>488</v>
      </c>
      <c r="M6" s="37" t="s">
        <v>488</v>
      </c>
      <c r="N6" s="37">
        <v>1.17523539212874</v>
      </c>
      <c r="O6" s="81">
        <v>2.76235645382397</v>
      </c>
      <c r="P6" s="37">
        <v>0.25128231099252202</v>
      </c>
    </row>
    <row r="7" spans="1:16" ht="13" customHeight="1" x14ac:dyDescent="0.15">
      <c r="A7" s="1" t="s">
        <v>891</v>
      </c>
      <c r="B7" s="1" t="s">
        <v>0</v>
      </c>
      <c r="C7" s="1" t="s">
        <v>893</v>
      </c>
      <c r="D7" s="1" t="s">
        <v>897</v>
      </c>
      <c r="E7" s="1">
        <v>3</v>
      </c>
      <c r="F7" s="70">
        <v>1.4744543030636901E-3</v>
      </c>
      <c r="G7" s="70">
        <v>5.2709903742277501E-3</v>
      </c>
      <c r="H7" s="70">
        <v>-8.8566868304227001E-3</v>
      </c>
      <c r="I7" s="70">
        <v>1.1805595436550081E-2</v>
      </c>
      <c r="J7" s="70">
        <v>0.77968463599670701</v>
      </c>
      <c r="K7" s="37" t="s">
        <v>488</v>
      </c>
      <c r="L7" s="37" t="s">
        <v>488</v>
      </c>
      <c r="M7" s="37" t="s">
        <v>488</v>
      </c>
      <c r="N7" s="37">
        <v>0.32014601529126502</v>
      </c>
      <c r="O7" s="81">
        <v>0.20498694221375</v>
      </c>
      <c r="P7" s="37">
        <v>0.90258404260843905</v>
      </c>
    </row>
    <row r="8" spans="1:16" ht="13" customHeight="1" x14ac:dyDescent="0.15">
      <c r="A8" s="1" t="s">
        <v>891</v>
      </c>
      <c r="B8" s="1" t="s">
        <v>0</v>
      </c>
      <c r="C8" s="1" t="s">
        <v>596</v>
      </c>
      <c r="D8" s="1" t="s">
        <v>898</v>
      </c>
      <c r="E8" s="1">
        <v>3</v>
      </c>
      <c r="F8" s="70">
        <v>-4.6346077349916602E-3</v>
      </c>
      <c r="G8" s="70">
        <v>1.53748811513022E-2</v>
      </c>
      <c r="H8" s="70">
        <v>-3.4769374791543975E-2</v>
      </c>
      <c r="I8" s="70">
        <v>2.5500159321560651E-2</v>
      </c>
      <c r="J8" s="70">
        <v>0.76307881973421099</v>
      </c>
      <c r="K8" s="37" t="s">
        <v>488</v>
      </c>
      <c r="L8" s="37" t="s">
        <v>488</v>
      </c>
      <c r="M8" s="37" t="s">
        <v>488</v>
      </c>
      <c r="N8" s="37">
        <v>1.18095453574085</v>
      </c>
      <c r="O8" s="81">
        <v>2.7893072309738001</v>
      </c>
      <c r="P8" s="37">
        <v>0.24791889676235901</v>
      </c>
    </row>
    <row r="9" spans="1:16" ht="13" customHeight="1" x14ac:dyDescent="0.15">
      <c r="A9" s="1" t="s">
        <v>891</v>
      </c>
      <c r="B9" s="1" t="s">
        <v>0</v>
      </c>
      <c r="C9" s="1" t="s">
        <v>894</v>
      </c>
      <c r="D9" s="1" t="s">
        <v>899</v>
      </c>
      <c r="E9" s="1">
        <v>3</v>
      </c>
      <c r="F9" s="70">
        <v>2.7928245484548299E-3</v>
      </c>
      <c r="G9" s="70">
        <v>5.5379441816296197E-3</v>
      </c>
      <c r="H9" s="70">
        <v>-8.0615460475392253E-3</v>
      </c>
      <c r="I9" s="70">
        <v>1.3647195144448884E-2</v>
      </c>
      <c r="J9" s="70">
        <v>0.61404559169306305</v>
      </c>
      <c r="K9" s="37" t="s">
        <v>488</v>
      </c>
      <c r="L9" s="37" t="s">
        <v>488</v>
      </c>
      <c r="M9" s="37" t="s">
        <v>488</v>
      </c>
      <c r="N9" s="37">
        <v>0.68925462654723801</v>
      </c>
      <c r="O9" s="81">
        <v>0.95014388043354403</v>
      </c>
      <c r="P9" s="37">
        <v>0.62184031952846297</v>
      </c>
    </row>
    <row r="10" spans="1:16" ht="13" customHeight="1" x14ac:dyDescent="0.15">
      <c r="A10" s="1" t="s">
        <v>891</v>
      </c>
      <c r="B10" s="1" t="s">
        <v>0</v>
      </c>
      <c r="C10" s="1" t="s">
        <v>488</v>
      </c>
      <c r="D10" s="1" t="s">
        <v>927</v>
      </c>
      <c r="E10" s="1">
        <v>3</v>
      </c>
      <c r="F10" s="70">
        <v>1.9306773421765001E-2</v>
      </c>
      <c r="G10" s="70">
        <v>1.9124486695838099E-2</v>
      </c>
      <c r="H10" s="70">
        <v>-1.8177220502077669E-2</v>
      </c>
      <c r="I10" s="70">
        <v>5.6790767345607673E-2</v>
      </c>
      <c r="J10" s="70">
        <v>0.31271976039506699</v>
      </c>
      <c r="K10" s="37" t="s">
        <v>488</v>
      </c>
      <c r="L10" s="37" t="s">
        <v>488</v>
      </c>
      <c r="M10" s="37" t="s">
        <v>488</v>
      </c>
      <c r="N10" s="37">
        <v>0.88294343988253299</v>
      </c>
      <c r="O10" s="81">
        <v>1.5591782360632001</v>
      </c>
      <c r="P10" s="37">
        <v>0.45859440076974101</v>
      </c>
    </row>
    <row r="11" spans="1:16" ht="13" customHeight="1" x14ac:dyDescent="0.15">
      <c r="A11" s="1" t="s">
        <v>891</v>
      </c>
      <c r="B11" s="1" t="s">
        <v>0</v>
      </c>
      <c r="C11" s="1" t="s">
        <v>488</v>
      </c>
      <c r="D11" s="1" t="s">
        <v>928</v>
      </c>
      <c r="E11" s="1">
        <v>3</v>
      </c>
      <c r="F11" s="70">
        <v>2.6593881321632502E-2</v>
      </c>
      <c r="G11" s="70">
        <v>1.38821348951802E-2</v>
      </c>
      <c r="H11" s="70">
        <v>-6.1510307292068911E-4</v>
      </c>
      <c r="I11" s="70">
        <v>5.3802865716185692E-2</v>
      </c>
      <c r="J11" s="70">
        <v>5.5404434628640802E-2</v>
      </c>
      <c r="K11" s="37" t="s">
        <v>488</v>
      </c>
      <c r="L11" s="37" t="s">
        <v>488</v>
      </c>
      <c r="M11" s="37" t="s">
        <v>488</v>
      </c>
      <c r="N11" s="37">
        <v>0.54599741719501604</v>
      </c>
      <c r="O11" s="81">
        <v>0.59622635916725697</v>
      </c>
      <c r="P11" s="37">
        <v>0.74221733114533395</v>
      </c>
    </row>
    <row r="12" spans="1:16" ht="13" customHeight="1" x14ac:dyDescent="0.15">
      <c r="A12" s="1" t="s">
        <v>891</v>
      </c>
      <c r="B12" s="1" t="s">
        <v>0</v>
      </c>
      <c r="C12" s="1" t="s">
        <v>488</v>
      </c>
      <c r="D12" s="1" t="s">
        <v>929</v>
      </c>
      <c r="E12" s="1">
        <v>3</v>
      </c>
      <c r="F12" s="70">
        <v>-1.30675286412513E-2</v>
      </c>
      <c r="G12" s="70">
        <v>1.3733523596765501E-2</v>
      </c>
      <c r="H12" s="70">
        <v>-3.9985234890911686E-2</v>
      </c>
      <c r="I12" s="70">
        <v>1.3850177608409082E-2</v>
      </c>
      <c r="J12" s="70">
        <v>0.34134762819329001</v>
      </c>
      <c r="K12" s="37" t="s">
        <v>488</v>
      </c>
      <c r="L12" s="37" t="s">
        <v>488</v>
      </c>
      <c r="M12" s="37" t="s">
        <v>488</v>
      </c>
      <c r="N12" s="37">
        <v>0.712457194572788</v>
      </c>
      <c r="O12" s="81">
        <v>1.01519050819705</v>
      </c>
      <c r="P12" s="37">
        <v>0.601941355760643</v>
      </c>
    </row>
    <row r="13" spans="1:16" ht="13" customHeight="1" x14ac:dyDescent="0.15">
      <c r="A13" s="1"/>
      <c r="B13" s="1"/>
      <c r="C13" s="1"/>
      <c r="D13" s="1"/>
      <c r="E13" s="1"/>
      <c r="F13" s="70"/>
      <c r="G13" s="70"/>
      <c r="H13" s="70"/>
      <c r="I13" s="70"/>
      <c r="J13" s="70"/>
      <c r="K13" s="37"/>
      <c r="L13" s="37"/>
      <c r="M13" s="37"/>
      <c r="N13" s="37"/>
      <c r="O13" s="81"/>
      <c r="P13" s="37"/>
    </row>
    <row r="14" spans="1:16" ht="13" customHeight="1" x14ac:dyDescent="0.15">
      <c r="A14" s="1" t="s">
        <v>891</v>
      </c>
      <c r="B14" s="1" t="s">
        <v>2</v>
      </c>
      <c r="C14" s="1" t="s">
        <v>892</v>
      </c>
      <c r="D14" s="1" t="s">
        <v>896</v>
      </c>
      <c r="E14" s="1">
        <v>3</v>
      </c>
      <c r="F14" s="70">
        <v>-3.1525702607933899E-3</v>
      </c>
      <c r="G14" s="70">
        <v>4.83898123461542E-3</v>
      </c>
      <c r="H14" s="70">
        <v>-1.2636973480639614E-2</v>
      </c>
      <c r="I14" s="70">
        <v>6.3318329590528336E-3</v>
      </c>
      <c r="J14" s="70">
        <v>0.51472724619896004</v>
      </c>
      <c r="K14" s="37" t="s">
        <v>488</v>
      </c>
      <c r="L14" s="37" t="s">
        <v>488</v>
      </c>
      <c r="M14" s="37" t="s">
        <v>488</v>
      </c>
      <c r="N14" s="37">
        <v>1.1691426552761699</v>
      </c>
      <c r="O14" s="81">
        <v>2.7337890967724201</v>
      </c>
      <c r="P14" s="37">
        <v>0.25489730297188101</v>
      </c>
    </row>
    <row r="15" spans="1:16" ht="13" customHeight="1" x14ac:dyDescent="0.15">
      <c r="A15" s="1" t="s">
        <v>891</v>
      </c>
      <c r="B15" s="1" t="s">
        <v>2</v>
      </c>
      <c r="C15" s="1" t="s">
        <v>893</v>
      </c>
      <c r="D15" s="1" t="s">
        <v>897</v>
      </c>
      <c r="E15" s="1">
        <v>3</v>
      </c>
      <c r="F15" s="70">
        <v>1.4805395677816599E-3</v>
      </c>
      <c r="G15" s="70">
        <v>5.2854242906747798E-3</v>
      </c>
      <c r="H15" s="70">
        <v>-8.8788920419409084E-3</v>
      </c>
      <c r="I15" s="70">
        <v>1.1839971177504228E-2</v>
      </c>
      <c r="J15" s="70">
        <v>0.77938739822332903</v>
      </c>
      <c r="K15" s="37" t="s">
        <v>488</v>
      </c>
      <c r="L15" s="37" t="s">
        <v>488</v>
      </c>
      <c r="M15" s="37" t="s">
        <v>488</v>
      </c>
      <c r="N15" s="37">
        <v>0.31988061291203701</v>
      </c>
      <c r="O15" s="81">
        <v>0.204647213033961</v>
      </c>
      <c r="P15" s="37">
        <v>0.90273737269899001</v>
      </c>
    </row>
    <row r="16" spans="1:16" ht="13" customHeight="1" x14ac:dyDescent="0.15">
      <c r="A16" s="1" t="s">
        <v>891</v>
      </c>
      <c r="B16" s="1" t="s">
        <v>2</v>
      </c>
      <c r="C16" s="1" t="s">
        <v>596</v>
      </c>
      <c r="D16" s="1" t="s">
        <v>898</v>
      </c>
      <c r="E16" s="1">
        <v>3</v>
      </c>
      <c r="F16" s="70">
        <v>-4.9684956037334702E-3</v>
      </c>
      <c r="G16" s="70">
        <v>1.5932089276112199E-2</v>
      </c>
      <c r="H16" s="70">
        <v>-3.6195390584913383E-2</v>
      </c>
      <c r="I16" s="70">
        <v>2.625839937744644E-2</v>
      </c>
      <c r="J16" s="70">
        <v>0.75515101377472704</v>
      </c>
      <c r="K16" s="37" t="s">
        <v>488</v>
      </c>
      <c r="L16" s="37" t="s">
        <v>488</v>
      </c>
      <c r="M16" s="37" t="s">
        <v>488</v>
      </c>
      <c r="N16" s="37">
        <v>1.1795710297840001</v>
      </c>
      <c r="O16" s="81">
        <v>2.7827756286113901</v>
      </c>
      <c r="P16" s="37">
        <v>0.24872987411285599</v>
      </c>
    </row>
    <row r="17" spans="1:16" ht="13" customHeight="1" x14ac:dyDescent="0.15">
      <c r="A17" s="1" t="s">
        <v>891</v>
      </c>
      <c r="B17" s="1" t="s">
        <v>2</v>
      </c>
      <c r="C17" s="1" t="s">
        <v>894</v>
      </c>
      <c r="D17" s="1" t="s">
        <v>899</v>
      </c>
      <c r="E17" s="1">
        <v>3</v>
      </c>
      <c r="F17" s="70">
        <v>2.8549693425046299E-3</v>
      </c>
      <c r="G17" s="70">
        <v>5.6114088427208697E-3</v>
      </c>
      <c r="H17" s="70">
        <v>-8.1433919892282755E-3</v>
      </c>
      <c r="I17" s="70">
        <v>1.3853330674237534E-2</v>
      </c>
      <c r="J17" s="70">
        <v>0.61090684554919295</v>
      </c>
      <c r="K17" s="37" t="s">
        <v>488</v>
      </c>
      <c r="L17" s="37" t="s">
        <v>488</v>
      </c>
      <c r="M17" s="37" t="s">
        <v>488</v>
      </c>
      <c r="N17" s="37">
        <v>0.687142241405998</v>
      </c>
      <c r="O17" s="81">
        <v>0.94432891984891798</v>
      </c>
      <c r="P17" s="37">
        <v>0.62365093889702605</v>
      </c>
    </row>
    <row r="18" spans="1:16" ht="13" customHeight="1" x14ac:dyDescent="0.15">
      <c r="A18" s="1" t="s">
        <v>891</v>
      </c>
      <c r="B18" s="1" t="s">
        <v>2</v>
      </c>
      <c r="C18" s="1" t="s">
        <v>488</v>
      </c>
      <c r="D18" s="1" t="s">
        <v>927</v>
      </c>
      <c r="E18" s="1">
        <v>3</v>
      </c>
      <c r="F18" s="70">
        <v>1.9848734127211099E-2</v>
      </c>
      <c r="G18" s="70">
        <v>1.9444224321727901E-2</v>
      </c>
      <c r="H18" s="70">
        <v>-1.8261945543375586E-2</v>
      </c>
      <c r="I18" s="70">
        <v>5.7959413797797787E-2</v>
      </c>
      <c r="J18" s="70">
        <v>0.30734749991948901</v>
      </c>
      <c r="K18" s="37" t="s">
        <v>488</v>
      </c>
      <c r="L18" s="37" t="s">
        <v>488</v>
      </c>
      <c r="M18" s="37" t="s">
        <v>488</v>
      </c>
      <c r="N18" s="37">
        <v>0.87340825881733097</v>
      </c>
      <c r="O18" s="81">
        <v>1.52568397314064</v>
      </c>
      <c r="P18" s="37">
        <v>0.46633921216165802</v>
      </c>
    </row>
    <row r="19" spans="1:16" ht="13" customHeight="1" x14ac:dyDescent="0.15">
      <c r="A19" s="1" t="s">
        <v>891</v>
      </c>
      <c r="B19" s="1" t="s">
        <v>2</v>
      </c>
      <c r="C19" s="1" t="s">
        <v>488</v>
      </c>
      <c r="D19" s="1" t="s">
        <v>928</v>
      </c>
      <c r="E19" s="1">
        <v>3</v>
      </c>
      <c r="F19" s="70">
        <v>2.6806090282456299E-2</v>
      </c>
      <c r="G19" s="70">
        <v>1.4348316683962499E-2</v>
      </c>
      <c r="H19" s="70">
        <v>-1.3166104181101985E-3</v>
      </c>
      <c r="I19" s="70">
        <v>5.4928790983022793E-2</v>
      </c>
      <c r="J19" s="70">
        <v>6.17287118422086E-2</v>
      </c>
      <c r="K19" s="37" t="s">
        <v>488</v>
      </c>
      <c r="L19" s="37" t="s">
        <v>488</v>
      </c>
      <c r="M19" s="37" t="s">
        <v>488</v>
      </c>
      <c r="N19" s="37">
        <v>0.52910425430650299</v>
      </c>
      <c r="O19" s="81">
        <v>0.55990262385047995</v>
      </c>
      <c r="P19" s="37">
        <v>0.75582054000684995</v>
      </c>
    </row>
    <row r="20" spans="1:16" ht="13" customHeight="1" x14ac:dyDescent="0.15">
      <c r="A20" s="1" t="s">
        <v>891</v>
      </c>
      <c r="B20" s="1" t="s">
        <v>2</v>
      </c>
      <c r="C20" s="1" t="s">
        <v>488</v>
      </c>
      <c r="D20" s="1" t="s">
        <v>929</v>
      </c>
      <c r="E20" s="1">
        <v>3</v>
      </c>
      <c r="F20" s="70">
        <v>-1.32615872930163E-2</v>
      </c>
      <c r="G20" s="70">
        <v>1.39122223854087E-2</v>
      </c>
      <c r="H20" s="70">
        <v>-4.0529543168417351E-2</v>
      </c>
      <c r="I20" s="70">
        <v>1.400636858238475E-2</v>
      </c>
      <c r="J20" s="70">
        <v>0.34047210942658701</v>
      </c>
      <c r="K20" s="37" t="s">
        <v>488</v>
      </c>
      <c r="L20" s="37" t="s">
        <v>488</v>
      </c>
      <c r="M20" s="37" t="s">
        <v>488</v>
      </c>
      <c r="N20" s="37">
        <v>0.70719780581070601</v>
      </c>
      <c r="O20" s="81">
        <v>1.00025747308695</v>
      </c>
      <c r="P20" s="37">
        <v>0.60645258207782005</v>
      </c>
    </row>
    <row r="21" spans="1:16" ht="13" customHeight="1" x14ac:dyDescent="0.15">
      <c r="A21" s="1"/>
      <c r="B21" s="1"/>
      <c r="C21" s="1"/>
      <c r="D21" s="1"/>
      <c r="E21" s="1"/>
      <c r="F21" s="70"/>
      <c r="G21" s="70"/>
      <c r="H21" s="70"/>
      <c r="I21" s="70"/>
      <c r="J21" s="70"/>
      <c r="K21" s="37"/>
      <c r="L21" s="37"/>
      <c r="M21" s="37"/>
      <c r="N21" s="37"/>
      <c r="O21" s="81"/>
      <c r="P21" s="37"/>
    </row>
    <row r="22" spans="1:16" ht="13" customHeight="1" x14ac:dyDescent="0.15">
      <c r="A22" s="1" t="s">
        <v>891</v>
      </c>
      <c r="B22" s="1" t="s">
        <v>1</v>
      </c>
      <c r="C22" s="1" t="s">
        <v>892</v>
      </c>
      <c r="D22" s="1" t="s">
        <v>896</v>
      </c>
      <c r="E22" s="1">
        <v>3</v>
      </c>
      <c r="F22" s="70">
        <v>-2.8569051480303798E-2</v>
      </c>
      <c r="G22" s="70">
        <v>1.7920495615391999E-2</v>
      </c>
      <c r="H22" s="70">
        <v>-6.3693222886472112E-2</v>
      </c>
      <c r="I22" s="70">
        <v>6.5551199258645186E-3</v>
      </c>
      <c r="J22" s="70">
        <v>0.11088878052595599</v>
      </c>
      <c r="K22" s="37">
        <v>-9.20460351327047E-3</v>
      </c>
      <c r="L22" s="37">
        <v>6.2173937786258104E-3</v>
      </c>
      <c r="M22" s="37">
        <v>0.13875049709588899</v>
      </c>
      <c r="N22" s="37">
        <v>0.75537692541440504</v>
      </c>
      <c r="O22" s="81">
        <v>0.57059429944852003</v>
      </c>
      <c r="P22" s="37">
        <v>0.450022854229988</v>
      </c>
    </row>
    <row r="23" spans="1:16" ht="13" customHeight="1" x14ac:dyDescent="0.15">
      <c r="A23" s="1" t="s">
        <v>891</v>
      </c>
      <c r="B23" s="1" t="s">
        <v>1</v>
      </c>
      <c r="C23" s="1" t="s">
        <v>893</v>
      </c>
      <c r="D23" s="1" t="s">
        <v>897</v>
      </c>
      <c r="E23" s="1">
        <v>3</v>
      </c>
      <c r="F23" s="70">
        <v>-5.0648143131740999E-4</v>
      </c>
      <c r="G23" s="70">
        <v>2.0484914676511999E-2</v>
      </c>
      <c r="H23" s="70">
        <v>-4.0656914197280923E-2</v>
      </c>
      <c r="I23" s="70">
        <v>3.9643951334646106E-2</v>
      </c>
      <c r="J23" s="70">
        <v>0.98027462883425598</v>
      </c>
      <c r="K23" s="37">
        <v>-7.1767244828255998E-4</v>
      </c>
      <c r="L23" s="37">
        <v>7.1715812103363696E-3</v>
      </c>
      <c r="M23" s="37">
        <v>0.92028738883086803</v>
      </c>
      <c r="N23" s="37">
        <v>0.44155701057489199</v>
      </c>
      <c r="O23" s="81">
        <v>0.194972593587835</v>
      </c>
      <c r="P23" s="37">
        <v>0.658809798288992</v>
      </c>
    </row>
    <row r="24" spans="1:16" ht="13" customHeight="1" x14ac:dyDescent="0.15">
      <c r="A24" s="1" t="s">
        <v>891</v>
      </c>
      <c r="B24" s="1" t="s">
        <v>1</v>
      </c>
      <c r="C24" s="1" t="s">
        <v>596</v>
      </c>
      <c r="D24" s="1" t="s">
        <v>898</v>
      </c>
      <c r="E24" s="1">
        <v>3</v>
      </c>
      <c r="F24" s="70">
        <v>-9.5217632475140201E-2</v>
      </c>
      <c r="G24" s="70">
        <v>5.9772449710516803E-2</v>
      </c>
      <c r="H24" s="70">
        <v>-0.21237163390775315</v>
      </c>
      <c r="I24" s="70">
        <v>2.1936368957472738E-2</v>
      </c>
      <c r="J24" s="70">
        <v>0.111159740345386</v>
      </c>
      <c r="K24" s="37">
        <v>-3.3651966495577397E-2</v>
      </c>
      <c r="L24" s="37">
        <v>2.1458531718456599E-2</v>
      </c>
      <c r="M24" s="37">
        <v>0.116826886040684</v>
      </c>
      <c r="N24" s="37">
        <v>0.57441631916431302</v>
      </c>
      <c r="O24" s="81">
        <v>0.32995410772227801</v>
      </c>
      <c r="P24" s="37">
        <v>0.56568611235839905</v>
      </c>
    </row>
    <row r="25" spans="1:16" ht="13" customHeight="1" x14ac:dyDescent="0.15">
      <c r="A25" s="1" t="s">
        <v>891</v>
      </c>
      <c r="B25" s="1" t="s">
        <v>1</v>
      </c>
      <c r="C25" s="1" t="s">
        <v>894</v>
      </c>
      <c r="D25" s="1" t="s">
        <v>899</v>
      </c>
      <c r="E25" s="1">
        <v>3</v>
      </c>
      <c r="F25" s="70">
        <v>-1.7462892098324301E-2</v>
      </c>
      <c r="G25" s="70">
        <v>2.1538043447902899E-2</v>
      </c>
      <c r="H25" s="70">
        <v>-5.9677457256213984E-2</v>
      </c>
      <c r="I25" s="70">
        <v>2.4751673059565382E-2</v>
      </c>
      <c r="J25" s="70">
        <v>0.41748462874624098</v>
      </c>
      <c r="K25" s="37">
        <v>-7.4801167397822999E-3</v>
      </c>
      <c r="L25" s="37">
        <v>7.6862455520414E-3</v>
      </c>
      <c r="M25" s="37">
        <v>0.33046279571777099</v>
      </c>
      <c r="N25" s="37">
        <v>5.5321262628642003E-2</v>
      </c>
      <c r="O25" s="81">
        <v>3.06044209882718E-3</v>
      </c>
      <c r="P25" s="37">
        <v>0.95588252297539</v>
      </c>
    </row>
    <row r="26" spans="1:16" ht="13" customHeight="1" x14ac:dyDescent="0.15">
      <c r="A26" s="1" t="s">
        <v>891</v>
      </c>
      <c r="B26" s="1" t="s">
        <v>1</v>
      </c>
      <c r="C26" s="1" t="s">
        <v>488</v>
      </c>
      <c r="D26" s="1" t="s">
        <v>927</v>
      </c>
      <c r="E26" s="1">
        <v>3</v>
      </c>
      <c r="F26" s="70">
        <v>-7.4009829125010196E-2</v>
      </c>
      <c r="G26" s="70">
        <v>7.7731395774729803E-2</v>
      </c>
      <c r="H26" s="70">
        <v>-0.2263633648434806</v>
      </c>
      <c r="I26" s="70">
        <v>7.8343706593460211E-2</v>
      </c>
      <c r="J26" s="70">
        <v>0.34103474024457497</v>
      </c>
      <c r="K26" s="37">
        <v>-3.4343335710739401E-2</v>
      </c>
      <c r="L26" s="37">
        <v>2.7728154570629999E-2</v>
      </c>
      <c r="M26" s="37">
        <v>0.215503777524201</v>
      </c>
      <c r="N26" s="37">
        <v>0.15847985276550799</v>
      </c>
      <c r="O26" s="81">
        <v>2.5115863732577098E-2</v>
      </c>
      <c r="P26" s="37">
        <v>0.87407869519600701</v>
      </c>
    </row>
    <row r="27" spans="1:16" ht="13" customHeight="1" x14ac:dyDescent="0.15">
      <c r="A27" s="1" t="s">
        <v>891</v>
      </c>
      <c r="B27" s="1" t="s">
        <v>1</v>
      </c>
      <c r="C27" s="1" t="s">
        <v>488</v>
      </c>
      <c r="D27" s="1" t="s">
        <v>928</v>
      </c>
      <c r="E27" s="1">
        <v>3</v>
      </c>
      <c r="F27" s="70">
        <v>-1.26552470132941E-2</v>
      </c>
      <c r="G27" s="70">
        <v>5.7852081046880402E-2</v>
      </c>
      <c r="H27" s="70">
        <v>-0.12604532586517969</v>
      </c>
      <c r="I27" s="70">
        <v>0.10073483183859148</v>
      </c>
      <c r="J27" s="70">
        <v>0.82684339345200197</v>
      </c>
      <c r="K27" s="37">
        <v>-1.4978008625778701E-2</v>
      </c>
      <c r="L27" s="37">
        <v>2.1432123589638901E-2</v>
      </c>
      <c r="M27" s="37">
        <v>0.48464084745457198</v>
      </c>
      <c r="N27" s="37">
        <v>0.32836566757319102</v>
      </c>
      <c r="O27" s="81">
        <v>0.107824011640788</v>
      </c>
      <c r="P27" s="37">
        <v>0.74263519843179504</v>
      </c>
    </row>
    <row r="28" spans="1:16" ht="13" customHeight="1" x14ac:dyDescent="0.15">
      <c r="A28" s="1" t="s">
        <v>891</v>
      </c>
      <c r="B28" s="1" t="s">
        <v>1</v>
      </c>
      <c r="C28" s="1" t="s">
        <v>488</v>
      </c>
      <c r="D28" s="1" t="s">
        <v>929</v>
      </c>
      <c r="E28" s="1">
        <v>3</v>
      </c>
      <c r="F28" s="70">
        <v>4.6495693969763399E-3</v>
      </c>
      <c r="G28" s="70">
        <v>5.7097419538246097E-2</v>
      </c>
      <c r="H28" s="70">
        <v>-0.10726137289798601</v>
      </c>
      <c r="I28" s="70">
        <v>0.11656051169193868</v>
      </c>
      <c r="J28" s="70">
        <v>0.93509822956931299</v>
      </c>
      <c r="K28" s="37">
        <v>6.7520615091746002E-3</v>
      </c>
      <c r="L28" s="37">
        <v>2.1121242392268699E-2</v>
      </c>
      <c r="M28" s="37">
        <v>0.74921010621970596</v>
      </c>
      <c r="N28" s="37">
        <v>0.95550746590375601</v>
      </c>
      <c r="O28" s="81">
        <v>0.91299451739781701</v>
      </c>
      <c r="P28" s="37">
        <v>0.33932113163238697</v>
      </c>
    </row>
    <row r="29" spans="1:16" ht="13" customHeight="1" x14ac:dyDescent="0.15">
      <c r="A29" s="1"/>
      <c r="B29" s="1"/>
      <c r="C29" s="1"/>
      <c r="D29" s="1"/>
      <c r="E29" s="1"/>
      <c r="F29" s="70"/>
      <c r="G29" s="70"/>
      <c r="H29" s="70"/>
      <c r="I29" s="70"/>
      <c r="J29" s="70"/>
      <c r="K29" s="37"/>
      <c r="L29" s="37"/>
      <c r="M29" s="37"/>
      <c r="N29" s="37"/>
      <c r="O29" s="81"/>
      <c r="P29" s="37"/>
    </row>
    <row r="30" spans="1:16" ht="13" customHeight="1" x14ac:dyDescent="0.15">
      <c r="A30" s="1" t="s">
        <v>895</v>
      </c>
      <c r="B30" s="1" t="s">
        <v>534</v>
      </c>
      <c r="C30" s="1" t="s">
        <v>892</v>
      </c>
      <c r="D30" s="1" t="s">
        <v>896</v>
      </c>
      <c r="E30" s="1">
        <v>1</v>
      </c>
      <c r="F30" s="70">
        <v>-7.4999999999999997E-3</v>
      </c>
      <c r="G30" s="70">
        <v>5.2777777777777797E-3</v>
      </c>
      <c r="H30" s="70">
        <v>-1.7844444444444447E-2</v>
      </c>
      <c r="I30" s="70">
        <v>2.8444444444444481E-3</v>
      </c>
      <c r="J30" s="70">
        <v>0.15530145922712299</v>
      </c>
      <c r="K30" s="37" t="s">
        <v>488</v>
      </c>
      <c r="L30" s="37" t="s">
        <v>488</v>
      </c>
      <c r="M30" s="37" t="s">
        <v>488</v>
      </c>
      <c r="N30" s="37" t="s">
        <v>488</v>
      </c>
      <c r="O30" s="81" t="s">
        <v>488</v>
      </c>
      <c r="P30" s="37" t="s">
        <v>488</v>
      </c>
    </row>
    <row r="31" spans="1:16" ht="13" customHeight="1" x14ac:dyDescent="0.15">
      <c r="A31" s="1" t="s">
        <v>895</v>
      </c>
      <c r="B31" s="1" t="s">
        <v>534</v>
      </c>
      <c r="C31" s="1" t="s">
        <v>893</v>
      </c>
      <c r="D31" s="1" t="s">
        <v>897</v>
      </c>
      <c r="E31" s="1">
        <v>1</v>
      </c>
      <c r="F31" s="70">
        <v>-2.7777777777777801E-3</v>
      </c>
      <c r="G31" s="70">
        <v>6.1111111111111097E-3</v>
      </c>
      <c r="H31" s="70">
        <v>-1.4755555555555555E-2</v>
      </c>
      <c r="I31" s="70">
        <v>9.1999999999999946E-3</v>
      </c>
      <c r="J31" s="70">
        <v>0.64943628372675499</v>
      </c>
      <c r="K31" s="37" t="s">
        <v>488</v>
      </c>
      <c r="L31" s="37" t="s">
        <v>488</v>
      </c>
      <c r="M31" s="37" t="s">
        <v>488</v>
      </c>
      <c r="N31" s="37" t="s">
        <v>488</v>
      </c>
      <c r="O31" s="81" t="s">
        <v>488</v>
      </c>
      <c r="P31" s="37" t="s">
        <v>488</v>
      </c>
    </row>
    <row r="32" spans="1:16" ht="13" customHeight="1" x14ac:dyDescent="0.15">
      <c r="A32" s="1" t="s">
        <v>895</v>
      </c>
      <c r="B32" s="1" t="s">
        <v>534</v>
      </c>
      <c r="C32" s="1" t="s">
        <v>596</v>
      </c>
      <c r="D32" s="1" t="s">
        <v>898</v>
      </c>
      <c r="E32" s="1">
        <v>1</v>
      </c>
      <c r="F32" s="70">
        <v>1.9393939393939401E-2</v>
      </c>
      <c r="G32" s="70">
        <v>2.0303030303030298E-2</v>
      </c>
      <c r="H32" s="70">
        <v>-2.0399999999999981E-2</v>
      </c>
      <c r="I32" s="70">
        <v>5.9187878787878782E-2</v>
      </c>
      <c r="J32" s="70">
        <v>0.33946449176091398</v>
      </c>
      <c r="K32" s="37" t="s">
        <v>488</v>
      </c>
      <c r="L32" s="37" t="s">
        <v>488</v>
      </c>
      <c r="M32" s="37" t="s">
        <v>488</v>
      </c>
      <c r="N32" s="37" t="s">
        <v>488</v>
      </c>
      <c r="O32" s="81" t="s">
        <v>488</v>
      </c>
      <c r="P32" s="37" t="s">
        <v>488</v>
      </c>
    </row>
    <row r="33" spans="1:16" ht="13" customHeight="1" x14ac:dyDescent="0.15">
      <c r="A33" s="1" t="s">
        <v>895</v>
      </c>
      <c r="B33" s="1" t="s">
        <v>534</v>
      </c>
      <c r="C33" s="1" t="s">
        <v>894</v>
      </c>
      <c r="D33" s="1" t="s">
        <v>899</v>
      </c>
      <c r="E33" s="1">
        <v>1</v>
      </c>
      <c r="F33" s="70">
        <v>-1.36730555555556E-3</v>
      </c>
      <c r="G33" s="70">
        <v>6.7105555555555599E-3</v>
      </c>
      <c r="H33" s="70">
        <v>-1.4519994444444458E-2</v>
      </c>
      <c r="I33" s="70">
        <v>1.1785383333333337E-2</v>
      </c>
      <c r="J33" s="70">
        <v>0.83854538977513804</v>
      </c>
      <c r="K33" s="37" t="s">
        <v>488</v>
      </c>
      <c r="L33" s="37" t="s">
        <v>488</v>
      </c>
      <c r="M33" s="37" t="s">
        <v>488</v>
      </c>
      <c r="N33" s="37" t="s">
        <v>488</v>
      </c>
      <c r="O33" s="81" t="s">
        <v>488</v>
      </c>
      <c r="P33" s="37" t="s">
        <v>488</v>
      </c>
    </row>
    <row r="34" spans="1:16" ht="13" customHeight="1" x14ac:dyDescent="0.15">
      <c r="A34" s="1" t="s">
        <v>895</v>
      </c>
      <c r="B34" s="1" t="s">
        <v>534</v>
      </c>
      <c r="C34" s="1" t="s">
        <v>488</v>
      </c>
      <c r="D34" s="1" t="s">
        <v>927</v>
      </c>
      <c r="E34" s="1">
        <v>1</v>
      </c>
      <c r="F34" s="70">
        <v>2.0277777777777801E-2</v>
      </c>
      <c r="G34" s="70">
        <v>2.5277777777777798E-2</v>
      </c>
      <c r="H34" s="70">
        <v>-2.926666666666668E-2</v>
      </c>
      <c r="I34" s="70">
        <v>6.9822222222222285E-2</v>
      </c>
      <c r="J34" s="70">
        <v>0.42243854751777199</v>
      </c>
      <c r="K34" s="37" t="s">
        <v>488</v>
      </c>
      <c r="L34" s="37" t="s">
        <v>488</v>
      </c>
      <c r="M34" s="37" t="s">
        <v>488</v>
      </c>
      <c r="N34" s="37" t="s">
        <v>488</v>
      </c>
      <c r="O34" s="81" t="s">
        <v>488</v>
      </c>
      <c r="P34" s="37" t="s">
        <v>488</v>
      </c>
    </row>
    <row r="35" spans="1:16" ht="13" customHeight="1" x14ac:dyDescent="0.15">
      <c r="A35" s="1" t="s">
        <v>895</v>
      </c>
      <c r="B35" s="1" t="s">
        <v>534</v>
      </c>
      <c r="C35" s="1" t="s">
        <v>488</v>
      </c>
      <c r="D35" s="1" t="s">
        <v>928</v>
      </c>
      <c r="E35" s="1">
        <v>1</v>
      </c>
      <c r="F35" s="70">
        <v>-9.1666666666666702E-3</v>
      </c>
      <c r="G35" s="70">
        <v>1.8333333333333299E-2</v>
      </c>
      <c r="H35" s="70">
        <v>-4.5099999999999932E-2</v>
      </c>
      <c r="I35" s="70">
        <v>2.6766666666666591E-2</v>
      </c>
      <c r="J35" s="70">
        <v>0.61707507745197399</v>
      </c>
      <c r="K35" s="37" t="s">
        <v>488</v>
      </c>
      <c r="L35" s="37" t="s">
        <v>488</v>
      </c>
      <c r="M35" s="37" t="s">
        <v>488</v>
      </c>
      <c r="N35" s="37" t="s">
        <v>488</v>
      </c>
      <c r="O35" s="81" t="s">
        <v>488</v>
      </c>
      <c r="P35" s="37" t="s">
        <v>488</v>
      </c>
    </row>
    <row r="36" spans="1:16" ht="13" customHeight="1" x14ac:dyDescent="0.15">
      <c r="A36" s="1" t="s">
        <v>895</v>
      </c>
      <c r="B36" s="1" t="s">
        <v>534</v>
      </c>
      <c r="C36" s="1" t="s">
        <v>488</v>
      </c>
      <c r="D36" s="1" t="s">
        <v>929</v>
      </c>
      <c r="E36" s="1">
        <v>1</v>
      </c>
      <c r="F36" s="70">
        <v>1.13888888888889E-2</v>
      </c>
      <c r="G36" s="70">
        <v>1.8611111111111099E-2</v>
      </c>
      <c r="H36" s="70">
        <v>-2.5088888888888855E-2</v>
      </c>
      <c r="I36" s="70">
        <v>4.7866666666666655E-2</v>
      </c>
      <c r="J36" s="70">
        <v>0.54057725800788603</v>
      </c>
      <c r="K36" s="37" t="s">
        <v>488</v>
      </c>
      <c r="L36" s="37" t="s">
        <v>488</v>
      </c>
      <c r="M36" s="37" t="s">
        <v>488</v>
      </c>
      <c r="N36" s="37" t="s">
        <v>488</v>
      </c>
      <c r="O36" s="81" t="s">
        <v>488</v>
      </c>
      <c r="P36" s="37" t="s">
        <v>488</v>
      </c>
    </row>
    <row r="37" spans="1:16" ht="13" customHeight="1" x14ac:dyDescent="0.15">
      <c r="A37" s="1"/>
      <c r="B37" s="1"/>
      <c r="C37" s="1"/>
      <c r="D37" s="1"/>
      <c r="E37" s="1"/>
      <c r="F37" s="70"/>
      <c r="G37" s="70"/>
      <c r="H37" s="70"/>
      <c r="I37" s="70"/>
      <c r="J37" s="70"/>
      <c r="K37" s="37"/>
      <c r="L37" s="37"/>
      <c r="M37" s="37"/>
      <c r="N37" s="37"/>
      <c r="O37" s="81"/>
      <c r="P37" s="37"/>
    </row>
    <row r="38" spans="1:16" ht="13" customHeight="1" x14ac:dyDescent="0.15">
      <c r="A38" s="1" t="s">
        <v>902</v>
      </c>
      <c r="B38" s="1" t="s">
        <v>0</v>
      </c>
      <c r="C38" s="1" t="s">
        <v>892</v>
      </c>
      <c r="D38" s="1" t="s">
        <v>896</v>
      </c>
      <c r="E38" s="1">
        <v>16</v>
      </c>
      <c r="F38" s="70">
        <v>-1.3345671363976E-2</v>
      </c>
      <c r="G38" s="70">
        <v>5.7969994151802796E-3</v>
      </c>
      <c r="H38" s="70">
        <v>-2.4707790217729349E-2</v>
      </c>
      <c r="I38" s="70">
        <v>-1.9835525102226519E-3</v>
      </c>
      <c r="J38" s="70">
        <v>2.1325653008816999E-2</v>
      </c>
      <c r="K38" s="37" t="s">
        <v>488</v>
      </c>
      <c r="L38" s="37" t="s">
        <v>488</v>
      </c>
      <c r="M38" s="37" t="s">
        <v>488</v>
      </c>
      <c r="N38" s="37">
        <v>1.31550661383274</v>
      </c>
      <c r="O38" s="81">
        <v>25.9583647655652</v>
      </c>
      <c r="P38" s="37">
        <v>3.84625850890798E-2</v>
      </c>
    </row>
    <row r="39" spans="1:16" ht="13" customHeight="1" x14ac:dyDescent="0.15">
      <c r="A39" s="1" t="s">
        <v>902</v>
      </c>
      <c r="B39" s="1" t="s">
        <v>0</v>
      </c>
      <c r="C39" s="1" t="s">
        <v>893</v>
      </c>
      <c r="D39" s="1" t="s">
        <v>897</v>
      </c>
      <c r="E39" s="1">
        <v>16</v>
      </c>
      <c r="F39" s="70">
        <v>-3.8358600239630001E-4</v>
      </c>
      <c r="G39" s="70">
        <v>6.0135566959320704E-3</v>
      </c>
      <c r="H39" s="70">
        <v>-1.2170157126423158E-2</v>
      </c>
      <c r="I39" s="70">
        <v>1.1402985121630557E-2</v>
      </c>
      <c r="J39" s="70">
        <v>0.94913992746998999</v>
      </c>
      <c r="K39" s="37" t="s">
        <v>488</v>
      </c>
      <c r="L39" s="37" t="s">
        <v>488</v>
      </c>
      <c r="M39" s="37" t="s">
        <v>488</v>
      </c>
      <c r="N39" s="37">
        <v>1.2270025642257001</v>
      </c>
      <c r="O39" s="81">
        <v>22.583029389246501</v>
      </c>
      <c r="P39" s="37">
        <v>9.3403141072637294E-2</v>
      </c>
    </row>
    <row r="40" spans="1:16" ht="13" customHeight="1" x14ac:dyDescent="0.15">
      <c r="A40" s="1" t="s">
        <v>902</v>
      </c>
      <c r="B40" s="1" t="s">
        <v>0</v>
      </c>
      <c r="C40" s="1" t="s">
        <v>596</v>
      </c>
      <c r="D40" s="1" t="s">
        <v>898</v>
      </c>
      <c r="E40" s="1">
        <v>16</v>
      </c>
      <c r="F40" s="70">
        <v>2.00172953595615E-2</v>
      </c>
      <c r="G40" s="70">
        <v>1.7686839892783E-2</v>
      </c>
      <c r="H40" s="70">
        <v>-1.4648910830293179E-2</v>
      </c>
      <c r="I40" s="70">
        <v>5.4683501549416175E-2</v>
      </c>
      <c r="J40" s="70">
        <v>0.25773445843655002</v>
      </c>
      <c r="K40" s="37" t="s">
        <v>488</v>
      </c>
      <c r="L40" s="37" t="s">
        <v>488</v>
      </c>
      <c r="M40" s="37" t="s">
        <v>488</v>
      </c>
      <c r="N40" s="37">
        <v>1.14721813901081</v>
      </c>
      <c r="O40" s="81">
        <v>19.7416418771314</v>
      </c>
      <c r="P40" s="37">
        <v>0.18206922096571401</v>
      </c>
    </row>
    <row r="41" spans="1:16" ht="13" customHeight="1" x14ac:dyDescent="0.15">
      <c r="A41" s="1" t="s">
        <v>902</v>
      </c>
      <c r="B41" s="1" t="s">
        <v>0</v>
      </c>
      <c r="C41" s="1" t="s">
        <v>894</v>
      </c>
      <c r="D41" s="1" t="s">
        <v>899</v>
      </c>
      <c r="E41" s="1">
        <v>16</v>
      </c>
      <c r="F41" s="70">
        <v>-1.9554391338436099E-2</v>
      </c>
      <c r="G41" s="70">
        <v>8.8761653066337601E-3</v>
      </c>
      <c r="H41" s="70">
        <v>-3.6951675339438272E-2</v>
      </c>
      <c r="I41" s="70">
        <v>-2.1571073374339299E-3</v>
      </c>
      <c r="J41" s="70">
        <v>2.7593167166597401E-2</v>
      </c>
      <c r="K41" s="37" t="s">
        <v>488</v>
      </c>
      <c r="L41" s="37" t="s">
        <v>488</v>
      </c>
      <c r="M41" s="37" t="s">
        <v>488</v>
      </c>
      <c r="N41" s="37">
        <v>1.6264169036621201</v>
      </c>
      <c r="O41" s="81">
        <v>39.678479167768202</v>
      </c>
      <c r="P41" s="37">
        <v>5.0702806913038997E-4</v>
      </c>
    </row>
    <row r="42" spans="1:16" ht="13" customHeight="1" x14ac:dyDescent="0.15">
      <c r="A42" s="1" t="s">
        <v>902</v>
      </c>
      <c r="B42" s="1" t="s">
        <v>0</v>
      </c>
      <c r="C42" s="1" t="s">
        <v>488</v>
      </c>
      <c r="D42" s="1" t="s">
        <v>927</v>
      </c>
      <c r="E42" s="1">
        <v>16</v>
      </c>
      <c r="F42" s="70">
        <v>4.1247754177339301E-2</v>
      </c>
      <c r="G42" s="70">
        <v>1.9967304185636501E-2</v>
      </c>
      <c r="H42" s="70">
        <v>2.1118379734917578E-3</v>
      </c>
      <c r="I42" s="70">
        <v>8.038367038118685E-2</v>
      </c>
      <c r="J42" s="70">
        <v>3.8850693112263197E-2</v>
      </c>
      <c r="K42" s="37" t="s">
        <v>488</v>
      </c>
      <c r="L42" s="37" t="s">
        <v>488</v>
      </c>
      <c r="M42" s="37" t="s">
        <v>488</v>
      </c>
      <c r="N42" s="37">
        <v>0.97732804269363505</v>
      </c>
      <c r="O42" s="81">
        <v>14.3275515455306</v>
      </c>
      <c r="P42" s="37">
        <v>0.50084594518680103</v>
      </c>
    </row>
    <row r="43" spans="1:16" ht="13" customHeight="1" x14ac:dyDescent="0.15">
      <c r="A43" s="1" t="s">
        <v>902</v>
      </c>
      <c r="B43" s="1" t="s">
        <v>0</v>
      </c>
      <c r="C43" s="1" t="s">
        <v>488</v>
      </c>
      <c r="D43" s="1" t="s">
        <v>928</v>
      </c>
      <c r="E43" s="1">
        <v>16</v>
      </c>
      <c r="F43" s="70">
        <v>-2.6873613039604401E-2</v>
      </c>
      <c r="G43" s="70">
        <v>1.8123523149770799E-2</v>
      </c>
      <c r="H43" s="70">
        <v>-6.2395718413155166E-2</v>
      </c>
      <c r="I43" s="70">
        <v>8.6484923339463643E-3</v>
      </c>
      <c r="J43" s="70">
        <v>0.138126780153982</v>
      </c>
      <c r="K43" s="37" t="s">
        <v>488</v>
      </c>
      <c r="L43" s="37" t="s">
        <v>488</v>
      </c>
      <c r="M43" s="37" t="s">
        <v>488</v>
      </c>
      <c r="N43" s="37">
        <v>1.2478843195503799</v>
      </c>
      <c r="O43" s="81">
        <v>23.358229124695601</v>
      </c>
      <c r="P43" s="37">
        <v>7.6824505136064994E-2</v>
      </c>
    </row>
    <row r="44" spans="1:16" ht="13" customHeight="1" x14ac:dyDescent="0.15">
      <c r="A44" s="1" t="s">
        <v>902</v>
      </c>
      <c r="B44" s="1" t="s">
        <v>0</v>
      </c>
      <c r="C44" s="1" t="s">
        <v>488</v>
      </c>
      <c r="D44" s="1" t="s">
        <v>929</v>
      </c>
      <c r="E44" s="1">
        <v>16</v>
      </c>
      <c r="F44" s="70">
        <v>4.4021100355448997E-2</v>
      </c>
      <c r="G44" s="70">
        <v>1.7786789167908199E-2</v>
      </c>
      <c r="H44" s="70">
        <v>9.1589935863489319E-3</v>
      </c>
      <c r="I44" s="70">
        <v>7.8883207124549062E-2</v>
      </c>
      <c r="J44" s="70">
        <v>1.33261406137784E-2</v>
      </c>
      <c r="K44" s="37" t="s">
        <v>488</v>
      </c>
      <c r="L44" s="37" t="s">
        <v>488</v>
      </c>
      <c r="M44" s="37" t="s">
        <v>488</v>
      </c>
      <c r="N44" s="37">
        <v>1.2259288757717199</v>
      </c>
      <c r="O44" s="81">
        <v>22.5435241267637</v>
      </c>
      <c r="P44" s="37">
        <v>9.4324351599819403E-2</v>
      </c>
    </row>
    <row r="45" spans="1:16" ht="13" customHeight="1" x14ac:dyDescent="0.15">
      <c r="A45" s="1"/>
      <c r="B45" s="1"/>
      <c r="C45" s="1"/>
      <c r="D45" s="1"/>
      <c r="E45" s="1"/>
      <c r="F45" s="70"/>
      <c r="G45" s="70"/>
      <c r="H45" s="70"/>
      <c r="I45" s="70"/>
      <c r="J45" s="70"/>
      <c r="K45" s="37"/>
      <c r="L45" s="37"/>
      <c r="M45" s="37"/>
      <c r="N45" s="37"/>
      <c r="O45" s="81"/>
      <c r="P45" s="37"/>
    </row>
    <row r="46" spans="1:16" ht="13" customHeight="1" x14ac:dyDescent="0.15">
      <c r="A46" s="1" t="s">
        <v>902</v>
      </c>
      <c r="B46" s="1" t="s">
        <v>2</v>
      </c>
      <c r="C46" s="1" t="s">
        <v>892</v>
      </c>
      <c r="D46" s="1" t="s">
        <v>896</v>
      </c>
      <c r="E46" s="1">
        <v>16</v>
      </c>
      <c r="F46" s="70">
        <v>-1.30915743557621E-2</v>
      </c>
      <c r="G46" s="70">
        <v>5.8558298014285597E-3</v>
      </c>
      <c r="H46" s="70">
        <v>-2.4569000766562078E-2</v>
      </c>
      <c r="I46" s="70">
        <v>-1.614147944962124E-3</v>
      </c>
      <c r="J46" s="70">
        <v>2.5374835826903301E-2</v>
      </c>
      <c r="K46" s="37" t="s">
        <v>488</v>
      </c>
      <c r="L46" s="37" t="s">
        <v>488</v>
      </c>
      <c r="M46" s="37" t="s">
        <v>488</v>
      </c>
      <c r="N46" s="37">
        <v>1.3161318723311199</v>
      </c>
      <c r="O46" s="81">
        <v>25.9830465804874</v>
      </c>
      <c r="P46" s="37">
        <v>3.8201250323866197E-2</v>
      </c>
    </row>
    <row r="47" spans="1:16" ht="13" customHeight="1" x14ac:dyDescent="0.15">
      <c r="A47" s="1" t="s">
        <v>902</v>
      </c>
      <c r="B47" s="1" t="s">
        <v>2</v>
      </c>
      <c r="C47" s="1" t="s">
        <v>893</v>
      </c>
      <c r="D47" s="1" t="s">
        <v>897</v>
      </c>
      <c r="E47" s="1">
        <v>16</v>
      </c>
      <c r="F47" s="70">
        <v>-3.7907172779595E-4</v>
      </c>
      <c r="G47" s="70">
        <v>6.0322417796308501E-3</v>
      </c>
      <c r="H47" s="70">
        <v>-1.2202265615872416E-2</v>
      </c>
      <c r="I47" s="70">
        <v>1.1444122160280516E-2</v>
      </c>
      <c r="J47" s="70">
        <v>0.94989316697347304</v>
      </c>
      <c r="K47" s="37" t="s">
        <v>488</v>
      </c>
      <c r="L47" s="37" t="s">
        <v>488</v>
      </c>
      <c r="M47" s="37" t="s">
        <v>488</v>
      </c>
      <c r="N47" s="37">
        <v>1.22702570588729</v>
      </c>
      <c r="O47" s="81">
        <v>22.583881243622901</v>
      </c>
      <c r="P47" s="37">
        <v>9.3383361809633594E-2</v>
      </c>
    </row>
    <row r="48" spans="1:16" ht="13" customHeight="1" x14ac:dyDescent="0.15">
      <c r="A48" s="1" t="s">
        <v>902</v>
      </c>
      <c r="B48" s="1" t="s">
        <v>2</v>
      </c>
      <c r="C48" s="1" t="s">
        <v>596</v>
      </c>
      <c r="D48" s="1" t="s">
        <v>898</v>
      </c>
      <c r="E48" s="1">
        <v>16</v>
      </c>
      <c r="F48" s="70">
        <v>2.01313389234112E-2</v>
      </c>
      <c r="G48" s="70">
        <v>1.7744193070803899E-2</v>
      </c>
      <c r="H48" s="70">
        <v>-1.4647279495364443E-2</v>
      </c>
      <c r="I48" s="70">
        <v>5.4909957342186844E-2</v>
      </c>
      <c r="J48" s="70">
        <v>0.25657183497990999</v>
      </c>
      <c r="K48" s="37" t="s">
        <v>488</v>
      </c>
      <c r="L48" s="37" t="s">
        <v>488</v>
      </c>
      <c r="M48" s="37" t="s">
        <v>488</v>
      </c>
      <c r="N48" s="37">
        <v>1.14687636819198</v>
      </c>
      <c r="O48" s="81">
        <v>19.729881058758401</v>
      </c>
      <c r="P48" s="37">
        <v>0.18254146220721201</v>
      </c>
    </row>
    <row r="49" spans="1:16" ht="13" customHeight="1" x14ac:dyDescent="0.15">
      <c r="A49" s="1" t="s">
        <v>902</v>
      </c>
      <c r="B49" s="1" t="s">
        <v>2</v>
      </c>
      <c r="C49" s="1" t="s">
        <v>894</v>
      </c>
      <c r="D49" s="1" t="s">
        <v>899</v>
      </c>
      <c r="E49" s="1">
        <v>16</v>
      </c>
      <c r="F49" s="70">
        <v>-2.0197333577192899E-2</v>
      </c>
      <c r="G49" s="70">
        <v>8.93364028172868E-3</v>
      </c>
      <c r="H49" s="70">
        <v>-3.7707268529381111E-2</v>
      </c>
      <c r="I49" s="70">
        <v>-2.6873986250046875E-3</v>
      </c>
      <c r="J49" s="70">
        <v>2.3770537663449599E-2</v>
      </c>
      <c r="K49" s="37" t="s">
        <v>488</v>
      </c>
      <c r="L49" s="37" t="s">
        <v>488</v>
      </c>
      <c r="M49" s="37" t="s">
        <v>488</v>
      </c>
      <c r="N49" s="37">
        <v>1.6232465714729201</v>
      </c>
      <c r="O49" s="81">
        <v>39.523941476978798</v>
      </c>
      <c r="P49" s="37">
        <v>5.3489152760779004E-4</v>
      </c>
    </row>
    <row r="50" spans="1:16" ht="13" customHeight="1" x14ac:dyDescent="0.15">
      <c r="A50" s="1" t="s">
        <v>902</v>
      </c>
      <c r="B50" s="1" t="s">
        <v>2</v>
      </c>
      <c r="C50" s="1" t="s">
        <v>488</v>
      </c>
      <c r="D50" s="1" t="s">
        <v>927</v>
      </c>
      <c r="E50" s="1">
        <v>16</v>
      </c>
      <c r="F50" s="70">
        <v>4.1345157514679397E-2</v>
      </c>
      <c r="G50" s="70">
        <v>2.00264686614843E-2</v>
      </c>
      <c r="H50" s="70">
        <v>2.0932789381701705E-3</v>
      </c>
      <c r="I50" s="70">
        <v>8.0597036091188623E-2</v>
      </c>
      <c r="J50" s="70">
        <v>3.8967907881273099E-2</v>
      </c>
      <c r="K50" s="37" t="s">
        <v>488</v>
      </c>
      <c r="L50" s="37" t="s">
        <v>488</v>
      </c>
      <c r="M50" s="37" t="s">
        <v>488</v>
      </c>
      <c r="N50" s="37">
        <v>0.97669152058967801</v>
      </c>
      <c r="O50" s="81">
        <v>14.3088948958766</v>
      </c>
      <c r="P50" s="37">
        <v>0.50224261053728103</v>
      </c>
    </row>
    <row r="51" spans="1:16" ht="13" customHeight="1" x14ac:dyDescent="0.15">
      <c r="A51" s="1" t="s">
        <v>902</v>
      </c>
      <c r="B51" s="1" t="s">
        <v>2</v>
      </c>
      <c r="C51" s="1" t="s">
        <v>488</v>
      </c>
      <c r="D51" s="1" t="s">
        <v>928</v>
      </c>
      <c r="E51" s="1">
        <v>16</v>
      </c>
      <c r="F51" s="70">
        <v>-3.0956359760017801E-2</v>
      </c>
      <c r="G51" s="70">
        <v>1.8301010602946598E-2</v>
      </c>
      <c r="H51" s="70">
        <v>-6.6826340541793136E-2</v>
      </c>
      <c r="I51" s="70">
        <v>4.9136210217575332E-3</v>
      </c>
      <c r="J51" s="70">
        <v>9.0739258971112804E-2</v>
      </c>
      <c r="K51" s="37" t="s">
        <v>488</v>
      </c>
      <c r="L51" s="37" t="s">
        <v>488</v>
      </c>
      <c r="M51" s="37" t="s">
        <v>488</v>
      </c>
      <c r="N51" s="37">
        <v>1.2525976418305</v>
      </c>
      <c r="O51" s="81">
        <v>23.535012784790101</v>
      </c>
      <c r="P51" s="37">
        <v>7.3422316601698803E-2</v>
      </c>
    </row>
    <row r="52" spans="1:16" ht="13" customHeight="1" x14ac:dyDescent="0.15">
      <c r="A52" s="1" t="s">
        <v>902</v>
      </c>
      <c r="B52" s="1" t="s">
        <v>2</v>
      </c>
      <c r="C52" s="1" t="s">
        <v>488</v>
      </c>
      <c r="D52" s="1" t="s">
        <v>929</v>
      </c>
      <c r="E52" s="1">
        <v>16</v>
      </c>
      <c r="F52" s="70">
        <v>4.5699028533065601E-2</v>
      </c>
      <c r="G52" s="70">
        <v>1.7942772108724601E-2</v>
      </c>
      <c r="H52" s="70">
        <v>1.0531195199965385E-2</v>
      </c>
      <c r="I52" s="70">
        <v>8.0866861866165818E-2</v>
      </c>
      <c r="J52" s="70">
        <v>1.08674467150049E-2</v>
      </c>
      <c r="K52" s="37" t="s">
        <v>488</v>
      </c>
      <c r="L52" s="37" t="s">
        <v>488</v>
      </c>
      <c r="M52" s="37" t="s">
        <v>488</v>
      </c>
      <c r="N52" s="37">
        <v>1.22673175392808</v>
      </c>
      <c r="O52" s="81">
        <v>22.573061941431899</v>
      </c>
      <c r="P52" s="37">
        <v>9.3634841685288905E-2</v>
      </c>
    </row>
    <row r="53" spans="1:16" ht="13" customHeight="1" x14ac:dyDescent="0.15">
      <c r="A53" s="1"/>
      <c r="B53" s="1"/>
      <c r="C53" s="1"/>
      <c r="D53" s="1"/>
      <c r="E53" s="1"/>
      <c r="F53" s="70"/>
      <c r="G53" s="70"/>
      <c r="H53" s="70"/>
      <c r="I53" s="70"/>
      <c r="J53" s="70"/>
      <c r="K53" s="37"/>
      <c r="L53" s="37"/>
      <c r="M53" s="37"/>
      <c r="N53" s="37"/>
      <c r="O53" s="81"/>
      <c r="P53" s="37"/>
    </row>
    <row r="54" spans="1:16" ht="13" customHeight="1" x14ac:dyDescent="0.15">
      <c r="A54" s="1" t="s">
        <v>902</v>
      </c>
      <c r="B54" s="1" t="s">
        <v>1</v>
      </c>
      <c r="C54" s="1" t="s">
        <v>892</v>
      </c>
      <c r="D54" s="1" t="s">
        <v>896</v>
      </c>
      <c r="E54" s="1">
        <v>16</v>
      </c>
      <c r="F54" s="70">
        <v>6.4050487698221904E-3</v>
      </c>
      <c r="G54" s="70">
        <v>7.8321015366421502E-3</v>
      </c>
      <c r="H54" s="70">
        <v>-8.9458702419964245E-3</v>
      </c>
      <c r="I54" s="70">
        <v>2.1755967781640805E-2</v>
      </c>
      <c r="J54" s="70">
        <v>0.41347459675579301</v>
      </c>
      <c r="K54" s="37">
        <v>3.3541210836641301E-3</v>
      </c>
      <c r="L54" s="37">
        <v>1.07537021900545E-3</v>
      </c>
      <c r="M54" s="37">
        <v>1.8144226915726099E-3</v>
      </c>
      <c r="N54" s="37">
        <v>1.0459343569802699</v>
      </c>
      <c r="O54" s="81">
        <v>15.315701507564199</v>
      </c>
      <c r="P54" s="37">
        <v>0.35691995440208002</v>
      </c>
    </row>
    <row r="55" spans="1:16" ht="13" customHeight="1" x14ac:dyDescent="0.15">
      <c r="A55" s="1" t="s">
        <v>902</v>
      </c>
      <c r="B55" s="1" t="s">
        <v>1</v>
      </c>
      <c r="C55" s="1" t="s">
        <v>893</v>
      </c>
      <c r="D55" s="1" t="s">
        <v>897</v>
      </c>
      <c r="E55" s="1">
        <v>16</v>
      </c>
      <c r="F55" s="70">
        <v>1.04227998101579E-3</v>
      </c>
      <c r="G55" s="70">
        <v>1.0491483453650601E-2</v>
      </c>
      <c r="H55" s="70">
        <v>-1.9521027588139388E-2</v>
      </c>
      <c r="I55" s="70">
        <v>2.1605587550170967E-2</v>
      </c>
      <c r="J55" s="70">
        <v>0.92086408107221596</v>
      </c>
      <c r="K55" s="37">
        <v>2.4500647486284997E-4</v>
      </c>
      <c r="L55" s="37">
        <v>1.4519776897688201E-3</v>
      </c>
      <c r="M55" s="37">
        <v>0.86600128473390603</v>
      </c>
      <c r="N55" s="37">
        <v>1.26877875351939</v>
      </c>
      <c r="O55" s="81">
        <v>22.5371933553511</v>
      </c>
      <c r="P55" s="37">
        <v>6.8229640869991698E-2</v>
      </c>
    </row>
    <row r="56" spans="1:16" ht="13" customHeight="1" x14ac:dyDescent="0.15">
      <c r="A56" s="1" t="s">
        <v>902</v>
      </c>
      <c r="B56" s="1" t="s">
        <v>1</v>
      </c>
      <c r="C56" s="1" t="s">
        <v>596</v>
      </c>
      <c r="D56" s="1" t="s">
        <v>898</v>
      </c>
      <c r="E56" s="1">
        <v>16</v>
      </c>
      <c r="F56" s="70">
        <v>4.6724921953208098E-2</v>
      </c>
      <c r="G56" s="70">
        <v>3.1544280208340797E-2</v>
      </c>
      <c r="H56" s="70">
        <v>-1.5101867255139866E-2</v>
      </c>
      <c r="I56" s="70">
        <v>0.10855171116155607</v>
      </c>
      <c r="J56" s="70">
        <v>0.13854033087838299</v>
      </c>
      <c r="K56" s="37">
        <v>4.3083655367233704E-3</v>
      </c>
      <c r="L56" s="37">
        <v>4.2162916317538398E-3</v>
      </c>
      <c r="M56" s="37">
        <v>0.30685774601112398</v>
      </c>
      <c r="N56" s="37">
        <v>1.1455334509860899</v>
      </c>
      <c r="O56" s="81">
        <v>18.371456422593301</v>
      </c>
      <c r="P56" s="37">
        <v>0.19038265477312299</v>
      </c>
    </row>
    <row r="57" spans="1:16" ht="13" customHeight="1" x14ac:dyDescent="0.15">
      <c r="A57" s="1" t="s">
        <v>902</v>
      </c>
      <c r="B57" s="1" t="s">
        <v>1</v>
      </c>
      <c r="C57" s="1" t="s">
        <v>894</v>
      </c>
      <c r="D57" s="1" t="s">
        <v>899</v>
      </c>
      <c r="E57" s="1">
        <v>16</v>
      </c>
      <c r="F57" s="70">
        <v>-1.4251270416271699E-2</v>
      </c>
      <c r="G57" s="70">
        <v>1.5746241873642E-2</v>
      </c>
      <c r="H57" s="70">
        <v>-4.5113904488610017E-2</v>
      </c>
      <c r="I57" s="70">
        <v>1.6611363656066622E-2</v>
      </c>
      <c r="J57" s="70">
        <v>0.365434383908955</v>
      </c>
      <c r="K57" s="37">
        <v>8.7958692877395002E-4</v>
      </c>
      <c r="L57" s="37">
        <v>2.1276194934279902E-3</v>
      </c>
      <c r="M57" s="37">
        <v>0.67930357959441801</v>
      </c>
      <c r="N57" s="37">
        <v>1.6733185519966201</v>
      </c>
      <c r="O57" s="81">
        <v>39.199929670385103</v>
      </c>
      <c r="P57" s="37">
        <v>3.39668426982E-4</v>
      </c>
    </row>
    <row r="58" spans="1:16" ht="13" customHeight="1" x14ac:dyDescent="0.15">
      <c r="A58" s="1" t="s">
        <v>902</v>
      </c>
      <c r="B58" s="1" t="s">
        <v>1</v>
      </c>
      <c r="C58" s="1" t="s">
        <v>488</v>
      </c>
      <c r="D58" s="1" t="s">
        <v>927</v>
      </c>
      <c r="E58" s="1">
        <v>16</v>
      </c>
      <c r="F58" s="70">
        <v>3.18343670197518E-2</v>
      </c>
      <c r="G58" s="70">
        <v>3.3590749350037197E-2</v>
      </c>
      <c r="H58" s="70">
        <v>-3.4003501706321104E-2</v>
      </c>
      <c r="I58" s="70">
        <v>9.7672235745824704E-2</v>
      </c>
      <c r="J58" s="70">
        <v>0.34327592694988202</v>
      </c>
      <c r="K58" s="37">
        <v>-1.61234161030702E-3</v>
      </c>
      <c r="L58" s="37">
        <v>4.6082563455793401E-3</v>
      </c>
      <c r="M58" s="37">
        <v>0.72642796243528096</v>
      </c>
      <c r="N58" s="37">
        <v>1.00723655289229</v>
      </c>
      <c r="O58" s="81">
        <v>14.2033566287528</v>
      </c>
      <c r="P58" s="37">
        <v>0.43467334515816702</v>
      </c>
    </row>
    <row r="59" spans="1:16" ht="13" customHeight="1" x14ac:dyDescent="0.15">
      <c r="A59" s="1" t="s">
        <v>902</v>
      </c>
      <c r="B59" s="1" t="s">
        <v>1</v>
      </c>
      <c r="C59" s="1" t="s">
        <v>488</v>
      </c>
      <c r="D59" s="1" t="s">
        <v>928</v>
      </c>
      <c r="E59" s="1">
        <v>16</v>
      </c>
      <c r="F59" s="70">
        <v>-3.3000104225783401E-2</v>
      </c>
      <c r="G59" s="70">
        <v>3.1288499941996402E-2</v>
      </c>
      <c r="H59" s="70">
        <v>-9.4325564112096347E-2</v>
      </c>
      <c r="I59" s="70">
        <v>2.8325355660529544E-2</v>
      </c>
      <c r="J59" s="70">
        <v>0.29156074838533003</v>
      </c>
      <c r="K59" s="37">
        <v>-1.0680089892053601E-3</v>
      </c>
      <c r="L59" s="37">
        <v>4.3704886815001199E-3</v>
      </c>
      <c r="M59" s="37">
        <v>0.80694557288216995</v>
      </c>
      <c r="N59" s="37">
        <v>1.2889369828814301</v>
      </c>
      <c r="O59" s="81">
        <v>23.2590196417529</v>
      </c>
      <c r="P59" s="37">
        <v>5.6183366655716202E-2</v>
      </c>
    </row>
    <row r="60" spans="1:16" ht="13" customHeight="1" x14ac:dyDescent="0.15">
      <c r="A60" s="1" t="s">
        <v>902</v>
      </c>
      <c r="B60" s="1" t="s">
        <v>1</v>
      </c>
      <c r="C60" s="1" t="s">
        <v>488</v>
      </c>
      <c r="D60" s="1" t="s">
        <v>929</v>
      </c>
      <c r="E60" s="1">
        <v>16</v>
      </c>
      <c r="F60" s="70">
        <v>2.9480451458946701E-2</v>
      </c>
      <c r="G60" s="70">
        <v>3.03016095473535E-2</v>
      </c>
      <c r="H60" s="70">
        <v>-2.9910703253866158E-2</v>
      </c>
      <c r="I60" s="70">
        <v>8.8871606171759557E-2</v>
      </c>
      <c r="J60" s="70">
        <v>0.33060275023194702</v>
      </c>
      <c r="K60" s="37">
        <v>-2.5429288318378901E-3</v>
      </c>
      <c r="L60" s="37">
        <v>4.2396759615742604E-3</v>
      </c>
      <c r="M60" s="37">
        <v>0.54864406261999499</v>
      </c>
      <c r="N60" s="37">
        <v>1.2529606620306599</v>
      </c>
      <c r="O60" s="81">
        <v>21.9787458883482</v>
      </c>
      <c r="P60" s="37">
        <v>7.9052142315661197E-2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A5E9A-231D-FF4A-AAAF-42F1E87DC2D1}">
  <dimension ref="A1:BB193"/>
  <sheetViews>
    <sheetView zoomScaleNormal="100" workbookViewId="0">
      <selection activeCell="D16" sqref="D16"/>
    </sheetView>
  </sheetViews>
  <sheetFormatPr baseColWidth="10" defaultRowHeight="14" customHeight="1" x14ac:dyDescent="0.2"/>
  <cols>
    <col min="1" max="2" width="10.83203125" style="41"/>
    <col min="3" max="3" width="10.83203125" style="84"/>
    <col min="4" max="4" width="10.83203125" style="41"/>
    <col min="5" max="5" width="10.83203125" style="84"/>
    <col min="6" max="7" width="10.83203125" style="45"/>
    <col min="8" max="8" width="16" style="45" customWidth="1"/>
    <col min="9" max="9" width="15" style="45" customWidth="1"/>
    <col min="10" max="13" width="10.83203125" style="45"/>
    <col min="14" max="14" width="10.83203125" style="56"/>
    <col min="15" max="15" width="10.83203125" style="59"/>
    <col min="16" max="21" width="10.83203125" style="45"/>
    <col min="22" max="23" width="10.83203125" style="51"/>
    <col min="24" max="32" width="10.83203125" style="41"/>
    <col min="33" max="33" width="20.1640625" style="41" customWidth="1"/>
    <col min="34" max="34" width="24.5" style="41" customWidth="1"/>
    <col min="35" max="38" width="10.83203125" style="41"/>
    <col min="39" max="39" width="10.1640625" style="41" customWidth="1"/>
    <col min="40" max="40" width="8.5" style="41" customWidth="1"/>
    <col min="41" max="41" width="9.6640625" style="41" customWidth="1"/>
    <col min="42" max="42" width="12.1640625" style="41" customWidth="1"/>
    <col min="43" max="43" width="9.5" style="41" customWidth="1"/>
    <col min="44" max="16384" width="10.83203125" style="41"/>
  </cols>
  <sheetData>
    <row r="1" spans="1:54" s="39" customFormat="1" ht="14" customHeight="1" x14ac:dyDescent="0.2">
      <c r="A1" s="39" t="s">
        <v>1061</v>
      </c>
      <c r="C1" s="83"/>
      <c r="E1" s="83"/>
      <c r="F1" s="45"/>
      <c r="G1" s="43"/>
      <c r="H1" s="43"/>
      <c r="I1" s="43"/>
      <c r="J1" s="43"/>
      <c r="K1" s="43"/>
      <c r="L1" s="43"/>
      <c r="M1" s="43"/>
      <c r="N1" s="55"/>
      <c r="O1" s="58"/>
      <c r="P1" s="43"/>
      <c r="Q1" s="43"/>
      <c r="R1" s="43"/>
      <c r="S1" s="43"/>
      <c r="T1" s="43"/>
      <c r="U1" s="43"/>
      <c r="V1" s="49"/>
      <c r="W1" s="49"/>
    </row>
    <row r="2" spans="1:54" s="39" customFormat="1" ht="14" customHeight="1" x14ac:dyDescent="0.2">
      <c r="C2" s="83"/>
      <c r="E2" s="83"/>
      <c r="F2" s="45"/>
      <c r="G2" s="43"/>
      <c r="H2" s="43"/>
      <c r="I2" s="43"/>
      <c r="J2" s="43"/>
      <c r="K2" s="43"/>
      <c r="L2" s="43"/>
      <c r="M2" s="43"/>
      <c r="N2" s="55"/>
      <c r="O2" s="58"/>
      <c r="P2" s="43"/>
      <c r="Q2" s="43"/>
      <c r="R2" s="43"/>
      <c r="S2" s="43"/>
      <c r="T2" s="43"/>
      <c r="U2" s="43"/>
      <c r="V2" s="49"/>
      <c r="W2" s="49"/>
    </row>
    <row r="3" spans="1:54" s="39" customFormat="1" ht="14" customHeight="1" x14ac:dyDescent="0.2">
      <c r="A3" s="39" t="s">
        <v>852</v>
      </c>
      <c r="C3" s="83"/>
      <c r="E3" s="83"/>
      <c r="F3" s="45"/>
      <c r="G3" s="43"/>
      <c r="H3" s="43"/>
      <c r="I3" s="43"/>
      <c r="J3" s="43"/>
      <c r="K3" s="43"/>
      <c r="L3" s="43"/>
      <c r="M3" s="43"/>
      <c r="N3" s="55"/>
      <c r="O3" s="58"/>
      <c r="P3" s="43"/>
      <c r="Q3" s="43"/>
      <c r="R3" s="43"/>
      <c r="S3" s="43"/>
      <c r="T3" s="43"/>
      <c r="U3" s="43"/>
      <c r="V3" s="49"/>
      <c r="W3" s="49"/>
      <c r="BB3" s="46"/>
    </row>
    <row r="4" spans="1:54" ht="14" customHeight="1" x14ac:dyDescent="0.2">
      <c r="BB4" s="48"/>
    </row>
    <row r="5" spans="1:54" ht="14" customHeight="1" x14ac:dyDescent="0.2">
      <c r="A5" s="40" t="s">
        <v>614</v>
      </c>
      <c r="B5" s="40" t="s">
        <v>769</v>
      </c>
      <c r="C5" s="85" t="s">
        <v>623</v>
      </c>
      <c r="D5" s="40" t="s">
        <v>490</v>
      </c>
      <c r="E5" s="85" t="s">
        <v>491</v>
      </c>
      <c r="F5" s="86" t="s">
        <v>617</v>
      </c>
      <c r="G5" s="44" t="s">
        <v>603</v>
      </c>
      <c r="H5" s="44" t="s">
        <v>604</v>
      </c>
      <c r="I5" s="44" t="s">
        <v>605</v>
      </c>
      <c r="J5" s="44" t="s">
        <v>618</v>
      </c>
      <c r="K5" s="44" t="s">
        <v>619</v>
      </c>
      <c r="L5" s="44" t="s">
        <v>620</v>
      </c>
      <c r="M5" s="44" t="s">
        <v>606</v>
      </c>
      <c r="N5" s="57" t="s">
        <v>492</v>
      </c>
      <c r="O5" s="60" t="s">
        <v>627</v>
      </c>
      <c r="P5" s="44" t="s">
        <v>628</v>
      </c>
      <c r="Q5" s="44" t="s">
        <v>629</v>
      </c>
      <c r="R5" s="44" t="s">
        <v>630</v>
      </c>
      <c r="S5" s="44" t="s">
        <v>631</v>
      </c>
      <c r="T5" s="44" t="s">
        <v>632</v>
      </c>
      <c r="U5" s="44" t="s">
        <v>633</v>
      </c>
      <c r="V5" s="50" t="s">
        <v>634</v>
      </c>
      <c r="W5" s="50" t="s">
        <v>635</v>
      </c>
      <c r="BB5" s="48"/>
    </row>
    <row r="6" spans="1:54" ht="14" customHeight="1" x14ac:dyDescent="0.2">
      <c r="A6" s="40"/>
      <c r="B6" s="40"/>
      <c r="C6" s="85"/>
      <c r="D6" s="40"/>
      <c r="E6" s="85"/>
      <c r="F6" s="54"/>
      <c r="G6" s="44"/>
      <c r="H6" s="44"/>
      <c r="I6" s="44"/>
      <c r="J6" s="44"/>
      <c r="K6" s="44"/>
      <c r="L6" s="44"/>
      <c r="M6" s="44"/>
      <c r="N6" s="57"/>
      <c r="O6" s="60"/>
      <c r="P6" s="44"/>
      <c r="Q6" s="44"/>
      <c r="R6" s="44"/>
      <c r="S6" s="44"/>
      <c r="T6" s="44"/>
      <c r="U6" s="44"/>
      <c r="V6" s="50"/>
      <c r="W6" s="50"/>
      <c r="BB6" s="48"/>
    </row>
    <row r="7" spans="1:54" ht="14" customHeight="1" x14ac:dyDescent="0.2">
      <c r="A7" s="52" t="s">
        <v>625</v>
      </c>
      <c r="B7" s="40"/>
      <c r="C7" s="85"/>
      <c r="D7" s="40"/>
      <c r="E7" s="85"/>
      <c r="F7" s="54"/>
      <c r="G7" s="44"/>
      <c r="H7" s="44"/>
      <c r="I7" s="44"/>
      <c r="J7" s="44"/>
      <c r="K7" s="44"/>
      <c r="L7" s="44"/>
      <c r="M7" s="44"/>
      <c r="N7" s="57"/>
      <c r="O7" s="60"/>
      <c r="P7" s="44"/>
      <c r="Q7" s="44"/>
      <c r="R7" s="44"/>
      <c r="S7" s="44"/>
      <c r="T7" s="44"/>
      <c r="U7" s="44"/>
      <c r="V7" s="50"/>
      <c r="W7" s="50"/>
      <c r="BB7" s="48"/>
    </row>
    <row r="8" spans="1:54" ht="14" customHeight="1" x14ac:dyDescent="0.2">
      <c r="A8" s="40" t="s">
        <v>595</v>
      </c>
      <c r="B8" s="40" t="s">
        <v>644</v>
      </c>
      <c r="C8" s="85" t="s">
        <v>596</v>
      </c>
      <c r="D8" s="40" t="s">
        <v>493</v>
      </c>
      <c r="E8" s="85">
        <v>40</v>
      </c>
      <c r="F8" s="44">
        <v>1.5872220261810299E-2</v>
      </c>
      <c r="G8" s="44">
        <v>8.7392071516494002E-2</v>
      </c>
      <c r="H8" s="44">
        <f t="shared" ref="H8:H13" si="0">F8-1.96*G8</f>
        <v>-0.15541623991051795</v>
      </c>
      <c r="I8" s="44">
        <f>F8+1.96*G8</f>
        <v>0.18716068043413853</v>
      </c>
      <c r="J8" s="44">
        <f t="shared" ref="J8:J13" si="1">EXP(F8)</f>
        <v>1.015998853043856</v>
      </c>
      <c r="K8" s="44">
        <f t="shared" ref="K8:L13" si="2">EXP(H8)</f>
        <v>0.85605877748586878</v>
      </c>
      <c r="L8" s="44">
        <f t="shared" si="2"/>
        <v>1.2058210213298939</v>
      </c>
      <c r="M8" s="44">
        <v>0.85588030346442801</v>
      </c>
      <c r="N8" s="57">
        <v>20.0331610690688</v>
      </c>
      <c r="O8" s="60">
        <v>39</v>
      </c>
      <c r="P8" s="44">
        <v>0.99490284300304899</v>
      </c>
      <c r="Q8" s="44">
        <v>-1.9797435160442099E-2</v>
      </c>
      <c r="R8" s="44">
        <v>1.2606765796371501E-2</v>
      </c>
      <c r="S8" s="44">
        <v>0.124616794905323</v>
      </c>
      <c r="T8" s="44">
        <v>7.2139088378089605E-2</v>
      </c>
      <c r="U8" s="44">
        <v>4.6858290795901199E-3</v>
      </c>
      <c r="V8" s="50" t="b">
        <v>1</v>
      </c>
      <c r="W8" s="47">
        <v>8.8752310002397295E-39</v>
      </c>
    </row>
    <row r="9" spans="1:54" ht="14" customHeight="1" x14ac:dyDescent="0.2">
      <c r="A9" s="40" t="s">
        <v>595</v>
      </c>
      <c r="B9" s="40" t="s">
        <v>644</v>
      </c>
      <c r="C9" s="85" t="s">
        <v>596</v>
      </c>
      <c r="D9" s="40" t="s">
        <v>494</v>
      </c>
      <c r="E9" s="85">
        <v>40</v>
      </c>
      <c r="F9" s="44">
        <v>-0.13990622857541801</v>
      </c>
      <c r="G9" s="44">
        <v>0.13220280544674701</v>
      </c>
      <c r="H9" s="44">
        <f t="shared" si="0"/>
        <v>-0.39902372725104213</v>
      </c>
      <c r="I9" s="44">
        <f t="shared" ref="I9:I82" si="3">F9+1.96*G9</f>
        <v>0.1192112701002061</v>
      </c>
      <c r="J9" s="44">
        <f t="shared" si="1"/>
        <v>0.86943976018129898</v>
      </c>
      <c r="K9" s="44">
        <f t="shared" si="2"/>
        <v>0.6709747807775045</v>
      </c>
      <c r="L9" s="44">
        <f t="shared" si="2"/>
        <v>1.1266079117134209</v>
      </c>
      <c r="M9" s="44">
        <v>0.29661357294282797</v>
      </c>
      <c r="N9" s="57">
        <v>17.567062171708798</v>
      </c>
      <c r="O9" s="60">
        <v>38</v>
      </c>
      <c r="P9" s="44">
        <v>0.99813579670796104</v>
      </c>
      <c r="Q9" s="44" t="s">
        <v>488</v>
      </c>
      <c r="R9" s="44" t="s">
        <v>488</v>
      </c>
      <c r="S9" s="44" t="s">
        <v>488</v>
      </c>
      <c r="T9" s="44" t="s">
        <v>488</v>
      </c>
      <c r="U9" s="44" t="s">
        <v>488</v>
      </c>
      <c r="V9" s="50" t="s">
        <v>488</v>
      </c>
      <c r="W9" s="50" t="s">
        <v>488</v>
      </c>
    </row>
    <row r="10" spans="1:54" ht="14" customHeight="1" x14ac:dyDescent="0.2">
      <c r="A10" s="40" t="s">
        <v>595</v>
      </c>
      <c r="B10" s="40" t="s">
        <v>644</v>
      </c>
      <c r="C10" s="85" t="s">
        <v>596</v>
      </c>
      <c r="D10" s="40" t="s">
        <v>495</v>
      </c>
      <c r="E10" s="85">
        <v>40</v>
      </c>
      <c r="F10" s="44">
        <v>0.23058359055883501</v>
      </c>
      <c r="G10" s="44">
        <v>0.21484367634742499</v>
      </c>
      <c r="H10" s="44">
        <f t="shared" si="0"/>
        <v>-0.19051001508211798</v>
      </c>
      <c r="I10" s="44">
        <f t="shared" si="3"/>
        <v>0.65167719619978803</v>
      </c>
      <c r="J10" s="44">
        <f t="shared" si="1"/>
        <v>1.2593347313800207</v>
      </c>
      <c r="K10" s="44">
        <f t="shared" si="2"/>
        <v>0.8265374798468702</v>
      </c>
      <c r="L10" s="44">
        <f t="shared" si="2"/>
        <v>1.9187562625155341</v>
      </c>
      <c r="M10" s="44">
        <v>0.289749648344239</v>
      </c>
      <c r="N10" s="57" t="s">
        <v>488</v>
      </c>
      <c r="O10" s="60" t="s">
        <v>488</v>
      </c>
      <c r="P10" s="44" t="s">
        <v>488</v>
      </c>
      <c r="Q10" s="44" t="s">
        <v>488</v>
      </c>
      <c r="R10" s="44" t="s">
        <v>488</v>
      </c>
      <c r="S10" s="44" t="s">
        <v>488</v>
      </c>
      <c r="T10" s="44" t="s">
        <v>488</v>
      </c>
      <c r="U10" s="44" t="s">
        <v>488</v>
      </c>
      <c r="V10" s="50" t="s">
        <v>488</v>
      </c>
      <c r="W10" s="50" t="s">
        <v>488</v>
      </c>
      <c r="BB10" s="48"/>
    </row>
    <row r="11" spans="1:54" ht="14" customHeight="1" x14ac:dyDescent="0.2">
      <c r="A11" s="40" t="s">
        <v>595</v>
      </c>
      <c r="B11" s="40" t="s">
        <v>644</v>
      </c>
      <c r="C11" s="85" t="s">
        <v>596</v>
      </c>
      <c r="D11" s="40" t="s">
        <v>496</v>
      </c>
      <c r="E11" s="85">
        <v>40</v>
      </c>
      <c r="F11" s="44">
        <v>8.8792096671643506E-2</v>
      </c>
      <c r="G11" s="44">
        <v>0.12618171961779401</v>
      </c>
      <c r="H11" s="44">
        <f t="shared" si="0"/>
        <v>-0.15852407377923275</v>
      </c>
      <c r="I11" s="44">
        <f t="shared" si="3"/>
        <v>0.33610826712251973</v>
      </c>
      <c r="J11" s="44">
        <f t="shared" si="1"/>
        <v>1.0928534248416273</v>
      </c>
      <c r="K11" s="44">
        <f t="shared" si="2"/>
        <v>0.85340241892220881</v>
      </c>
      <c r="L11" s="44">
        <f t="shared" si="2"/>
        <v>1.3994905354222373</v>
      </c>
      <c r="M11" s="44">
        <v>0.481629391703503</v>
      </c>
      <c r="N11" s="57" t="s">
        <v>488</v>
      </c>
      <c r="O11" s="60" t="s">
        <v>488</v>
      </c>
      <c r="P11" s="44" t="s">
        <v>488</v>
      </c>
      <c r="Q11" s="44" t="s">
        <v>488</v>
      </c>
      <c r="R11" s="44" t="s">
        <v>488</v>
      </c>
      <c r="S11" s="44" t="s">
        <v>488</v>
      </c>
      <c r="T11" s="44" t="s">
        <v>488</v>
      </c>
      <c r="U11" s="44" t="s">
        <v>488</v>
      </c>
      <c r="V11" s="50" t="s">
        <v>488</v>
      </c>
      <c r="W11" s="50" t="s">
        <v>488</v>
      </c>
    </row>
    <row r="12" spans="1:54" ht="14" customHeight="1" x14ac:dyDescent="0.2">
      <c r="A12" s="40" t="s">
        <v>595</v>
      </c>
      <c r="B12" s="40" t="s">
        <v>644</v>
      </c>
      <c r="C12" s="85" t="s">
        <v>596</v>
      </c>
      <c r="D12" s="40" t="s">
        <v>497</v>
      </c>
      <c r="E12" s="85">
        <v>40</v>
      </c>
      <c r="F12" s="44">
        <v>-4.3630518594684801E-2</v>
      </c>
      <c r="G12" s="44">
        <v>0.122752938894473</v>
      </c>
      <c r="H12" s="44">
        <f t="shared" si="0"/>
        <v>-0.2842262788278519</v>
      </c>
      <c r="I12" s="44">
        <f t="shared" si="3"/>
        <v>0.19696524163848228</v>
      </c>
      <c r="J12" s="44">
        <f t="shared" si="1"/>
        <v>0.95730759949412803</v>
      </c>
      <c r="K12" s="44">
        <f t="shared" si="2"/>
        <v>0.75259632882235206</v>
      </c>
      <c r="L12" s="44">
        <f t="shared" si="2"/>
        <v>1.2177017146539018</v>
      </c>
      <c r="M12" s="44">
        <v>0.72418003318811996</v>
      </c>
      <c r="N12" s="57" t="s">
        <v>488</v>
      </c>
      <c r="O12" s="60" t="s">
        <v>488</v>
      </c>
      <c r="P12" s="44" t="s">
        <v>488</v>
      </c>
      <c r="Q12" s="44" t="s">
        <v>488</v>
      </c>
      <c r="R12" s="44" t="s">
        <v>488</v>
      </c>
      <c r="S12" s="44" t="s">
        <v>488</v>
      </c>
      <c r="T12" s="44" t="s">
        <v>488</v>
      </c>
      <c r="U12" s="44" t="s">
        <v>488</v>
      </c>
      <c r="V12" s="50" t="s">
        <v>488</v>
      </c>
      <c r="W12" s="50" t="s">
        <v>488</v>
      </c>
    </row>
    <row r="13" spans="1:54" ht="14" customHeight="1" x14ac:dyDescent="0.2">
      <c r="A13" s="40" t="s">
        <v>595</v>
      </c>
      <c r="B13" s="40" t="s">
        <v>644</v>
      </c>
      <c r="C13" s="85" t="s">
        <v>596</v>
      </c>
      <c r="D13" s="40" t="s">
        <v>861</v>
      </c>
      <c r="E13" s="85">
        <v>40</v>
      </c>
      <c r="F13" s="44">
        <v>1.5872220261810299E-2</v>
      </c>
      <c r="G13" s="44">
        <v>8.7392071516494002E-2</v>
      </c>
      <c r="H13" s="44">
        <f t="shared" si="0"/>
        <v>-0.15541623991051795</v>
      </c>
      <c r="I13" s="44">
        <f t="shared" si="3"/>
        <v>0.18716068043413853</v>
      </c>
      <c r="J13" s="44">
        <f t="shared" si="1"/>
        <v>1.015998853043856</v>
      </c>
      <c r="K13" s="44">
        <f t="shared" si="2"/>
        <v>0.85605877748586878</v>
      </c>
      <c r="L13" s="44">
        <f t="shared" si="2"/>
        <v>1.2058210213298939</v>
      </c>
      <c r="M13" s="44">
        <v>0.85588030346442801</v>
      </c>
      <c r="N13" s="57"/>
      <c r="O13" s="60" t="s">
        <v>645</v>
      </c>
      <c r="P13" s="44">
        <v>0.33293715117818101</v>
      </c>
      <c r="Q13" s="44" t="s">
        <v>488</v>
      </c>
      <c r="R13" s="44" t="s">
        <v>488</v>
      </c>
      <c r="S13" s="44" t="s">
        <v>488</v>
      </c>
      <c r="T13" s="44" t="s">
        <v>488</v>
      </c>
      <c r="U13" s="44" t="s">
        <v>488</v>
      </c>
      <c r="V13" s="50" t="s">
        <v>488</v>
      </c>
      <c r="W13" s="50" t="s">
        <v>488</v>
      </c>
    </row>
    <row r="14" spans="1:54" ht="14" customHeight="1" x14ac:dyDescent="0.2">
      <c r="A14" s="40"/>
      <c r="B14" s="40"/>
      <c r="C14" s="85"/>
      <c r="D14" s="40"/>
      <c r="E14" s="85"/>
      <c r="F14" s="44"/>
      <c r="G14" s="44"/>
      <c r="H14" s="44"/>
      <c r="I14" s="44"/>
      <c r="J14" s="44"/>
      <c r="K14" s="44"/>
      <c r="L14" s="44"/>
      <c r="M14" s="44"/>
      <c r="N14" s="57"/>
      <c r="O14" s="60"/>
      <c r="P14" s="44"/>
      <c r="Q14" s="44"/>
      <c r="R14" s="44"/>
      <c r="S14" s="44"/>
      <c r="T14" s="44"/>
      <c r="U14" s="44"/>
      <c r="V14" s="50"/>
      <c r="W14" s="50"/>
    </row>
    <row r="15" spans="1:54" ht="14" customHeight="1" x14ac:dyDescent="0.2">
      <c r="A15" s="40" t="s">
        <v>595</v>
      </c>
      <c r="B15" s="40" t="s">
        <v>644</v>
      </c>
      <c r="C15" s="85" t="s">
        <v>851</v>
      </c>
      <c r="D15" s="40" t="s">
        <v>493</v>
      </c>
      <c r="E15" s="85">
        <v>39</v>
      </c>
      <c r="F15" s="44">
        <v>3.1267713833871197E-2</v>
      </c>
      <c r="G15" s="44">
        <v>0.106739506107231</v>
      </c>
      <c r="H15" s="44">
        <f t="shared" ref="H15:H41" si="4">F15-1.96*G15</f>
        <v>-0.17794171813630155</v>
      </c>
      <c r="I15" s="44">
        <f t="shared" si="3"/>
        <v>0.24047714580404395</v>
      </c>
      <c r="J15" s="44" t="s">
        <v>488</v>
      </c>
      <c r="K15" s="44" t="s">
        <v>488</v>
      </c>
      <c r="L15" s="44" t="s">
        <v>488</v>
      </c>
      <c r="M15" s="44">
        <v>0.76957200307422102</v>
      </c>
      <c r="N15" s="57">
        <v>14.7713134552114</v>
      </c>
      <c r="O15" s="60">
        <v>38</v>
      </c>
      <c r="P15" s="44">
        <v>0.99974842789407603</v>
      </c>
      <c r="Q15" s="44">
        <v>-2.3642998703686702E-3</v>
      </c>
      <c r="R15" s="44">
        <v>1.50705413881232E-2</v>
      </c>
      <c r="S15" s="44">
        <v>0.87619062862886798</v>
      </c>
      <c r="T15" s="44">
        <v>7.2529340801875106E-2</v>
      </c>
      <c r="U15" s="44">
        <v>1.2074806929507201E-2</v>
      </c>
      <c r="V15" s="50" t="b">
        <v>1</v>
      </c>
      <c r="W15" s="47">
        <v>8.5311017250577895E-10</v>
      </c>
      <c r="BB15" s="48"/>
    </row>
    <row r="16" spans="1:54" ht="14" customHeight="1" x14ac:dyDescent="0.2">
      <c r="A16" s="40" t="s">
        <v>595</v>
      </c>
      <c r="B16" s="40" t="s">
        <v>644</v>
      </c>
      <c r="C16" s="85" t="s">
        <v>851</v>
      </c>
      <c r="D16" s="40" t="s">
        <v>494</v>
      </c>
      <c r="E16" s="85">
        <v>39</v>
      </c>
      <c r="F16" s="44">
        <v>1.1485887524158101E-2</v>
      </c>
      <c r="G16" s="44">
        <v>0.165205603593542</v>
      </c>
      <c r="H16" s="44">
        <f t="shared" si="4"/>
        <v>-0.31231709551918424</v>
      </c>
      <c r="I16" s="44">
        <f t="shared" si="3"/>
        <v>0.3352888705675004</v>
      </c>
      <c r="J16" s="44" t="s">
        <v>488</v>
      </c>
      <c r="K16" s="44" t="s">
        <v>488</v>
      </c>
      <c r="L16" s="44" t="s">
        <v>488</v>
      </c>
      <c r="M16" s="44">
        <v>0.94494629093620397</v>
      </c>
      <c r="N16" s="57">
        <v>14.746701426741099</v>
      </c>
      <c r="O16" s="60">
        <v>37</v>
      </c>
      <c r="P16" s="44">
        <v>0.99959619027187596</v>
      </c>
      <c r="Q16" s="44" t="s">
        <v>488</v>
      </c>
      <c r="R16" s="44" t="s">
        <v>488</v>
      </c>
      <c r="S16" s="44" t="s">
        <v>488</v>
      </c>
      <c r="T16" s="44" t="s">
        <v>488</v>
      </c>
      <c r="U16" s="44" t="s">
        <v>488</v>
      </c>
      <c r="V16" s="50" t="s">
        <v>488</v>
      </c>
      <c r="W16" s="50" t="s">
        <v>488</v>
      </c>
      <c r="BB16" s="48"/>
    </row>
    <row r="17" spans="1:54" ht="14" customHeight="1" x14ac:dyDescent="0.2">
      <c r="A17" s="40" t="s">
        <v>595</v>
      </c>
      <c r="B17" s="40" t="s">
        <v>644</v>
      </c>
      <c r="C17" s="85" t="s">
        <v>851</v>
      </c>
      <c r="D17" s="40" t="s">
        <v>495</v>
      </c>
      <c r="E17" s="85">
        <v>39</v>
      </c>
      <c r="F17" s="44">
        <v>0.29752113251526602</v>
      </c>
      <c r="G17" s="44">
        <v>0.28541577959032799</v>
      </c>
      <c r="H17" s="44">
        <f t="shared" si="4"/>
        <v>-0.26189379548177683</v>
      </c>
      <c r="I17" s="44">
        <f t="shared" si="3"/>
        <v>0.85693606051230886</v>
      </c>
      <c r="J17" s="44" t="s">
        <v>488</v>
      </c>
      <c r="K17" s="44" t="s">
        <v>488</v>
      </c>
      <c r="L17" s="44" t="s">
        <v>488</v>
      </c>
      <c r="M17" s="44">
        <v>0.30380695502050997</v>
      </c>
      <c r="N17" s="57" t="s">
        <v>488</v>
      </c>
      <c r="O17" s="60" t="s">
        <v>488</v>
      </c>
      <c r="P17" s="44" t="s">
        <v>488</v>
      </c>
      <c r="Q17" s="44" t="s">
        <v>488</v>
      </c>
      <c r="R17" s="44" t="s">
        <v>488</v>
      </c>
      <c r="S17" s="44" t="s">
        <v>488</v>
      </c>
      <c r="T17" s="44" t="s">
        <v>488</v>
      </c>
      <c r="U17" s="44" t="s">
        <v>488</v>
      </c>
      <c r="V17" s="50" t="s">
        <v>488</v>
      </c>
      <c r="W17" s="50" t="s">
        <v>488</v>
      </c>
      <c r="BB17" s="48"/>
    </row>
    <row r="18" spans="1:54" ht="14" customHeight="1" x14ac:dyDescent="0.2">
      <c r="A18" s="40" t="s">
        <v>595</v>
      </c>
      <c r="B18" s="40" t="s">
        <v>644</v>
      </c>
      <c r="C18" s="85" t="s">
        <v>851</v>
      </c>
      <c r="D18" s="40" t="s">
        <v>496</v>
      </c>
      <c r="E18" s="85">
        <v>39</v>
      </c>
      <c r="F18" s="44">
        <v>5.1891632910357498E-2</v>
      </c>
      <c r="G18" s="44">
        <v>0.17148675639164701</v>
      </c>
      <c r="H18" s="44">
        <f t="shared" si="4"/>
        <v>-0.28422240961727063</v>
      </c>
      <c r="I18" s="44">
        <f t="shared" si="3"/>
        <v>0.38800567543798559</v>
      </c>
      <c r="J18" s="44" t="s">
        <v>488</v>
      </c>
      <c r="K18" s="44" t="s">
        <v>488</v>
      </c>
      <c r="L18" s="44" t="s">
        <v>488</v>
      </c>
      <c r="M18" s="44">
        <v>0.76219586815228801</v>
      </c>
      <c r="N18" s="57" t="s">
        <v>488</v>
      </c>
      <c r="O18" s="60" t="s">
        <v>488</v>
      </c>
      <c r="P18" s="44" t="s">
        <v>488</v>
      </c>
      <c r="Q18" s="44" t="s">
        <v>488</v>
      </c>
      <c r="R18" s="44" t="s">
        <v>488</v>
      </c>
      <c r="S18" s="44" t="s">
        <v>488</v>
      </c>
      <c r="T18" s="44" t="s">
        <v>488</v>
      </c>
      <c r="U18" s="44" t="s">
        <v>488</v>
      </c>
      <c r="V18" s="50" t="s">
        <v>488</v>
      </c>
      <c r="W18" s="50" t="s">
        <v>488</v>
      </c>
      <c r="BB18" s="48"/>
    </row>
    <row r="19" spans="1:54" ht="14" customHeight="1" x14ac:dyDescent="0.2">
      <c r="A19" s="40" t="s">
        <v>595</v>
      </c>
      <c r="B19" s="40" t="s">
        <v>644</v>
      </c>
      <c r="C19" s="85" t="s">
        <v>851</v>
      </c>
      <c r="D19" s="40" t="s">
        <v>497</v>
      </c>
      <c r="E19" s="85">
        <v>39</v>
      </c>
      <c r="F19" s="44">
        <v>9.9386313513033106E-2</v>
      </c>
      <c r="G19" s="44">
        <v>0.17966303659980001</v>
      </c>
      <c r="H19" s="44">
        <f t="shared" si="4"/>
        <v>-0.25275323822257489</v>
      </c>
      <c r="I19" s="44">
        <f t="shared" si="3"/>
        <v>0.45152586524864113</v>
      </c>
      <c r="J19" s="44" t="s">
        <v>488</v>
      </c>
      <c r="K19" s="44" t="s">
        <v>488</v>
      </c>
      <c r="L19" s="44" t="s">
        <v>488</v>
      </c>
      <c r="M19" s="44">
        <v>0.58337908924892401</v>
      </c>
      <c r="N19" s="57" t="s">
        <v>488</v>
      </c>
      <c r="O19" s="60" t="s">
        <v>488</v>
      </c>
      <c r="P19" s="44" t="s">
        <v>488</v>
      </c>
      <c r="Q19" s="44" t="s">
        <v>488</v>
      </c>
      <c r="R19" s="44" t="s">
        <v>488</v>
      </c>
      <c r="S19" s="44" t="s">
        <v>488</v>
      </c>
      <c r="T19" s="44" t="s">
        <v>488</v>
      </c>
      <c r="U19" s="44" t="s">
        <v>488</v>
      </c>
      <c r="V19" s="50" t="s">
        <v>488</v>
      </c>
      <c r="W19" s="50" t="s">
        <v>488</v>
      </c>
      <c r="BB19" s="48"/>
    </row>
    <row r="20" spans="1:54" ht="14" customHeight="1" x14ac:dyDescent="0.2">
      <c r="A20" s="40" t="s">
        <v>595</v>
      </c>
      <c r="B20" s="40" t="s">
        <v>644</v>
      </c>
      <c r="C20" s="85" t="s">
        <v>851</v>
      </c>
      <c r="D20" s="40" t="s">
        <v>861</v>
      </c>
      <c r="E20" s="85">
        <v>39</v>
      </c>
      <c r="F20" s="44">
        <v>3.1267713833871197E-2</v>
      </c>
      <c r="G20" s="44">
        <v>0.106739506107231</v>
      </c>
      <c r="H20" s="44">
        <f t="shared" si="4"/>
        <v>-0.17794171813630155</v>
      </c>
      <c r="I20" s="44">
        <f t="shared" si="3"/>
        <v>0.24047714580404395</v>
      </c>
      <c r="J20" s="44" t="s">
        <v>488</v>
      </c>
      <c r="K20" s="44" t="s">
        <v>488</v>
      </c>
      <c r="L20" s="44" t="s">
        <v>488</v>
      </c>
      <c r="M20" s="44">
        <v>0.76957200307422002</v>
      </c>
      <c r="N20" s="57" t="s">
        <v>488</v>
      </c>
      <c r="O20" s="60" t="s">
        <v>848</v>
      </c>
      <c r="P20" s="44">
        <v>0.29328582155187899</v>
      </c>
      <c r="Q20" s="44"/>
      <c r="R20" s="44"/>
      <c r="S20" s="44"/>
      <c r="T20" s="44"/>
      <c r="U20" s="44"/>
      <c r="V20" s="50"/>
      <c r="W20" s="50"/>
      <c r="BB20" s="48"/>
    </row>
    <row r="21" spans="1:54" ht="14" customHeight="1" x14ac:dyDescent="0.2">
      <c r="A21" s="40"/>
      <c r="B21" s="40"/>
      <c r="C21" s="85"/>
      <c r="D21" s="40"/>
      <c r="E21" s="85"/>
      <c r="F21" s="44"/>
      <c r="G21" s="44"/>
      <c r="H21" s="44"/>
      <c r="I21" s="44"/>
      <c r="J21" s="44"/>
      <c r="K21" s="44"/>
      <c r="L21" s="44"/>
      <c r="M21" s="44"/>
      <c r="N21" s="57"/>
      <c r="O21" s="60"/>
      <c r="P21" s="44"/>
      <c r="Q21" s="44"/>
      <c r="R21" s="44"/>
      <c r="S21" s="44"/>
      <c r="T21" s="44"/>
      <c r="U21" s="44"/>
      <c r="V21" s="50"/>
      <c r="W21" s="50"/>
      <c r="BB21" s="48"/>
    </row>
    <row r="22" spans="1:54" ht="14" customHeight="1" x14ac:dyDescent="0.2">
      <c r="A22" s="40" t="s">
        <v>595</v>
      </c>
      <c r="B22" s="40" t="s">
        <v>644</v>
      </c>
      <c r="C22" s="85" t="s">
        <v>849</v>
      </c>
      <c r="D22" s="40" t="s">
        <v>493</v>
      </c>
      <c r="E22" s="85">
        <v>53</v>
      </c>
      <c r="F22" s="44">
        <v>-8.4689810862912298E-3</v>
      </c>
      <c r="G22" s="44">
        <v>2.0187175801425698E-2</v>
      </c>
      <c r="H22" s="44">
        <f t="shared" si="4"/>
        <v>-4.8035845657085602E-2</v>
      </c>
      <c r="I22" s="44">
        <f t="shared" si="3"/>
        <v>3.1097883484503139E-2</v>
      </c>
      <c r="J22" s="44" t="s">
        <v>488</v>
      </c>
      <c r="K22" s="44" t="s">
        <v>488</v>
      </c>
      <c r="L22" s="44" t="s">
        <v>488</v>
      </c>
      <c r="M22" s="44">
        <v>0.67483407468441003</v>
      </c>
      <c r="N22" s="57">
        <v>68.772325215076606</v>
      </c>
      <c r="O22" s="60">
        <v>52</v>
      </c>
      <c r="P22" s="44">
        <v>5.95058815868331E-2</v>
      </c>
      <c r="Q22" s="44">
        <v>9.3322242706831001E-4</v>
      </c>
      <c r="R22" s="44">
        <v>2.4618408101134701E-3</v>
      </c>
      <c r="S22" s="44">
        <v>0.70620583504037504</v>
      </c>
      <c r="T22" s="44">
        <v>8.1597476937343899E-2</v>
      </c>
      <c r="U22" s="44">
        <v>3.8746158682999199E-3</v>
      </c>
      <c r="V22" s="50" t="b">
        <v>1</v>
      </c>
      <c r="W22" s="47">
        <v>2.4292237645974699E-151</v>
      </c>
      <c r="BB22" s="48"/>
    </row>
    <row r="23" spans="1:54" ht="14" customHeight="1" x14ac:dyDescent="0.2">
      <c r="A23" s="40" t="s">
        <v>595</v>
      </c>
      <c r="B23" s="40" t="s">
        <v>644</v>
      </c>
      <c r="C23" s="85" t="s">
        <v>849</v>
      </c>
      <c r="D23" s="40" t="s">
        <v>494</v>
      </c>
      <c r="E23" s="85">
        <v>53</v>
      </c>
      <c r="F23" s="44">
        <v>8.0752272757260001E-4</v>
      </c>
      <c r="G23" s="44">
        <v>3.1830732165162003E-2</v>
      </c>
      <c r="H23" s="44">
        <f t="shared" si="4"/>
        <v>-6.1580712316144925E-2</v>
      </c>
      <c r="I23" s="44">
        <f t="shared" si="3"/>
        <v>6.319575777129012E-2</v>
      </c>
      <c r="J23" s="44" t="s">
        <v>488</v>
      </c>
      <c r="K23" s="44" t="s">
        <v>488</v>
      </c>
      <c r="L23" s="44" t="s">
        <v>488</v>
      </c>
      <c r="M23" s="44">
        <v>0.97985942186568398</v>
      </c>
      <c r="N23" s="57">
        <v>68.579096358928794</v>
      </c>
      <c r="O23" s="60">
        <v>51</v>
      </c>
      <c r="P23" s="44">
        <v>5.0761317990388098E-2</v>
      </c>
      <c r="Q23" s="44" t="s">
        <v>488</v>
      </c>
      <c r="R23" s="44" t="s">
        <v>488</v>
      </c>
      <c r="S23" s="44" t="s">
        <v>488</v>
      </c>
      <c r="T23" s="44" t="s">
        <v>488</v>
      </c>
      <c r="U23" s="44" t="s">
        <v>488</v>
      </c>
      <c r="V23" s="50" t="s">
        <v>488</v>
      </c>
      <c r="W23" s="50" t="s">
        <v>488</v>
      </c>
      <c r="BB23" s="48"/>
    </row>
    <row r="24" spans="1:54" ht="14" customHeight="1" x14ac:dyDescent="0.2">
      <c r="A24" s="40" t="s">
        <v>595</v>
      </c>
      <c r="B24" s="40" t="s">
        <v>644</v>
      </c>
      <c r="C24" s="85" t="s">
        <v>849</v>
      </c>
      <c r="D24" s="40" t="s">
        <v>495</v>
      </c>
      <c r="E24" s="85">
        <v>53</v>
      </c>
      <c r="F24" s="44">
        <v>2.8503387599273498E-3</v>
      </c>
      <c r="G24" s="44">
        <v>5.0709240665479501E-2</v>
      </c>
      <c r="H24" s="44">
        <f t="shared" si="4"/>
        <v>-9.6539772944412475E-2</v>
      </c>
      <c r="I24" s="44">
        <f t="shared" si="3"/>
        <v>0.10224045046426718</v>
      </c>
      <c r="J24" s="44" t="s">
        <v>488</v>
      </c>
      <c r="K24" s="44" t="s">
        <v>488</v>
      </c>
      <c r="L24" s="44" t="s">
        <v>488</v>
      </c>
      <c r="M24" s="44">
        <v>0.95539037515143699</v>
      </c>
      <c r="N24" s="57" t="s">
        <v>488</v>
      </c>
      <c r="O24" s="60" t="s">
        <v>488</v>
      </c>
      <c r="P24" s="44" t="s">
        <v>488</v>
      </c>
      <c r="Q24" s="44" t="s">
        <v>488</v>
      </c>
      <c r="R24" s="44" t="s">
        <v>488</v>
      </c>
      <c r="S24" s="44" t="s">
        <v>488</v>
      </c>
      <c r="T24" s="44" t="s">
        <v>488</v>
      </c>
      <c r="U24" s="44" t="s">
        <v>488</v>
      </c>
      <c r="V24" s="50" t="s">
        <v>488</v>
      </c>
      <c r="W24" s="50" t="s">
        <v>488</v>
      </c>
      <c r="BB24" s="48"/>
    </row>
    <row r="25" spans="1:54" ht="14" customHeight="1" x14ac:dyDescent="0.2">
      <c r="A25" s="40" t="s">
        <v>595</v>
      </c>
      <c r="B25" s="40" t="s">
        <v>644</v>
      </c>
      <c r="C25" s="85" t="s">
        <v>849</v>
      </c>
      <c r="D25" s="40" t="s">
        <v>496</v>
      </c>
      <c r="E25" s="85">
        <v>53</v>
      </c>
      <c r="F25" s="44">
        <v>-2.86620196046459E-2</v>
      </c>
      <c r="G25" s="44">
        <v>2.8133204541154901E-2</v>
      </c>
      <c r="H25" s="44">
        <f t="shared" si="4"/>
        <v>-8.3803100505309508E-2</v>
      </c>
      <c r="I25" s="44">
        <f t="shared" si="3"/>
        <v>2.6479061296017702E-2</v>
      </c>
      <c r="J25" s="44" t="s">
        <v>488</v>
      </c>
      <c r="K25" s="44" t="s">
        <v>488</v>
      </c>
      <c r="L25" s="44" t="s">
        <v>488</v>
      </c>
      <c r="M25" s="44">
        <v>0.30829943098805301</v>
      </c>
      <c r="N25" s="57" t="s">
        <v>488</v>
      </c>
      <c r="O25" s="60" t="s">
        <v>488</v>
      </c>
      <c r="P25" s="44" t="s">
        <v>488</v>
      </c>
      <c r="Q25" s="44" t="s">
        <v>488</v>
      </c>
      <c r="R25" s="44" t="s">
        <v>488</v>
      </c>
      <c r="S25" s="44" t="s">
        <v>488</v>
      </c>
      <c r="T25" s="44" t="s">
        <v>488</v>
      </c>
      <c r="U25" s="44" t="s">
        <v>488</v>
      </c>
      <c r="V25" s="50" t="s">
        <v>488</v>
      </c>
      <c r="W25" s="50" t="s">
        <v>488</v>
      </c>
      <c r="BB25" s="48"/>
    </row>
    <row r="26" spans="1:54" ht="14" customHeight="1" x14ac:dyDescent="0.2">
      <c r="A26" s="40" t="s">
        <v>595</v>
      </c>
      <c r="B26" s="40" t="s">
        <v>644</v>
      </c>
      <c r="C26" s="85" t="s">
        <v>849</v>
      </c>
      <c r="D26" s="40" t="s">
        <v>497</v>
      </c>
      <c r="E26" s="85">
        <v>53</v>
      </c>
      <c r="F26" s="44">
        <v>-1.8826034474639802E-2</v>
      </c>
      <c r="G26" s="44">
        <v>2.95505077499141E-2</v>
      </c>
      <c r="H26" s="44">
        <f t="shared" si="4"/>
        <v>-7.6745029664471442E-2</v>
      </c>
      <c r="I26" s="44">
        <f t="shared" si="3"/>
        <v>3.9092960715191832E-2</v>
      </c>
      <c r="J26" s="44" t="s">
        <v>488</v>
      </c>
      <c r="K26" s="44" t="s">
        <v>488</v>
      </c>
      <c r="L26" s="44" t="s">
        <v>488</v>
      </c>
      <c r="M26" s="44">
        <v>0.52686780141242895</v>
      </c>
      <c r="N26" s="57" t="s">
        <v>488</v>
      </c>
      <c r="O26" s="60" t="s">
        <v>488</v>
      </c>
      <c r="P26" s="44" t="s">
        <v>488</v>
      </c>
      <c r="Q26" s="44" t="s">
        <v>488</v>
      </c>
      <c r="R26" s="44" t="s">
        <v>488</v>
      </c>
      <c r="S26" s="44" t="s">
        <v>488</v>
      </c>
      <c r="T26" s="44" t="s">
        <v>488</v>
      </c>
      <c r="U26" s="44" t="s">
        <v>488</v>
      </c>
      <c r="V26" s="50" t="s">
        <v>488</v>
      </c>
      <c r="W26" s="50" t="s">
        <v>488</v>
      </c>
      <c r="BB26" s="48"/>
    </row>
    <row r="27" spans="1:54" ht="14" customHeight="1" x14ac:dyDescent="0.2">
      <c r="A27" s="40" t="s">
        <v>595</v>
      </c>
      <c r="B27" s="40" t="s">
        <v>644</v>
      </c>
      <c r="C27" s="85" t="s">
        <v>849</v>
      </c>
      <c r="D27" s="40" t="s">
        <v>861</v>
      </c>
      <c r="E27" s="85">
        <v>52</v>
      </c>
      <c r="F27" s="44">
        <v>-1.6219464711284898E-2</v>
      </c>
      <c r="G27" s="44">
        <v>1.81796111943658E-2</v>
      </c>
      <c r="H27" s="44">
        <f t="shared" si="4"/>
        <v>-5.1851502652241865E-2</v>
      </c>
      <c r="I27" s="44">
        <f t="shared" si="3"/>
        <v>1.9412573229672065E-2</v>
      </c>
      <c r="J27" s="44" t="s">
        <v>488</v>
      </c>
      <c r="K27" s="44" t="s">
        <v>488</v>
      </c>
      <c r="L27" s="44" t="s">
        <v>488</v>
      </c>
      <c r="M27" s="44">
        <v>0.372297073635867</v>
      </c>
      <c r="N27" s="57" t="s">
        <v>488</v>
      </c>
      <c r="O27" s="60" t="s">
        <v>848</v>
      </c>
      <c r="P27" s="44">
        <v>0.48164628676265903</v>
      </c>
      <c r="Q27" s="44"/>
      <c r="R27" s="44"/>
      <c r="S27" s="44"/>
      <c r="T27" s="44"/>
      <c r="U27" s="44"/>
      <c r="V27" s="50"/>
      <c r="W27" s="50"/>
      <c r="BB27" s="48"/>
    </row>
    <row r="28" spans="1:54" ht="14" customHeight="1" x14ac:dyDescent="0.2">
      <c r="A28" s="40"/>
      <c r="B28" s="40"/>
      <c r="C28" s="85"/>
      <c r="D28" s="40"/>
      <c r="E28" s="85"/>
      <c r="F28" s="44"/>
      <c r="G28" s="44"/>
      <c r="H28" s="44"/>
      <c r="I28" s="44"/>
      <c r="J28" s="44"/>
      <c r="K28" s="44"/>
      <c r="L28" s="44"/>
      <c r="M28" s="44"/>
      <c r="N28" s="57"/>
      <c r="O28" s="60"/>
      <c r="P28" s="44"/>
      <c r="Q28" s="44"/>
      <c r="R28" s="44"/>
      <c r="S28" s="44"/>
      <c r="T28" s="44"/>
      <c r="U28" s="44"/>
      <c r="V28" s="50"/>
      <c r="W28" s="50"/>
      <c r="BB28" s="48"/>
    </row>
    <row r="29" spans="1:54" ht="14" customHeight="1" x14ac:dyDescent="0.2">
      <c r="A29" s="40" t="s">
        <v>595</v>
      </c>
      <c r="B29" s="40" t="s">
        <v>644</v>
      </c>
      <c r="C29" s="85" t="s">
        <v>850</v>
      </c>
      <c r="D29" s="40" t="s">
        <v>493</v>
      </c>
      <c r="E29" s="85">
        <v>49</v>
      </c>
      <c r="F29" s="44">
        <v>1.1345961023346601E-2</v>
      </c>
      <c r="G29" s="44">
        <v>2.4171381409997202E-2</v>
      </c>
      <c r="H29" s="44">
        <f t="shared" si="4"/>
        <v>-3.6029946540247909E-2</v>
      </c>
      <c r="I29" s="44">
        <f t="shared" si="3"/>
        <v>5.8721868586941117E-2</v>
      </c>
      <c r="J29" s="44" t="s">
        <v>488</v>
      </c>
      <c r="K29" s="44" t="s">
        <v>488</v>
      </c>
      <c r="L29" s="44" t="s">
        <v>488</v>
      </c>
      <c r="M29" s="44">
        <v>0.63878627363038198</v>
      </c>
      <c r="N29" s="57">
        <v>34.703293777025102</v>
      </c>
      <c r="O29" s="60">
        <v>48</v>
      </c>
      <c r="P29" s="44">
        <v>0.92475217148213695</v>
      </c>
      <c r="Q29" s="44">
        <v>1.69851564529072E-3</v>
      </c>
      <c r="R29" s="44">
        <v>2.9964484142923401E-3</v>
      </c>
      <c r="S29" s="44">
        <v>0.57351818552516298</v>
      </c>
      <c r="T29" s="44">
        <v>7.9721815152416498E-2</v>
      </c>
      <c r="U29" s="44">
        <v>4.6770317215710198E-3</v>
      </c>
      <c r="V29" s="50" t="b">
        <v>1</v>
      </c>
      <c r="W29" s="47">
        <v>6.5632474090378395E-78</v>
      </c>
    </row>
    <row r="30" spans="1:54" ht="14" customHeight="1" x14ac:dyDescent="0.2">
      <c r="A30" s="40" t="s">
        <v>595</v>
      </c>
      <c r="B30" s="40" t="s">
        <v>644</v>
      </c>
      <c r="C30" s="85" t="s">
        <v>850</v>
      </c>
      <c r="D30" s="40" t="s">
        <v>494</v>
      </c>
      <c r="E30" s="85">
        <v>49</v>
      </c>
      <c r="F30" s="44">
        <v>2.75310272595365E-2</v>
      </c>
      <c r="G30" s="44">
        <v>3.7410285340024697E-2</v>
      </c>
      <c r="H30" s="44">
        <f t="shared" si="4"/>
        <v>-4.5793132006911902E-2</v>
      </c>
      <c r="I30" s="44">
        <f t="shared" si="3"/>
        <v>0.10085518652598491</v>
      </c>
      <c r="J30" s="44" t="s">
        <v>488</v>
      </c>
      <c r="K30" s="44" t="s">
        <v>488</v>
      </c>
      <c r="L30" s="44" t="s">
        <v>488</v>
      </c>
      <c r="M30" s="44">
        <v>0.46543566360294603</v>
      </c>
      <c r="N30" s="57">
        <v>34.381982852126299</v>
      </c>
      <c r="O30" s="60">
        <v>47</v>
      </c>
      <c r="P30" s="44">
        <v>0.914647145437683</v>
      </c>
      <c r="Q30" s="44" t="s">
        <v>488</v>
      </c>
      <c r="R30" s="44" t="s">
        <v>488</v>
      </c>
      <c r="S30" s="44" t="s">
        <v>488</v>
      </c>
      <c r="T30" s="44" t="s">
        <v>488</v>
      </c>
      <c r="U30" s="44" t="s">
        <v>488</v>
      </c>
      <c r="V30" s="50" t="s">
        <v>488</v>
      </c>
      <c r="W30" s="50" t="s">
        <v>488</v>
      </c>
      <c r="AK30" s="53"/>
    </row>
    <row r="31" spans="1:54" ht="14" customHeight="1" x14ac:dyDescent="0.2">
      <c r="A31" s="40" t="s">
        <v>595</v>
      </c>
      <c r="B31" s="40" t="s">
        <v>644</v>
      </c>
      <c r="C31" s="85" t="s">
        <v>850</v>
      </c>
      <c r="D31" s="40" t="s">
        <v>495</v>
      </c>
      <c r="E31" s="85">
        <v>49</v>
      </c>
      <c r="F31" s="44">
        <v>4.2372265754547098E-2</v>
      </c>
      <c r="G31" s="44">
        <v>5.47071133604973E-2</v>
      </c>
      <c r="H31" s="44">
        <f t="shared" si="4"/>
        <v>-6.4853676432027607E-2</v>
      </c>
      <c r="I31" s="44">
        <f t="shared" si="3"/>
        <v>0.1495982079411218</v>
      </c>
      <c r="J31" s="44" t="s">
        <v>488</v>
      </c>
      <c r="K31" s="44" t="s">
        <v>488</v>
      </c>
      <c r="L31" s="44" t="s">
        <v>488</v>
      </c>
      <c r="M31" s="44">
        <v>0.44241645058841</v>
      </c>
      <c r="N31" s="57" t="s">
        <v>488</v>
      </c>
      <c r="O31" s="60" t="s">
        <v>488</v>
      </c>
      <c r="P31" s="44" t="s">
        <v>488</v>
      </c>
      <c r="Q31" s="44" t="s">
        <v>488</v>
      </c>
      <c r="R31" s="44" t="s">
        <v>488</v>
      </c>
      <c r="S31" s="44" t="s">
        <v>488</v>
      </c>
      <c r="T31" s="44" t="s">
        <v>488</v>
      </c>
      <c r="U31" s="44" t="s">
        <v>488</v>
      </c>
      <c r="V31" s="50" t="s">
        <v>488</v>
      </c>
      <c r="W31" s="50" t="s">
        <v>488</v>
      </c>
      <c r="BB31" s="48"/>
    </row>
    <row r="32" spans="1:54" ht="14" customHeight="1" x14ac:dyDescent="0.2">
      <c r="A32" s="40" t="s">
        <v>595</v>
      </c>
      <c r="B32" s="40" t="s">
        <v>644</v>
      </c>
      <c r="C32" s="85" t="s">
        <v>850</v>
      </c>
      <c r="D32" s="40" t="s">
        <v>496</v>
      </c>
      <c r="E32" s="85">
        <v>49</v>
      </c>
      <c r="F32" s="44">
        <v>3.3537387613316601E-2</v>
      </c>
      <c r="G32" s="44">
        <v>3.5622247518365402E-2</v>
      </c>
      <c r="H32" s="44">
        <f t="shared" si="4"/>
        <v>-3.6282217522679593E-2</v>
      </c>
      <c r="I32" s="44">
        <f t="shared" si="3"/>
        <v>0.10335699274931279</v>
      </c>
      <c r="J32" s="44" t="s">
        <v>488</v>
      </c>
      <c r="K32" s="44" t="s">
        <v>488</v>
      </c>
      <c r="L32" s="44" t="s">
        <v>488</v>
      </c>
      <c r="M32" s="44">
        <v>0.346462470822677</v>
      </c>
      <c r="N32" s="57" t="s">
        <v>488</v>
      </c>
      <c r="O32" s="60" t="s">
        <v>488</v>
      </c>
      <c r="P32" s="44" t="s">
        <v>488</v>
      </c>
      <c r="Q32" s="44" t="s">
        <v>488</v>
      </c>
      <c r="R32" s="44" t="s">
        <v>488</v>
      </c>
      <c r="S32" s="44" t="s">
        <v>488</v>
      </c>
      <c r="T32" s="44" t="s">
        <v>488</v>
      </c>
      <c r="U32" s="44" t="s">
        <v>488</v>
      </c>
      <c r="V32" s="50" t="s">
        <v>488</v>
      </c>
      <c r="W32" s="50" t="s">
        <v>488</v>
      </c>
    </row>
    <row r="33" spans="1:54" ht="14" customHeight="1" x14ac:dyDescent="0.2">
      <c r="A33" s="40" t="s">
        <v>595</v>
      </c>
      <c r="B33" s="40" t="s">
        <v>644</v>
      </c>
      <c r="C33" s="85" t="s">
        <v>850</v>
      </c>
      <c r="D33" s="40" t="s">
        <v>497</v>
      </c>
      <c r="E33" s="85">
        <v>49</v>
      </c>
      <c r="F33" s="44">
        <v>3.54693614040337E-2</v>
      </c>
      <c r="G33" s="44">
        <v>3.3562941857890702E-2</v>
      </c>
      <c r="H33" s="44">
        <f t="shared" si="4"/>
        <v>-3.0314004637432071E-2</v>
      </c>
      <c r="I33" s="44">
        <f t="shared" si="3"/>
        <v>0.10125272744549947</v>
      </c>
      <c r="J33" s="44" t="s">
        <v>488</v>
      </c>
      <c r="K33" s="44" t="s">
        <v>488</v>
      </c>
      <c r="L33" s="44" t="s">
        <v>488</v>
      </c>
      <c r="M33" s="44">
        <v>0.29589219559089702</v>
      </c>
      <c r="N33" s="57" t="s">
        <v>488</v>
      </c>
      <c r="O33" s="60" t="s">
        <v>488</v>
      </c>
      <c r="P33" s="44" t="s">
        <v>488</v>
      </c>
      <c r="Q33" s="44" t="s">
        <v>488</v>
      </c>
      <c r="R33" s="44" t="s">
        <v>488</v>
      </c>
      <c r="S33" s="44" t="s">
        <v>488</v>
      </c>
      <c r="T33" s="44" t="s">
        <v>488</v>
      </c>
      <c r="U33" s="44" t="s">
        <v>488</v>
      </c>
      <c r="V33" s="50" t="s">
        <v>488</v>
      </c>
      <c r="W33" s="50" t="s">
        <v>488</v>
      </c>
    </row>
    <row r="34" spans="1:54" ht="14" customHeight="1" x14ac:dyDescent="0.2">
      <c r="A34" s="40" t="s">
        <v>595</v>
      </c>
      <c r="B34" s="40" t="s">
        <v>644</v>
      </c>
      <c r="C34" s="85" t="s">
        <v>850</v>
      </c>
      <c r="D34" s="40" t="s">
        <v>861</v>
      </c>
      <c r="E34" s="85">
        <v>49</v>
      </c>
      <c r="F34" s="44">
        <v>1.1345961023346601E-2</v>
      </c>
      <c r="G34" s="44">
        <v>2.4171381409997202E-2</v>
      </c>
      <c r="H34" s="44">
        <f t="shared" si="4"/>
        <v>-3.6029946540247909E-2</v>
      </c>
      <c r="I34" s="44">
        <f t="shared" si="3"/>
        <v>5.8721868586941117E-2</v>
      </c>
      <c r="J34" s="44" t="s">
        <v>488</v>
      </c>
      <c r="K34" s="44" t="s">
        <v>488</v>
      </c>
      <c r="L34" s="44" t="s">
        <v>488</v>
      </c>
      <c r="M34" s="44">
        <v>0.63878627363038198</v>
      </c>
      <c r="N34" s="57" t="s">
        <v>488</v>
      </c>
      <c r="O34" s="60" t="s">
        <v>848</v>
      </c>
      <c r="P34" s="44">
        <v>0.26454704488818997</v>
      </c>
      <c r="Q34" s="44"/>
      <c r="R34" s="44"/>
      <c r="S34" s="44"/>
      <c r="T34" s="44"/>
      <c r="U34" s="44"/>
      <c r="V34" s="50"/>
      <c r="W34" s="50"/>
    </row>
    <row r="35" spans="1:54" ht="14" customHeight="1" x14ac:dyDescent="0.2">
      <c r="A35" s="40"/>
      <c r="B35" s="40"/>
      <c r="C35" s="85"/>
      <c r="D35" s="40"/>
      <c r="E35" s="85"/>
      <c r="F35" s="44"/>
      <c r="G35" s="44"/>
      <c r="H35" s="44"/>
      <c r="I35" s="44"/>
      <c r="J35" s="44"/>
      <c r="K35" s="44"/>
      <c r="L35" s="44"/>
      <c r="M35" s="44"/>
      <c r="N35" s="57"/>
      <c r="O35" s="60"/>
      <c r="P35" s="44"/>
      <c r="Q35" s="44"/>
      <c r="R35" s="44"/>
      <c r="S35" s="44"/>
      <c r="T35" s="44"/>
      <c r="U35" s="44"/>
      <c r="V35" s="50"/>
      <c r="W35" s="50"/>
    </row>
    <row r="36" spans="1:54" ht="14" customHeight="1" x14ac:dyDescent="0.2">
      <c r="A36" s="40" t="s">
        <v>595</v>
      </c>
      <c r="B36" s="40" t="s">
        <v>644</v>
      </c>
      <c r="C36" s="85" t="s">
        <v>599</v>
      </c>
      <c r="D36" s="40" t="s">
        <v>493</v>
      </c>
      <c r="E36" s="85">
        <v>48</v>
      </c>
      <c r="F36" s="44">
        <v>-3.26244462345501E-3</v>
      </c>
      <c r="G36" s="44">
        <v>2.1111027215582601E-2</v>
      </c>
      <c r="H36" s="44">
        <f t="shared" si="4"/>
        <v>-4.4640057965996911E-2</v>
      </c>
      <c r="I36" s="44">
        <f t="shared" si="3"/>
        <v>3.8115168719086885E-2</v>
      </c>
      <c r="J36" s="44" t="s">
        <v>488</v>
      </c>
      <c r="K36" s="44" t="s">
        <v>488</v>
      </c>
      <c r="L36" s="44" t="s">
        <v>488</v>
      </c>
      <c r="M36" s="44">
        <v>0.87718597343601001</v>
      </c>
      <c r="N36" s="57">
        <v>30.157088439568099</v>
      </c>
      <c r="O36" s="60">
        <v>47</v>
      </c>
      <c r="P36" s="44">
        <v>0.97331554519887098</v>
      </c>
      <c r="Q36" s="44">
        <v>4.0721651006414003E-4</v>
      </c>
      <c r="R36" s="44">
        <v>2.6925433362049102E-3</v>
      </c>
      <c r="S36" s="44">
        <v>0.88044880856077801</v>
      </c>
      <c r="T36" s="44">
        <v>7.97125896492515E-2</v>
      </c>
      <c r="U36" s="44">
        <v>4.99814390284814E-3</v>
      </c>
      <c r="V36" s="50" t="b">
        <v>1</v>
      </c>
      <c r="W36" s="47">
        <v>9.8989813039885397E-65</v>
      </c>
    </row>
    <row r="37" spans="1:54" ht="14" customHeight="1" x14ac:dyDescent="0.2">
      <c r="A37" s="40" t="s">
        <v>595</v>
      </c>
      <c r="B37" s="40" t="s">
        <v>644</v>
      </c>
      <c r="C37" s="85" t="s">
        <v>599</v>
      </c>
      <c r="D37" s="40" t="s">
        <v>494</v>
      </c>
      <c r="E37" s="85">
        <v>48</v>
      </c>
      <c r="F37" s="44">
        <v>4.9686421335083002E-4</v>
      </c>
      <c r="G37" s="44">
        <v>3.2611904190946499E-2</v>
      </c>
      <c r="H37" s="44">
        <f t="shared" si="4"/>
        <v>-6.34224680009043E-2</v>
      </c>
      <c r="I37" s="44">
        <f t="shared" si="3"/>
        <v>6.4416196427605973E-2</v>
      </c>
      <c r="J37" s="44" t="s">
        <v>488</v>
      </c>
      <c r="K37" s="44" t="s">
        <v>488</v>
      </c>
      <c r="L37" s="44" t="s">
        <v>488</v>
      </c>
      <c r="M37" s="44">
        <v>0.98791005446249402</v>
      </c>
      <c r="N37" s="57">
        <v>30.134215322578299</v>
      </c>
      <c r="O37" s="60">
        <v>46</v>
      </c>
      <c r="P37" s="44">
        <v>0.96586777873747898</v>
      </c>
      <c r="Q37" s="44" t="s">
        <v>488</v>
      </c>
      <c r="R37" s="44" t="s">
        <v>488</v>
      </c>
      <c r="S37" s="44" t="s">
        <v>488</v>
      </c>
      <c r="T37" s="44" t="s">
        <v>488</v>
      </c>
      <c r="U37" s="44" t="s">
        <v>488</v>
      </c>
      <c r="V37" s="50" t="s">
        <v>488</v>
      </c>
      <c r="W37" s="50" t="s">
        <v>488</v>
      </c>
    </row>
    <row r="38" spans="1:54" ht="14" customHeight="1" x14ac:dyDescent="0.2">
      <c r="A38" s="40" t="s">
        <v>595</v>
      </c>
      <c r="B38" s="40" t="s">
        <v>644</v>
      </c>
      <c r="C38" s="85" t="s">
        <v>599</v>
      </c>
      <c r="D38" s="40" t="s">
        <v>495</v>
      </c>
      <c r="E38" s="85">
        <v>48</v>
      </c>
      <c r="F38" s="44">
        <v>7.2120108862856497E-2</v>
      </c>
      <c r="G38" s="44">
        <v>5.74351728637503E-2</v>
      </c>
      <c r="H38" s="44">
        <f t="shared" si="4"/>
        <v>-4.0452829950094082E-2</v>
      </c>
      <c r="I38" s="44">
        <f t="shared" si="3"/>
        <v>0.18469304767580708</v>
      </c>
      <c r="J38" s="44" t="s">
        <v>488</v>
      </c>
      <c r="K38" s="44" t="s">
        <v>488</v>
      </c>
      <c r="L38" s="44" t="s">
        <v>488</v>
      </c>
      <c r="M38" s="44">
        <v>0.21543932463010099</v>
      </c>
      <c r="N38" s="57" t="s">
        <v>488</v>
      </c>
      <c r="O38" s="60" t="s">
        <v>488</v>
      </c>
      <c r="P38" s="44" t="s">
        <v>488</v>
      </c>
      <c r="Q38" s="44" t="s">
        <v>488</v>
      </c>
      <c r="R38" s="44" t="s">
        <v>488</v>
      </c>
      <c r="S38" s="44" t="s">
        <v>488</v>
      </c>
      <c r="T38" s="44" t="s">
        <v>488</v>
      </c>
      <c r="U38" s="44" t="s">
        <v>488</v>
      </c>
      <c r="V38" s="50" t="s">
        <v>488</v>
      </c>
      <c r="W38" s="50" t="s">
        <v>488</v>
      </c>
      <c r="BB38" s="48"/>
    </row>
    <row r="39" spans="1:54" ht="14" customHeight="1" x14ac:dyDescent="0.2">
      <c r="A39" s="40" t="s">
        <v>595</v>
      </c>
      <c r="B39" s="40" t="s">
        <v>644</v>
      </c>
      <c r="C39" s="85" t="s">
        <v>599</v>
      </c>
      <c r="D39" s="40" t="s">
        <v>496</v>
      </c>
      <c r="E39" s="85">
        <v>48</v>
      </c>
      <c r="F39" s="44">
        <v>2.3627673408485399E-3</v>
      </c>
      <c r="G39" s="44">
        <v>3.2148244228927002E-2</v>
      </c>
      <c r="H39" s="44">
        <f t="shared" si="4"/>
        <v>-6.0647791347848388E-2</v>
      </c>
      <c r="I39" s="44">
        <f t="shared" si="3"/>
        <v>6.5373326029545473E-2</v>
      </c>
      <c r="J39" s="44" t="s">
        <v>488</v>
      </c>
      <c r="K39" s="44" t="s">
        <v>488</v>
      </c>
      <c r="L39" s="44" t="s">
        <v>488</v>
      </c>
      <c r="M39" s="44">
        <v>0.94141142742679795</v>
      </c>
      <c r="N39" s="57" t="s">
        <v>488</v>
      </c>
      <c r="O39" s="60" t="s">
        <v>488</v>
      </c>
      <c r="P39" s="44" t="s">
        <v>488</v>
      </c>
      <c r="Q39" s="44" t="s">
        <v>488</v>
      </c>
      <c r="R39" s="44" t="s">
        <v>488</v>
      </c>
      <c r="S39" s="44" t="s">
        <v>488</v>
      </c>
      <c r="T39" s="44" t="s">
        <v>488</v>
      </c>
      <c r="U39" s="44" t="s">
        <v>488</v>
      </c>
      <c r="V39" s="50" t="s">
        <v>488</v>
      </c>
      <c r="W39" s="50" t="s">
        <v>488</v>
      </c>
    </row>
    <row r="40" spans="1:54" ht="14" customHeight="1" x14ac:dyDescent="0.2">
      <c r="A40" s="40" t="s">
        <v>595</v>
      </c>
      <c r="B40" s="40" t="s">
        <v>644</v>
      </c>
      <c r="C40" s="85" t="s">
        <v>599</v>
      </c>
      <c r="D40" s="40" t="s">
        <v>497</v>
      </c>
      <c r="E40" s="85">
        <v>48</v>
      </c>
      <c r="F40" s="44">
        <v>5.65234632024197E-3</v>
      </c>
      <c r="G40" s="44">
        <v>3.8466105050507897E-2</v>
      </c>
      <c r="H40" s="44">
        <f t="shared" si="4"/>
        <v>-6.9741219578753497E-2</v>
      </c>
      <c r="I40" s="44">
        <f t="shared" si="3"/>
        <v>8.1045912219237445E-2</v>
      </c>
      <c r="J40" s="44" t="s">
        <v>488</v>
      </c>
      <c r="K40" s="44" t="s">
        <v>488</v>
      </c>
      <c r="L40" s="44" t="s">
        <v>488</v>
      </c>
      <c r="M40" s="44">
        <v>0.88380508878306996</v>
      </c>
      <c r="N40" s="57" t="s">
        <v>488</v>
      </c>
      <c r="O40" s="60" t="s">
        <v>488</v>
      </c>
      <c r="P40" s="44" t="s">
        <v>488</v>
      </c>
      <c r="Q40" s="44" t="s">
        <v>488</v>
      </c>
      <c r="R40" s="44" t="s">
        <v>488</v>
      </c>
      <c r="S40" s="44" t="s">
        <v>488</v>
      </c>
      <c r="T40" s="44" t="s">
        <v>488</v>
      </c>
      <c r="U40" s="44" t="s">
        <v>488</v>
      </c>
      <c r="V40" s="50" t="s">
        <v>488</v>
      </c>
      <c r="W40" s="50" t="s">
        <v>488</v>
      </c>
    </row>
    <row r="41" spans="1:54" ht="14" customHeight="1" x14ac:dyDescent="0.2">
      <c r="A41" s="40" t="s">
        <v>595</v>
      </c>
      <c r="B41" s="40" t="s">
        <v>644</v>
      </c>
      <c r="C41" s="85" t="s">
        <v>599</v>
      </c>
      <c r="D41" s="40" t="s">
        <v>861</v>
      </c>
      <c r="E41" s="85">
        <v>48</v>
      </c>
      <c r="F41" s="44">
        <v>-3.26244462345501E-3</v>
      </c>
      <c r="G41" s="44">
        <v>2.1111027215582601E-2</v>
      </c>
      <c r="H41" s="44">
        <f t="shared" si="4"/>
        <v>-4.4640057965996911E-2</v>
      </c>
      <c r="I41" s="44">
        <f t="shared" si="3"/>
        <v>3.8115168719086885E-2</v>
      </c>
      <c r="J41" s="44" t="s">
        <v>488</v>
      </c>
      <c r="K41" s="44" t="s">
        <v>488</v>
      </c>
      <c r="L41" s="44" t="s">
        <v>488</v>
      </c>
      <c r="M41" s="44">
        <v>0.87718597343601001</v>
      </c>
      <c r="N41" s="57"/>
      <c r="O41" s="60" t="s">
        <v>645</v>
      </c>
      <c r="P41" s="44">
        <v>0.225389128123718</v>
      </c>
      <c r="Q41" s="44" t="s">
        <v>488</v>
      </c>
      <c r="R41" s="44" t="s">
        <v>488</v>
      </c>
      <c r="S41" s="44" t="s">
        <v>488</v>
      </c>
      <c r="T41" s="44" t="s">
        <v>488</v>
      </c>
      <c r="U41" s="44" t="s">
        <v>488</v>
      </c>
      <c r="V41" s="50" t="s">
        <v>488</v>
      </c>
      <c r="W41" s="50" t="s">
        <v>488</v>
      </c>
    </row>
    <row r="42" spans="1:54" ht="14" customHeight="1" x14ac:dyDescent="0.2">
      <c r="A42" s="40"/>
      <c r="B42" s="40"/>
      <c r="C42" s="85"/>
      <c r="D42" s="40"/>
      <c r="E42" s="85"/>
      <c r="F42" s="44"/>
      <c r="G42" s="44"/>
      <c r="H42" s="44"/>
      <c r="I42" s="44"/>
      <c r="J42" s="44"/>
      <c r="K42" s="44"/>
      <c r="L42" s="44"/>
      <c r="M42" s="44"/>
      <c r="N42" s="57"/>
      <c r="O42" s="60"/>
      <c r="P42" s="44"/>
      <c r="Q42" s="44"/>
      <c r="R42" s="44"/>
      <c r="S42" s="44"/>
      <c r="T42" s="44"/>
      <c r="U42" s="44"/>
      <c r="V42" s="50"/>
      <c r="W42" s="50"/>
    </row>
    <row r="43" spans="1:54" ht="14" customHeight="1" x14ac:dyDescent="0.2">
      <c r="A43" s="52" t="s">
        <v>637</v>
      </c>
      <c r="B43" s="40"/>
      <c r="C43" s="85"/>
      <c r="D43" s="40"/>
      <c r="E43" s="85"/>
      <c r="F43" s="44"/>
      <c r="G43" s="44"/>
      <c r="H43" s="44"/>
      <c r="I43" s="44"/>
      <c r="J43" s="44"/>
      <c r="K43" s="44"/>
      <c r="L43" s="44"/>
      <c r="M43" s="44"/>
      <c r="N43" s="57"/>
      <c r="O43" s="60"/>
      <c r="P43" s="44"/>
      <c r="Q43" s="44"/>
      <c r="R43" s="44"/>
      <c r="S43" s="44"/>
      <c r="T43" s="44"/>
      <c r="U43" s="44"/>
      <c r="V43" s="50"/>
      <c r="W43" s="50"/>
    </row>
    <row r="44" spans="1:54" ht="14" customHeight="1" x14ac:dyDescent="0.2">
      <c r="A44" s="40" t="s">
        <v>535</v>
      </c>
      <c r="B44" s="40" t="s">
        <v>644</v>
      </c>
      <c r="C44" s="85" t="s">
        <v>596</v>
      </c>
      <c r="D44" s="40" t="s">
        <v>493</v>
      </c>
      <c r="E44" s="85">
        <v>40</v>
      </c>
      <c r="F44" s="44">
        <v>-1.9015294763621599E-3</v>
      </c>
      <c r="G44" s="44">
        <v>4.87093994200909E-2</v>
      </c>
      <c r="H44" s="44">
        <f t="shared" ref="H44:H49" si="5">F44-1.96*G44</f>
        <v>-9.7371952339740317E-2</v>
      </c>
      <c r="I44" s="44">
        <f t="shared" si="3"/>
        <v>9.3568893387016003E-2</v>
      </c>
      <c r="J44" s="44">
        <f t="shared" ref="J44:J49" si="6">EXP(F44)</f>
        <v>0.9981002772854275</v>
      </c>
      <c r="K44" s="44">
        <f t="shared" ref="K44:L49" si="7">EXP(H44)</f>
        <v>0.90721850132508863</v>
      </c>
      <c r="L44" s="44">
        <f t="shared" si="7"/>
        <v>1.0980862516165464</v>
      </c>
      <c r="M44" s="44">
        <v>0.96885989660973104</v>
      </c>
      <c r="N44" s="57">
        <v>160.736486481486</v>
      </c>
      <c r="O44" s="60">
        <v>39</v>
      </c>
      <c r="P44" s="44">
        <v>1.02169655718417E-16</v>
      </c>
      <c r="Q44" s="44">
        <v>-6.4804379154321005E-4</v>
      </c>
      <c r="R44" s="44">
        <v>5.7003243326539501E-3</v>
      </c>
      <c r="S44" s="44">
        <v>0.910085691476897</v>
      </c>
      <c r="T44" s="44">
        <v>5.3542603035782503E-2</v>
      </c>
      <c r="U44" s="47">
        <v>3.7085040579943999E-4</v>
      </c>
      <c r="V44" s="50" t="b">
        <v>1</v>
      </c>
      <c r="W44" s="50">
        <v>0</v>
      </c>
    </row>
    <row r="45" spans="1:54" ht="14" customHeight="1" x14ac:dyDescent="0.2">
      <c r="A45" s="40" t="s">
        <v>535</v>
      </c>
      <c r="B45" s="40" t="s">
        <v>644</v>
      </c>
      <c r="C45" s="85" t="s">
        <v>596</v>
      </c>
      <c r="D45" s="40" t="s">
        <v>494</v>
      </c>
      <c r="E45" s="85">
        <v>40</v>
      </c>
      <c r="F45" s="44">
        <v>-9.5433208912645198E-3</v>
      </c>
      <c r="G45" s="44">
        <v>8.3382097455234006E-2</v>
      </c>
      <c r="H45" s="44">
        <f t="shared" si="5"/>
        <v>-0.17297223190352318</v>
      </c>
      <c r="I45" s="44">
        <f t="shared" si="3"/>
        <v>0.15388559012099412</v>
      </c>
      <c r="J45" s="44">
        <f t="shared" si="6"/>
        <v>0.9905020720808877</v>
      </c>
      <c r="K45" s="44">
        <f t="shared" si="7"/>
        <v>0.84116097195935224</v>
      </c>
      <c r="L45" s="44">
        <f t="shared" si="7"/>
        <v>1.166357436331392</v>
      </c>
      <c r="M45" s="44">
        <v>0.90948141596000798</v>
      </c>
      <c r="N45" s="57">
        <v>160.68183615449601</v>
      </c>
      <c r="O45" s="60">
        <v>38</v>
      </c>
      <c r="P45" s="44">
        <v>5.0019346463761902E-17</v>
      </c>
      <c r="Q45" s="44" t="s">
        <v>488</v>
      </c>
      <c r="R45" s="44" t="s">
        <v>488</v>
      </c>
      <c r="S45" s="44" t="s">
        <v>488</v>
      </c>
      <c r="T45" s="44" t="s">
        <v>488</v>
      </c>
      <c r="U45" s="44" t="s">
        <v>488</v>
      </c>
      <c r="V45" s="50" t="s">
        <v>488</v>
      </c>
      <c r="W45" s="50" t="s">
        <v>488</v>
      </c>
    </row>
    <row r="46" spans="1:54" ht="14" customHeight="1" x14ac:dyDescent="0.2">
      <c r="A46" s="40" t="s">
        <v>535</v>
      </c>
      <c r="B46" s="40" t="s">
        <v>644</v>
      </c>
      <c r="C46" s="85" t="s">
        <v>596</v>
      </c>
      <c r="D46" s="40" t="s">
        <v>495</v>
      </c>
      <c r="E46" s="85">
        <v>40</v>
      </c>
      <c r="F46" s="44">
        <v>-1.9802357626137499E-2</v>
      </c>
      <c r="G46" s="44">
        <v>0.10196840393402801</v>
      </c>
      <c r="H46" s="44">
        <f t="shared" si="5"/>
        <v>-0.21966042933683239</v>
      </c>
      <c r="I46" s="44">
        <f t="shared" si="3"/>
        <v>0.18005571408455739</v>
      </c>
      <c r="J46" s="44">
        <f t="shared" si="6"/>
        <v>0.98039242124517512</v>
      </c>
      <c r="K46" s="44">
        <f t="shared" si="7"/>
        <v>0.80279135607665786</v>
      </c>
      <c r="L46" s="44">
        <f t="shared" si="7"/>
        <v>1.1972840668493641</v>
      </c>
      <c r="M46" s="44">
        <v>0.84702660805754404</v>
      </c>
      <c r="N46" s="57" t="s">
        <v>488</v>
      </c>
      <c r="O46" s="60" t="s">
        <v>488</v>
      </c>
      <c r="P46" s="44" t="s">
        <v>488</v>
      </c>
      <c r="Q46" s="44" t="s">
        <v>488</v>
      </c>
      <c r="R46" s="44" t="s">
        <v>488</v>
      </c>
      <c r="S46" s="44" t="s">
        <v>488</v>
      </c>
      <c r="T46" s="44" t="s">
        <v>488</v>
      </c>
      <c r="U46" s="44" t="s">
        <v>488</v>
      </c>
      <c r="V46" s="50" t="s">
        <v>488</v>
      </c>
      <c r="W46" s="50" t="s">
        <v>488</v>
      </c>
    </row>
    <row r="47" spans="1:54" ht="14" customHeight="1" x14ac:dyDescent="0.2">
      <c r="A47" s="40" t="s">
        <v>535</v>
      </c>
      <c r="B47" s="40" t="s">
        <v>644</v>
      </c>
      <c r="C47" s="85" t="s">
        <v>596</v>
      </c>
      <c r="D47" s="40" t="s">
        <v>496</v>
      </c>
      <c r="E47" s="85">
        <v>40</v>
      </c>
      <c r="F47" s="44">
        <v>-1.8303449224573401E-2</v>
      </c>
      <c r="G47" s="44">
        <v>4.1790493699745301E-2</v>
      </c>
      <c r="H47" s="44">
        <f t="shared" si="5"/>
        <v>-0.1002128168760742</v>
      </c>
      <c r="I47" s="44">
        <f t="shared" si="3"/>
        <v>6.3605918426927394E-2</v>
      </c>
      <c r="J47" s="44">
        <f t="shared" si="6"/>
        <v>0.98186304156944892</v>
      </c>
      <c r="K47" s="44">
        <f t="shared" si="7"/>
        <v>0.90464487385235071</v>
      </c>
      <c r="L47" s="44">
        <f t="shared" si="7"/>
        <v>1.0656723541633146</v>
      </c>
      <c r="M47" s="44">
        <v>0.66139993521485496</v>
      </c>
      <c r="N47" s="57" t="s">
        <v>488</v>
      </c>
      <c r="O47" s="60" t="s">
        <v>488</v>
      </c>
      <c r="P47" s="44" t="s">
        <v>488</v>
      </c>
      <c r="Q47" s="44" t="s">
        <v>488</v>
      </c>
      <c r="R47" s="44" t="s">
        <v>488</v>
      </c>
      <c r="S47" s="44" t="s">
        <v>488</v>
      </c>
      <c r="T47" s="44" t="s">
        <v>488</v>
      </c>
      <c r="U47" s="44" t="s">
        <v>488</v>
      </c>
      <c r="V47" s="50" t="s">
        <v>488</v>
      </c>
      <c r="W47" s="50" t="s">
        <v>488</v>
      </c>
      <c r="BB47" s="48"/>
    </row>
    <row r="48" spans="1:54" ht="14" customHeight="1" x14ac:dyDescent="0.2">
      <c r="A48" s="40" t="s">
        <v>535</v>
      </c>
      <c r="B48" s="40" t="s">
        <v>644</v>
      </c>
      <c r="C48" s="85" t="s">
        <v>596</v>
      </c>
      <c r="D48" s="40" t="s">
        <v>497</v>
      </c>
      <c r="E48" s="85">
        <v>40</v>
      </c>
      <c r="F48" s="44">
        <v>6.2398119154600798E-3</v>
      </c>
      <c r="G48" s="44">
        <v>4.5890664226484801E-2</v>
      </c>
      <c r="H48" s="44">
        <f t="shared" si="5"/>
        <v>-8.3705889968450131E-2</v>
      </c>
      <c r="I48" s="44">
        <f t="shared" si="3"/>
        <v>9.6185513799370292E-2</v>
      </c>
      <c r="J48" s="44">
        <f t="shared" si="6"/>
        <v>1.0062593200965162</v>
      </c>
      <c r="K48" s="44">
        <f t="shared" si="7"/>
        <v>0.91970170982049004</v>
      </c>
      <c r="L48" s="44">
        <f t="shared" si="7"/>
        <v>1.1009632889328183</v>
      </c>
      <c r="M48" s="44">
        <v>0.89254342890610605</v>
      </c>
      <c r="N48" s="57" t="s">
        <v>488</v>
      </c>
      <c r="O48" s="60" t="s">
        <v>488</v>
      </c>
      <c r="P48" s="44" t="s">
        <v>488</v>
      </c>
      <c r="Q48" s="44" t="s">
        <v>488</v>
      </c>
      <c r="R48" s="44" t="s">
        <v>488</v>
      </c>
      <c r="S48" s="44" t="s">
        <v>488</v>
      </c>
      <c r="T48" s="44" t="s">
        <v>488</v>
      </c>
      <c r="U48" s="44" t="s">
        <v>488</v>
      </c>
      <c r="V48" s="50" t="s">
        <v>488</v>
      </c>
      <c r="W48" s="50" t="s">
        <v>488</v>
      </c>
    </row>
    <row r="49" spans="1:54" ht="14" customHeight="1" x14ac:dyDescent="0.2">
      <c r="A49" s="40" t="s">
        <v>535</v>
      </c>
      <c r="B49" s="40" t="s">
        <v>644</v>
      </c>
      <c r="C49" s="85" t="s">
        <v>596</v>
      </c>
      <c r="D49" s="40" t="s">
        <v>861</v>
      </c>
      <c r="E49" s="85">
        <v>26</v>
      </c>
      <c r="F49" s="44">
        <v>-2.6082981043254499E-2</v>
      </c>
      <c r="G49" s="44">
        <v>2.8912809152507501E-2</v>
      </c>
      <c r="H49" s="44">
        <f t="shared" si="5"/>
        <v>-8.2752086982169196E-2</v>
      </c>
      <c r="I49" s="44">
        <f t="shared" si="3"/>
        <v>3.0586124895660202E-2</v>
      </c>
      <c r="J49" s="44">
        <f t="shared" si="6"/>
        <v>0.97425424162100571</v>
      </c>
      <c r="K49" s="44">
        <f t="shared" si="7"/>
        <v>0.92057934253562201</v>
      </c>
      <c r="L49" s="44">
        <f t="shared" si="7"/>
        <v>1.0310586860467081</v>
      </c>
      <c r="M49" s="44">
        <v>0.36699022951855198</v>
      </c>
      <c r="N49" s="57"/>
      <c r="O49" s="60" t="s">
        <v>645</v>
      </c>
      <c r="P49" s="44">
        <v>0.29622560228048</v>
      </c>
      <c r="Q49" s="44" t="s">
        <v>488</v>
      </c>
      <c r="R49" s="44" t="s">
        <v>488</v>
      </c>
      <c r="S49" s="44" t="s">
        <v>488</v>
      </c>
      <c r="T49" s="44" t="s">
        <v>488</v>
      </c>
      <c r="U49" s="44" t="s">
        <v>488</v>
      </c>
      <c r="V49" s="50" t="s">
        <v>488</v>
      </c>
      <c r="W49" s="50" t="s">
        <v>488</v>
      </c>
    </row>
    <row r="50" spans="1:54" ht="14" customHeight="1" x14ac:dyDescent="0.2">
      <c r="A50" s="40"/>
      <c r="B50" s="40"/>
      <c r="C50" s="85"/>
      <c r="D50" s="40"/>
      <c r="E50" s="85"/>
      <c r="F50" s="44"/>
      <c r="G50" s="44"/>
      <c r="H50" s="44"/>
      <c r="I50" s="44"/>
      <c r="J50" s="44"/>
      <c r="K50" s="44"/>
      <c r="L50" s="44"/>
      <c r="M50" s="44"/>
      <c r="N50" s="57"/>
      <c r="O50" s="60"/>
      <c r="P50" s="44"/>
      <c r="Q50" s="44"/>
      <c r="R50" s="44"/>
      <c r="S50" s="44"/>
      <c r="T50" s="44"/>
      <c r="U50" s="44"/>
      <c r="V50" s="50"/>
      <c r="W50" s="50"/>
    </row>
    <row r="51" spans="1:54" ht="14" customHeight="1" x14ac:dyDescent="0.2">
      <c r="A51" s="40" t="s">
        <v>535</v>
      </c>
      <c r="B51" s="40" t="s">
        <v>644</v>
      </c>
      <c r="C51" s="85" t="s">
        <v>851</v>
      </c>
      <c r="D51" s="40" t="s">
        <v>493</v>
      </c>
      <c r="E51" s="85">
        <v>37</v>
      </c>
      <c r="F51" s="44">
        <v>-0.16050933288837399</v>
      </c>
      <c r="G51" s="44">
        <v>0.13489845836397599</v>
      </c>
      <c r="H51" s="44">
        <f t="shared" ref="H51:H77" si="8">F51-1.96*G51</f>
        <v>-0.42491031128176693</v>
      </c>
      <c r="I51" s="44">
        <f t="shared" si="3"/>
        <v>0.10389164550501895</v>
      </c>
      <c r="J51" s="44" t="s">
        <v>488</v>
      </c>
      <c r="K51" s="44" t="s">
        <v>488</v>
      </c>
      <c r="L51" s="44" t="s">
        <v>488</v>
      </c>
      <c r="M51" s="44">
        <v>0.23410418138660399</v>
      </c>
      <c r="N51" s="57">
        <v>49.450278991419303</v>
      </c>
      <c r="O51" s="60">
        <v>36</v>
      </c>
      <c r="P51" s="44">
        <v>6.7002560003023695E-2</v>
      </c>
      <c r="Q51" s="44">
        <v>-1.2127625712790101E-2</v>
      </c>
      <c r="R51" s="44">
        <v>1.6214358725754201E-2</v>
      </c>
      <c r="S51" s="44">
        <v>0.45948320822158401</v>
      </c>
      <c r="T51" s="44">
        <v>4.79695291273316E-2</v>
      </c>
      <c r="U51" s="44">
        <v>5.5457712154118703E-3</v>
      </c>
      <c r="V51" s="50" t="b">
        <v>1</v>
      </c>
      <c r="W51" s="47">
        <v>8.3172485086837302E-37</v>
      </c>
    </row>
    <row r="52" spans="1:54" ht="14" customHeight="1" x14ac:dyDescent="0.2">
      <c r="A52" s="40" t="s">
        <v>535</v>
      </c>
      <c r="B52" s="40" t="s">
        <v>644</v>
      </c>
      <c r="C52" s="85" t="s">
        <v>851</v>
      </c>
      <c r="D52" s="40" t="s">
        <v>494</v>
      </c>
      <c r="E52" s="85">
        <v>37</v>
      </c>
      <c r="F52" s="44">
        <v>-0.34242049621544601</v>
      </c>
      <c r="G52" s="44">
        <v>0.27852231174634901</v>
      </c>
      <c r="H52" s="44">
        <f t="shared" si="8"/>
        <v>-0.88832422723829008</v>
      </c>
      <c r="I52" s="44">
        <f t="shared" si="3"/>
        <v>0.20348323480739805</v>
      </c>
      <c r="J52" s="44" t="s">
        <v>488</v>
      </c>
      <c r="K52" s="44" t="s">
        <v>488</v>
      </c>
      <c r="L52" s="44" t="s">
        <v>488</v>
      </c>
      <c r="M52" s="44">
        <v>0.22711602200862499</v>
      </c>
      <c r="N52" s="57">
        <v>48.672303576567003</v>
      </c>
      <c r="O52" s="60">
        <v>35</v>
      </c>
      <c r="P52" s="44">
        <v>6.2128997711601797E-2</v>
      </c>
      <c r="Q52" s="44" t="s">
        <v>488</v>
      </c>
      <c r="R52" s="44" t="s">
        <v>488</v>
      </c>
      <c r="S52" s="44" t="s">
        <v>488</v>
      </c>
      <c r="T52" s="44" t="s">
        <v>488</v>
      </c>
      <c r="U52" s="44" t="s">
        <v>488</v>
      </c>
      <c r="V52" s="50" t="s">
        <v>488</v>
      </c>
      <c r="W52" s="50" t="s">
        <v>488</v>
      </c>
    </row>
    <row r="53" spans="1:54" ht="14" customHeight="1" x14ac:dyDescent="0.2">
      <c r="A53" s="40" t="s">
        <v>535</v>
      </c>
      <c r="B53" s="40" t="s">
        <v>644</v>
      </c>
      <c r="C53" s="85" t="s">
        <v>851</v>
      </c>
      <c r="D53" s="40" t="s">
        <v>495</v>
      </c>
      <c r="E53" s="85">
        <v>37</v>
      </c>
      <c r="F53" s="44">
        <v>0.430597142615193</v>
      </c>
      <c r="G53" s="44">
        <v>0.36936471547164701</v>
      </c>
      <c r="H53" s="44">
        <f t="shared" si="8"/>
        <v>-0.29335769970923509</v>
      </c>
      <c r="I53" s="44">
        <f t="shared" si="3"/>
        <v>1.1545519849396211</v>
      </c>
      <c r="J53" s="44" t="s">
        <v>488</v>
      </c>
      <c r="K53" s="44" t="s">
        <v>488</v>
      </c>
      <c r="L53" s="44" t="s">
        <v>488</v>
      </c>
      <c r="M53" s="44">
        <v>0.25137016640451698</v>
      </c>
      <c r="N53" s="57" t="s">
        <v>488</v>
      </c>
      <c r="O53" s="60" t="s">
        <v>488</v>
      </c>
      <c r="P53" s="44" t="s">
        <v>488</v>
      </c>
      <c r="Q53" s="44" t="s">
        <v>488</v>
      </c>
      <c r="R53" s="44" t="s">
        <v>488</v>
      </c>
      <c r="S53" s="44" t="s">
        <v>488</v>
      </c>
      <c r="T53" s="44" t="s">
        <v>488</v>
      </c>
      <c r="U53" s="44" t="s">
        <v>488</v>
      </c>
      <c r="V53" s="50" t="s">
        <v>488</v>
      </c>
      <c r="W53" s="50" t="s">
        <v>488</v>
      </c>
    </row>
    <row r="54" spans="1:54" ht="14" customHeight="1" x14ac:dyDescent="0.2">
      <c r="A54" s="40" t="s">
        <v>535</v>
      </c>
      <c r="B54" s="40" t="s">
        <v>644</v>
      </c>
      <c r="C54" s="85" t="s">
        <v>851</v>
      </c>
      <c r="D54" s="40" t="s">
        <v>496</v>
      </c>
      <c r="E54" s="85">
        <v>37</v>
      </c>
      <c r="F54" s="44">
        <v>-6.6086559537156003E-2</v>
      </c>
      <c r="G54" s="44">
        <v>0.183191123093605</v>
      </c>
      <c r="H54" s="44">
        <f t="shared" si="8"/>
        <v>-0.42514116080062181</v>
      </c>
      <c r="I54" s="44">
        <f t="shared" si="3"/>
        <v>0.29296804172630975</v>
      </c>
      <c r="J54" s="44" t="s">
        <v>488</v>
      </c>
      <c r="K54" s="44" t="s">
        <v>488</v>
      </c>
      <c r="L54" s="44" t="s">
        <v>488</v>
      </c>
      <c r="M54" s="44">
        <v>0.71828486655032497</v>
      </c>
      <c r="N54" s="57" t="s">
        <v>488</v>
      </c>
      <c r="O54" s="60" t="s">
        <v>488</v>
      </c>
      <c r="P54" s="44" t="s">
        <v>488</v>
      </c>
      <c r="Q54" s="44" t="s">
        <v>488</v>
      </c>
      <c r="R54" s="44" t="s">
        <v>488</v>
      </c>
      <c r="S54" s="44" t="s">
        <v>488</v>
      </c>
      <c r="T54" s="44" t="s">
        <v>488</v>
      </c>
      <c r="U54" s="44" t="s">
        <v>488</v>
      </c>
      <c r="V54" s="50" t="s">
        <v>488</v>
      </c>
      <c r="W54" s="50" t="s">
        <v>488</v>
      </c>
    </row>
    <row r="55" spans="1:54" ht="14" customHeight="1" x14ac:dyDescent="0.2">
      <c r="A55" s="40" t="s">
        <v>535</v>
      </c>
      <c r="B55" s="40" t="s">
        <v>644</v>
      </c>
      <c r="C55" s="85" t="s">
        <v>851</v>
      </c>
      <c r="D55" s="40" t="s">
        <v>497</v>
      </c>
      <c r="E55" s="85">
        <v>37</v>
      </c>
      <c r="F55" s="44">
        <v>-8.2207290350527096E-2</v>
      </c>
      <c r="G55" s="44">
        <v>0.23439546207322601</v>
      </c>
      <c r="H55" s="44">
        <f t="shared" si="8"/>
        <v>-0.54162239601405004</v>
      </c>
      <c r="I55" s="44">
        <f t="shared" si="3"/>
        <v>0.37720781531299585</v>
      </c>
      <c r="J55" s="44" t="s">
        <v>488</v>
      </c>
      <c r="K55" s="44" t="s">
        <v>488</v>
      </c>
      <c r="L55" s="44" t="s">
        <v>488</v>
      </c>
      <c r="M55" s="44">
        <v>0.727842130071361</v>
      </c>
      <c r="N55" s="57" t="s">
        <v>488</v>
      </c>
      <c r="O55" s="60" t="s">
        <v>488</v>
      </c>
      <c r="P55" s="44" t="s">
        <v>488</v>
      </c>
      <c r="Q55" s="44" t="s">
        <v>488</v>
      </c>
      <c r="R55" s="44" t="s">
        <v>488</v>
      </c>
      <c r="S55" s="44" t="s">
        <v>488</v>
      </c>
      <c r="T55" s="44" t="s">
        <v>488</v>
      </c>
      <c r="U55" s="44" t="s">
        <v>488</v>
      </c>
      <c r="V55" s="50" t="s">
        <v>488</v>
      </c>
      <c r="W55" s="50" t="s">
        <v>488</v>
      </c>
    </row>
    <row r="56" spans="1:54" ht="14" customHeight="1" x14ac:dyDescent="0.2">
      <c r="A56" s="40" t="s">
        <v>535</v>
      </c>
      <c r="B56" s="40" t="s">
        <v>644</v>
      </c>
      <c r="C56" s="85" t="s">
        <v>851</v>
      </c>
      <c r="D56" s="40" t="s">
        <v>861</v>
      </c>
      <c r="E56" s="85">
        <v>29</v>
      </c>
      <c r="F56" s="44">
        <v>-6.75492951974032E-2</v>
      </c>
      <c r="G56" s="44">
        <v>0.127480457760933</v>
      </c>
      <c r="H56" s="44">
        <f t="shared" si="8"/>
        <v>-0.31741099240883186</v>
      </c>
      <c r="I56" s="44">
        <f t="shared" si="3"/>
        <v>0.18231240201402549</v>
      </c>
      <c r="J56" s="44" t="s">
        <v>488</v>
      </c>
      <c r="K56" s="44" t="s">
        <v>488</v>
      </c>
      <c r="L56" s="44" t="s">
        <v>488</v>
      </c>
      <c r="M56" s="44">
        <v>0.59619540434358798</v>
      </c>
      <c r="N56" s="57" t="s">
        <v>488</v>
      </c>
      <c r="O56" s="60" t="s">
        <v>848</v>
      </c>
      <c r="P56" s="44">
        <v>0.25960200365004499</v>
      </c>
      <c r="Q56" s="44"/>
      <c r="R56" s="44"/>
      <c r="S56" s="44"/>
      <c r="T56" s="44"/>
      <c r="U56" s="44"/>
      <c r="V56" s="50"/>
      <c r="W56" s="50"/>
      <c r="BB56" s="48"/>
    </row>
    <row r="57" spans="1:54" ht="14" customHeight="1" x14ac:dyDescent="0.2">
      <c r="A57" s="40"/>
      <c r="B57" s="40"/>
      <c r="C57" s="85"/>
      <c r="D57" s="40"/>
      <c r="E57" s="85"/>
      <c r="F57" s="44"/>
      <c r="G57" s="44"/>
      <c r="H57" s="44"/>
      <c r="I57" s="44"/>
      <c r="J57" s="44"/>
      <c r="K57" s="44"/>
      <c r="L57" s="44"/>
      <c r="M57" s="44"/>
      <c r="N57" s="57"/>
      <c r="O57" s="60"/>
      <c r="P57" s="44"/>
      <c r="Q57" s="44"/>
      <c r="R57" s="44"/>
      <c r="S57" s="44"/>
      <c r="T57" s="44"/>
      <c r="U57" s="44"/>
      <c r="V57" s="50"/>
      <c r="W57" s="50"/>
      <c r="BB57" s="48"/>
    </row>
    <row r="58" spans="1:54" ht="14" customHeight="1" x14ac:dyDescent="0.2">
      <c r="A58" s="40" t="s">
        <v>535</v>
      </c>
      <c r="B58" s="40" t="s">
        <v>644</v>
      </c>
      <c r="C58" s="85" t="s">
        <v>849</v>
      </c>
      <c r="D58" s="40" t="s">
        <v>493</v>
      </c>
      <c r="E58" s="85">
        <v>43</v>
      </c>
      <c r="F58" s="44">
        <v>-3.1022442190808499E-3</v>
      </c>
      <c r="G58" s="44">
        <v>1.7359604691321501E-2</v>
      </c>
      <c r="H58" s="44">
        <f t="shared" si="8"/>
        <v>-3.7127069414070991E-2</v>
      </c>
      <c r="I58" s="44">
        <f t="shared" si="3"/>
        <v>3.0922580975909292E-2</v>
      </c>
      <c r="J58" s="44" t="s">
        <v>488</v>
      </c>
      <c r="K58" s="44" t="s">
        <v>488</v>
      </c>
      <c r="L58" s="44" t="s">
        <v>488</v>
      </c>
      <c r="M58" s="44">
        <v>0.85816952105502498</v>
      </c>
      <c r="N58" s="57">
        <v>79.131946109864103</v>
      </c>
      <c r="O58" s="60">
        <v>42</v>
      </c>
      <c r="P58" s="44">
        <v>4.6132726745500002E-4</v>
      </c>
      <c r="Q58" s="44">
        <v>4.6972662982589099E-5</v>
      </c>
      <c r="R58" s="44">
        <v>2.06549738353061E-3</v>
      </c>
      <c r="S58" s="44">
        <v>0.98196673464134299</v>
      </c>
      <c r="T58" s="44">
        <v>5.9656167447194597E-2</v>
      </c>
      <c r="U58" s="44">
        <v>3.01499117665104E-3</v>
      </c>
      <c r="V58" s="50" t="b">
        <v>1</v>
      </c>
      <c r="W58" s="47">
        <v>2.58385124362406E-176</v>
      </c>
      <c r="BB58" s="48"/>
    </row>
    <row r="59" spans="1:54" ht="14" customHeight="1" x14ac:dyDescent="0.2">
      <c r="A59" s="40" t="s">
        <v>535</v>
      </c>
      <c r="B59" s="40" t="s">
        <v>644</v>
      </c>
      <c r="C59" s="85" t="s">
        <v>849</v>
      </c>
      <c r="D59" s="40" t="s">
        <v>494</v>
      </c>
      <c r="E59" s="85">
        <v>43</v>
      </c>
      <c r="F59" s="44">
        <v>-2.51854646571378E-3</v>
      </c>
      <c r="G59" s="44">
        <v>3.11042423244813E-2</v>
      </c>
      <c r="H59" s="44">
        <f t="shared" si="8"/>
        <v>-6.3482861421697123E-2</v>
      </c>
      <c r="I59" s="44">
        <f t="shared" si="3"/>
        <v>5.844576849026957E-2</v>
      </c>
      <c r="J59" s="44" t="s">
        <v>488</v>
      </c>
      <c r="K59" s="44" t="s">
        <v>488</v>
      </c>
      <c r="L59" s="44" t="s">
        <v>488</v>
      </c>
      <c r="M59" s="44">
        <v>0.93585886640499605</v>
      </c>
      <c r="N59" s="57">
        <v>79.130947942014799</v>
      </c>
      <c r="O59" s="60">
        <v>41</v>
      </c>
      <c r="P59" s="44">
        <v>3.2282701705802999E-4</v>
      </c>
      <c r="Q59" s="44" t="s">
        <v>488</v>
      </c>
      <c r="R59" s="44" t="s">
        <v>488</v>
      </c>
      <c r="S59" s="44" t="s">
        <v>488</v>
      </c>
      <c r="T59" s="44" t="s">
        <v>488</v>
      </c>
      <c r="U59" s="44" t="s">
        <v>488</v>
      </c>
      <c r="V59" s="50" t="s">
        <v>488</v>
      </c>
      <c r="W59" s="50" t="s">
        <v>488</v>
      </c>
      <c r="BB59" s="48"/>
    </row>
    <row r="60" spans="1:54" ht="14" customHeight="1" x14ac:dyDescent="0.2">
      <c r="A60" s="40" t="s">
        <v>535</v>
      </c>
      <c r="B60" s="40" t="s">
        <v>644</v>
      </c>
      <c r="C60" s="85" t="s">
        <v>849</v>
      </c>
      <c r="D60" s="40" t="s">
        <v>495</v>
      </c>
      <c r="E60" s="85">
        <v>43</v>
      </c>
      <c r="F60" s="44">
        <v>-4.9602581454110298E-2</v>
      </c>
      <c r="G60" s="44">
        <v>4.2980377832879203E-2</v>
      </c>
      <c r="H60" s="44">
        <f t="shared" si="8"/>
        <v>-0.13384412200655355</v>
      </c>
      <c r="I60" s="44">
        <f t="shared" si="3"/>
        <v>3.4638959098332936E-2</v>
      </c>
      <c r="J60" s="44" t="s">
        <v>488</v>
      </c>
      <c r="K60" s="44" t="s">
        <v>488</v>
      </c>
      <c r="L60" s="44" t="s">
        <v>488</v>
      </c>
      <c r="M60" s="44">
        <v>0.25499427775317501</v>
      </c>
      <c r="N60" s="57" t="s">
        <v>488</v>
      </c>
      <c r="O60" s="60" t="s">
        <v>488</v>
      </c>
      <c r="P60" s="44" t="s">
        <v>488</v>
      </c>
      <c r="Q60" s="44" t="s">
        <v>488</v>
      </c>
      <c r="R60" s="44" t="s">
        <v>488</v>
      </c>
      <c r="S60" s="44" t="s">
        <v>488</v>
      </c>
      <c r="T60" s="44" t="s">
        <v>488</v>
      </c>
      <c r="U60" s="44" t="s">
        <v>488</v>
      </c>
      <c r="V60" s="50" t="s">
        <v>488</v>
      </c>
      <c r="W60" s="50" t="s">
        <v>488</v>
      </c>
      <c r="BB60" s="48"/>
    </row>
    <row r="61" spans="1:54" ht="14" customHeight="1" x14ac:dyDescent="0.2">
      <c r="A61" s="40" t="s">
        <v>535</v>
      </c>
      <c r="B61" s="40" t="s">
        <v>644</v>
      </c>
      <c r="C61" s="85" t="s">
        <v>849</v>
      </c>
      <c r="D61" s="40" t="s">
        <v>496</v>
      </c>
      <c r="E61" s="85">
        <v>43</v>
      </c>
      <c r="F61" s="44">
        <v>-1.81566258953898E-2</v>
      </c>
      <c r="G61" s="44">
        <v>2.0597762010316101E-2</v>
      </c>
      <c r="H61" s="44">
        <f t="shared" si="8"/>
        <v>-5.8528239435609357E-2</v>
      </c>
      <c r="I61" s="44">
        <f t="shared" si="3"/>
        <v>2.2214987644829758E-2</v>
      </c>
      <c r="J61" s="44" t="s">
        <v>488</v>
      </c>
      <c r="K61" s="44" t="s">
        <v>488</v>
      </c>
      <c r="L61" s="44" t="s">
        <v>488</v>
      </c>
      <c r="M61" s="44">
        <v>0.37805516833442498</v>
      </c>
      <c r="N61" s="57" t="s">
        <v>488</v>
      </c>
      <c r="O61" s="60" t="s">
        <v>488</v>
      </c>
      <c r="P61" s="44" t="s">
        <v>488</v>
      </c>
      <c r="Q61" s="44" t="s">
        <v>488</v>
      </c>
      <c r="R61" s="44" t="s">
        <v>488</v>
      </c>
      <c r="S61" s="44" t="s">
        <v>488</v>
      </c>
      <c r="T61" s="44" t="s">
        <v>488</v>
      </c>
      <c r="U61" s="44" t="s">
        <v>488</v>
      </c>
      <c r="V61" s="50" t="s">
        <v>488</v>
      </c>
      <c r="W61" s="50" t="s">
        <v>488</v>
      </c>
      <c r="AK61" s="48"/>
      <c r="BB61" s="48"/>
    </row>
    <row r="62" spans="1:54" ht="14" customHeight="1" x14ac:dyDescent="0.2">
      <c r="A62" s="40" t="s">
        <v>535</v>
      </c>
      <c r="B62" s="40" t="s">
        <v>644</v>
      </c>
      <c r="C62" s="85" t="s">
        <v>849</v>
      </c>
      <c r="D62" s="40" t="s">
        <v>497</v>
      </c>
      <c r="E62" s="85">
        <v>43</v>
      </c>
      <c r="F62" s="44">
        <v>-6.5171189862850403E-3</v>
      </c>
      <c r="G62" s="44">
        <v>2.4969562370072799E-2</v>
      </c>
      <c r="H62" s="44">
        <f t="shared" si="8"/>
        <v>-5.545746123162773E-2</v>
      </c>
      <c r="I62" s="44">
        <f t="shared" si="3"/>
        <v>4.2423223259057646E-2</v>
      </c>
      <c r="J62" s="44" t="s">
        <v>488</v>
      </c>
      <c r="K62" s="44" t="s">
        <v>488</v>
      </c>
      <c r="L62" s="44" t="s">
        <v>488</v>
      </c>
      <c r="M62" s="44">
        <v>0.79536612802956996</v>
      </c>
      <c r="N62" s="57" t="s">
        <v>488</v>
      </c>
      <c r="O62" s="60" t="s">
        <v>488</v>
      </c>
      <c r="P62" s="44" t="s">
        <v>488</v>
      </c>
      <c r="Q62" s="44" t="s">
        <v>488</v>
      </c>
      <c r="R62" s="44" t="s">
        <v>488</v>
      </c>
      <c r="S62" s="44" t="s">
        <v>488</v>
      </c>
      <c r="T62" s="44" t="s">
        <v>488</v>
      </c>
      <c r="U62" s="44" t="s">
        <v>488</v>
      </c>
      <c r="V62" s="50" t="s">
        <v>488</v>
      </c>
      <c r="W62" s="50" t="s">
        <v>488</v>
      </c>
      <c r="BB62" s="48"/>
    </row>
    <row r="63" spans="1:54" ht="14" customHeight="1" x14ac:dyDescent="0.2">
      <c r="A63" s="40" t="s">
        <v>535</v>
      </c>
      <c r="B63" s="40" t="s">
        <v>644</v>
      </c>
      <c r="C63" s="85" t="s">
        <v>849</v>
      </c>
      <c r="D63" s="40" t="s">
        <v>861</v>
      </c>
      <c r="E63" s="85">
        <v>39</v>
      </c>
      <c r="F63" s="44">
        <v>-2.8107519400637402E-3</v>
      </c>
      <c r="G63" s="44">
        <v>1.3124174053161301E-2</v>
      </c>
      <c r="H63" s="44">
        <f t="shared" si="8"/>
        <v>-2.8534133084259887E-2</v>
      </c>
      <c r="I63" s="44">
        <f t="shared" si="3"/>
        <v>2.2912629204132409E-2</v>
      </c>
      <c r="J63" s="44" t="s">
        <v>488</v>
      </c>
      <c r="K63" s="44" t="s">
        <v>488</v>
      </c>
      <c r="L63" s="44" t="s">
        <v>488</v>
      </c>
      <c r="M63" s="44">
        <v>0.83041760425606204</v>
      </c>
      <c r="N63" s="57" t="s">
        <v>488</v>
      </c>
      <c r="O63" s="60" t="s">
        <v>848</v>
      </c>
      <c r="P63" s="44">
        <v>0.39823047198428901</v>
      </c>
      <c r="Q63" s="44"/>
      <c r="R63" s="44"/>
      <c r="S63" s="44"/>
      <c r="T63" s="44"/>
      <c r="U63" s="44"/>
      <c r="V63" s="50"/>
      <c r="W63" s="50"/>
      <c r="BB63" s="48"/>
    </row>
    <row r="64" spans="1:54" ht="14" customHeight="1" x14ac:dyDescent="0.2">
      <c r="A64" s="40"/>
      <c r="B64" s="40"/>
      <c r="C64" s="85"/>
      <c r="D64" s="40"/>
      <c r="E64" s="85"/>
      <c r="F64" s="44"/>
      <c r="G64" s="44"/>
      <c r="H64" s="44"/>
      <c r="I64" s="44"/>
      <c r="J64" s="44"/>
      <c r="K64" s="44"/>
      <c r="L64" s="44"/>
      <c r="M64" s="44"/>
      <c r="N64" s="57"/>
      <c r="O64" s="60"/>
      <c r="P64" s="44"/>
      <c r="Q64" s="44"/>
      <c r="R64" s="44"/>
      <c r="S64" s="44"/>
      <c r="T64" s="44"/>
      <c r="U64" s="44"/>
      <c r="V64" s="50"/>
      <c r="W64" s="50"/>
      <c r="BB64" s="48"/>
    </row>
    <row r="65" spans="1:54" ht="14" customHeight="1" x14ac:dyDescent="0.2">
      <c r="A65" s="40" t="s">
        <v>535</v>
      </c>
      <c r="B65" s="40" t="s">
        <v>644</v>
      </c>
      <c r="C65" s="85" t="s">
        <v>850</v>
      </c>
      <c r="D65" s="40" t="s">
        <v>493</v>
      </c>
      <c r="E65" s="85">
        <v>42</v>
      </c>
      <c r="F65" s="44">
        <v>3.28865216412793E-3</v>
      </c>
      <c r="G65" s="44">
        <v>1.51632041904078E-2</v>
      </c>
      <c r="H65" s="44">
        <f t="shared" si="8"/>
        <v>-2.6431228049071359E-2</v>
      </c>
      <c r="I65" s="44">
        <f t="shared" si="3"/>
        <v>3.3008532377327218E-2</v>
      </c>
      <c r="J65" s="44" t="s">
        <v>488</v>
      </c>
      <c r="K65" s="44" t="s">
        <v>488</v>
      </c>
      <c r="L65" s="44" t="s">
        <v>488</v>
      </c>
      <c r="M65" s="44">
        <v>0.82829896354732102</v>
      </c>
      <c r="N65" s="57">
        <v>42.708451014368798</v>
      </c>
      <c r="O65" s="60">
        <v>41</v>
      </c>
      <c r="P65" s="44">
        <v>0.39760058026408601</v>
      </c>
      <c r="Q65" s="44">
        <v>2.6831234368717002E-4</v>
      </c>
      <c r="R65" s="44">
        <v>1.8065588638560301E-3</v>
      </c>
      <c r="S65" s="44">
        <v>0.88267766276043103</v>
      </c>
      <c r="T65" s="44">
        <v>5.92574652434514E-2</v>
      </c>
      <c r="U65" s="44">
        <v>3.43589376372332E-3</v>
      </c>
      <c r="V65" s="50" t="b">
        <v>1</v>
      </c>
      <c r="W65" s="47">
        <v>8.0431517951274205E-148</v>
      </c>
      <c r="BB65" s="48"/>
    </row>
    <row r="66" spans="1:54" ht="14" customHeight="1" x14ac:dyDescent="0.2">
      <c r="A66" s="40" t="s">
        <v>535</v>
      </c>
      <c r="B66" s="40" t="s">
        <v>644</v>
      </c>
      <c r="C66" s="85" t="s">
        <v>850</v>
      </c>
      <c r="D66" s="40" t="s">
        <v>494</v>
      </c>
      <c r="E66" s="85">
        <v>42</v>
      </c>
      <c r="F66" s="44">
        <v>6.6993231898911402E-3</v>
      </c>
      <c r="G66" s="44">
        <v>2.7620560454598299E-2</v>
      </c>
      <c r="H66" s="44">
        <f t="shared" si="8"/>
        <v>-4.743697530112153E-2</v>
      </c>
      <c r="I66" s="44">
        <f t="shared" si="3"/>
        <v>6.0835621680903805E-2</v>
      </c>
      <c r="J66" s="44" t="s">
        <v>488</v>
      </c>
      <c r="K66" s="44" t="s">
        <v>488</v>
      </c>
      <c r="L66" s="44" t="s">
        <v>488</v>
      </c>
      <c r="M66" s="44">
        <v>0.80959464110965396</v>
      </c>
      <c r="N66" s="57">
        <v>42.684911826824397</v>
      </c>
      <c r="O66" s="60">
        <v>40</v>
      </c>
      <c r="P66" s="44">
        <v>0.35646116853705301</v>
      </c>
      <c r="Q66" s="44" t="s">
        <v>488</v>
      </c>
      <c r="R66" s="44" t="s">
        <v>488</v>
      </c>
      <c r="S66" s="44" t="s">
        <v>488</v>
      </c>
      <c r="T66" s="44" t="s">
        <v>488</v>
      </c>
      <c r="U66" s="44" t="s">
        <v>488</v>
      </c>
      <c r="V66" s="50" t="s">
        <v>488</v>
      </c>
      <c r="W66" s="50" t="s">
        <v>488</v>
      </c>
      <c r="BB66" s="48"/>
    </row>
    <row r="67" spans="1:54" ht="14" customHeight="1" x14ac:dyDescent="0.2">
      <c r="A67" s="40" t="s">
        <v>535</v>
      </c>
      <c r="B67" s="40" t="s">
        <v>644</v>
      </c>
      <c r="C67" s="85" t="s">
        <v>850</v>
      </c>
      <c r="D67" s="40" t="s">
        <v>495</v>
      </c>
      <c r="E67" s="85">
        <v>42</v>
      </c>
      <c r="F67" s="44">
        <v>1.08229426568023E-2</v>
      </c>
      <c r="G67" s="44">
        <v>3.5918545369556298E-2</v>
      </c>
      <c r="H67" s="44">
        <f t="shared" si="8"/>
        <v>-5.9577406267528048E-2</v>
      </c>
      <c r="I67" s="44">
        <f t="shared" si="3"/>
        <v>8.1223291581132645E-2</v>
      </c>
      <c r="J67" s="44" t="s">
        <v>488</v>
      </c>
      <c r="K67" s="44" t="s">
        <v>488</v>
      </c>
      <c r="L67" s="44" t="s">
        <v>488</v>
      </c>
      <c r="M67" s="44">
        <v>0.76469416668127999</v>
      </c>
      <c r="N67" s="57" t="s">
        <v>488</v>
      </c>
      <c r="O67" s="60" t="s">
        <v>488</v>
      </c>
      <c r="P67" s="44" t="s">
        <v>488</v>
      </c>
      <c r="Q67" s="44" t="s">
        <v>488</v>
      </c>
      <c r="R67" s="44" t="s">
        <v>488</v>
      </c>
      <c r="S67" s="44" t="s">
        <v>488</v>
      </c>
      <c r="T67" s="44" t="s">
        <v>488</v>
      </c>
      <c r="U67" s="44" t="s">
        <v>488</v>
      </c>
      <c r="V67" s="50" t="s">
        <v>488</v>
      </c>
      <c r="W67" s="50" t="s">
        <v>488</v>
      </c>
      <c r="AU67" s="48"/>
      <c r="BB67" s="48"/>
    </row>
    <row r="68" spans="1:54" ht="14" customHeight="1" x14ac:dyDescent="0.2">
      <c r="A68" s="40" t="s">
        <v>535</v>
      </c>
      <c r="B68" s="40" t="s">
        <v>644</v>
      </c>
      <c r="C68" s="85" t="s">
        <v>850</v>
      </c>
      <c r="D68" s="40" t="s">
        <v>496</v>
      </c>
      <c r="E68" s="85">
        <v>42</v>
      </c>
      <c r="F68" s="44">
        <v>6.7547347527422896E-3</v>
      </c>
      <c r="G68" s="44">
        <v>2.2371272267373499E-2</v>
      </c>
      <c r="H68" s="44">
        <f t="shared" si="8"/>
        <v>-3.7092958891309764E-2</v>
      </c>
      <c r="I68" s="44">
        <f t="shared" si="3"/>
        <v>5.0602428396794345E-2</v>
      </c>
      <c r="J68" s="44" t="s">
        <v>488</v>
      </c>
      <c r="K68" s="44" t="s">
        <v>488</v>
      </c>
      <c r="L68" s="44" t="s">
        <v>488</v>
      </c>
      <c r="M68" s="44">
        <v>0.76269941061445101</v>
      </c>
      <c r="N68" s="57" t="s">
        <v>488</v>
      </c>
      <c r="O68" s="60" t="s">
        <v>488</v>
      </c>
      <c r="P68" s="44" t="s">
        <v>488</v>
      </c>
      <c r="Q68" s="44" t="s">
        <v>488</v>
      </c>
      <c r="R68" s="44" t="s">
        <v>488</v>
      </c>
      <c r="S68" s="44" t="s">
        <v>488</v>
      </c>
      <c r="T68" s="44" t="s">
        <v>488</v>
      </c>
      <c r="U68" s="44" t="s">
        <v>488</v>
      </c>
      <c r="V68" s="50" t="s">
        <v>488</v>
      </c>
      <c r="W68" s="50" t="s">
        <v>488</v>
      </c>
      <c r="AU68" s="48"/>
      <c r="BB68" s="48"/>
    </row>
    <row r="69" spans="1:54" ht="14" customHeight="1" x14ac:dyDescent="0.2">
      <c r="A69" s="40" t="s">
        <v>535</v>
      </c>
      <c r="B69" s="40" t="s">
        <v>644</v>
      </c>
      <c r="C69" s="85" t="s">
        <v>850</v>
      </c>
      <c r="D69" s="40" t="s">
        <v>497</v>
      </c>
      <c r="E69" s="85">
        <v>42</v>
      </c>
      <c r="F69" s="44">
        <v>4.9008655137890997E-3</v>
      </c>
      <c r="G69" s="44">
        <v>2.3844638110495801E-2</v>
      </c>
      <c r="H69" s="44">
        <f t="shared" si="8"/>
        <v>-4.1834625182782671E-2</v>
      </c>
      <c r="I69" s="44">
        <f t="shared" si="3"/>
        <v>5.1636356210360869E-2</v>
      </c>
      <c r="J69" s="44" t="s">
        <v>488</v>
      </c>
      <c r="K69" s="44" t="s">
        <v>488</v>
      </c>
      <c r="L69" s="44" t="s">
        <v>488</v>
      </c>
      <c r="M69" s="44">
        <v>0.83817264881376097</v>
      </c>
      <c r="N69" s="57" t="s">
        <v>488</v>
      </c>
      <c r="O69" s="60" t="s">
        <v>488</v>
      </c>
      <c r="P69" s="44" t="s">
        <v>488</v>
      </c>
      <c r="Q69" s="44" t="s">
        <v>488</v>
      </c>
      <c r="R69" s="44" t="s">
        <v>488</v>
      </c>
      <c r="S69" s="44" t="s">
        <v>488</v>
      </c>
      <c r="T69" s="44" t="s">
        <v>488</v>
      </c>
      <c r="U69" s="44" t="s">
        <v>488</v>
      </c>
      <c r="V69" s="50" t="s">
        <v>488</v>
      </c>
      <c r="W69" s="50" t="s">
        <v>488</v>
      </c>
      <c r="BB69" s="48"/>
    </row>
    <row r="70" spans="1:54" ht="14" customHeight="1" x14ac:dyDescent="0.2">
      <c r="A70" s="40" t="s">
        <v>535</v>
      </c>
      <c r="B70" s="40" t="s">
        <v>644</v>
      </c>
      <c r="C70" s="85" t="s">
        <v>850</v>
      </c>
      <c r="D70" s="40" t="s">
        <v>861</v>
      </c>
      <c r="E70" s="85">
        <v>42</v>
      </c>
      <c r="F70" s="44">
        <v>3.28865216412793E-3</v>
      </c>
      <c r="G70" s="44">
        <v>1.51632041904078E-2</v>
      </c>
      <c r="H70" s="44">
        <f t="shared" si="8"/>
        <v>-2.6431228049071359E-2</v>
      </c>
      <c r="I70" s="44">
        <f t="shared" si="3"/>
        <v>3.3008532377327218E-2</v>
      </c>
      <c r="J70" s="44" t="s">
        <v>488</v>
      </c>
      <c r="K70" s="44" t="s">
        <v>488</v>
      </c>
      <c r="L70" s="44" t="s">
        <v>488</v>
      </c>
      <c r="M70" s="44">
        <v>0.82829896354732102</v>
      </c>
      <c r="N70" s="57" t="s">
        <v>488</v>
      </c>
      <c r="O70" s="60" t="s">
        <v>848</v>
      </c>
      <c r="P70" s="44">
        <v>0.35224330602055798</v>
      </c>
      <c r="Q70" s="44"/>
      <c r="R70" s="44"/>
      <c r="S70" s="44"/>
      <c r="T70" s="44"/>
      <c r="U70" s="44"/>
      <c r="V70" s="50"/>
      <c r="W70" s="50"/>
      <c r="BB70" s="48"/>
    </row>
    <row r="71" spans="1:54" ht="14" customHeight="1" x14ac:dyDescent="0.2">
      <c r="A71" s="40"/>
      <c r="B71" s="40"/>
      <c r="C71" s="85"/>
      <c r="D71" s="40"/>
      <c r="E71" s="85"/>
      <c r="F71" s="44"/>
      <c r="G71" s="44"/>
      <c r="H71" s="44"/>
      <c r="I71" s="44"/>
      <c r="J71" s="44"/>
      <c r="K71" s="44"/>
      <c r="L71" s="44"/>
      <c r="M71" s="44"/>
      <c r="N71" s="57"/>
      <c r="O71" s="60"/>
      <c r="P71" s="44"/>
      <c r="Q71" s="44"/>
      <c r="R71" s="44"/>
      <c r="S71" s="44"/>
      <c r="T71" s="44"/>
      <c r="U71" s="44"/>
      <c r="V71" s="50"/>
      <c r="W71" s="50"/>
      <c r="BB71" s="48"/>
    </row>
    <row r="72" spans="1:54" ht="14" customHeight="1" x14ac:dyDescent="0.2">
      <c r="A72" s="40" t="s">
        <v>535</v>
      </c>
      <c r="B72" s="40" t="s">
        <v>644</v>
      </c>
      <c r="C72" s="85" t="s">
        <v>599</v>
      </c>
      <c r="D72" s="40" t="s">
        <v>493</v>
      </c>
      <c r="E72" s="85">
        <v>41</v>
      </c>
      <c r="F72" s="44">
        <v>-2.0488480804490301E-2</v>
      </c>
      <c r="G72" s="44">
        <v>1.3745320100468399E-2</v>
      </c>
      <c r="H72" s="44">
        <f t="shared" si="8"/>
        <v>-4.7429308201408366E-2</v>
      </c>
      <c r="I72" s="44">
        <f t="shared" si="3"/>
        <v>6.4523465924277608E-3</v>
      </c>
      <c r="J72" s="44" t="s">
        <v>488</v>
      </c>
      <c r="K72" s="44" t="s">
        <v>488</v>
      </c>
      <c r="L72" s="44" t="s">
        <v>488</v>
      </c>
      <c r="M72" s="44">
        <v>0.13607215070437201</v>
      </c>
      <c r="N72" s="57">
        <v>101.62853680456899</v>
      </c>
      <c r="O72" s="60">
        <v>40</v>
      </c>
      <c r="P72" s="44">
        <v>2.8592191992294201E-7</v>
      </c>
      <c r="Q72" s="44">
        <v>1.9802681028561098E-3</v>
      </c>
      <c r="R72" s="44">
        <v>1.6539414137178199E-3</v>
      </c>
      <c r="S72" s="44">
        <v>0.23841563475253899</v>
      </c>
      <c r="T72" s="44">
        <v>5.8665099291182701E-2</v>
      </c>
      <c r="U72" s="44">
        <v>4.3505284904669997E-3</v>
      </c>
      <c r="V72" s="50" t="b">
        <v>1</v>
      </c>
      <c r="W72" s="47">
        <v>8.2555104553174895E-149</v>
      </c>
      <c r="BB72" s="48"/>
    </row>
    <row r="73" spans="1:54" ht="14" customHeight="1" x14ac:dyDescent="0.2">
      <c r="A73" s="40" t="s">
        <v>535</v>
      </c>
      <c r="B73" s="40" t="s">
        <v>644</v>
      </c>
      <c r="C73" s="85" t="s">
        <v>599</v>
      </c>
      <c r="D73" s="40" t="s">
        <v>494</v>
      </c>
      <c r="E73" s="85">
        <v>41</v>
      </c>
      <c r="F73" s="44">
        <v>3.8496228729644599E-3</v>
      </c>
      <c r="G73" s="44">
        <v>2.4497208221188199E-2</v>
      </c>
      <c r="H73" s="44">
        <f t="shared" si="8"/>
        <v>-4.4164905240564406E-2</v>
      </c>
      <c r="I73" s="44">
        <f t="shared" si="3"/>
        <v>5.1864150986493329E-2</v>
      </c>
      <c r="J73" s="44" t="s">
        <v>488</v>
      </c>
      <c r="K73" s="44" t="s">
        <v>488</v>
      </c>
      <c r="L73" s="44" t="s">
        <v>488</v>
      </c>
      <c r="M73" s="44">
        <v>0.87594103107197996</v>
      </c>
      <c r="N73" s="57">
        <v>98.025391957956998</v>
      </c>
      <c r="O73" s="60">
        <v>39</v>
      </c>
      <c r="P73" s="44">
        <v>5.4946549977023701E-7</v>
      </c>
      <c r="Q73" s="44" t="s">
        <v>488</v>
      </c>
      <c r="R73" s="44" t="s">
        <v>488</v>
      </c>
      <c r="S73" s="44" t="s">
        <v>488</v>
      </c>
      <c r="T73" s="44" t="s">
        <v>488</v>
      </c>
      <c r="U73" s="44" t="s">
        <v>488</v>
      </c>
      <c r="V73" s="50" t="s">
        <v>488</v>
      </c>
      <c r="W73" s="50" t="s">
        <v>488</v>
      </c>
    </row>
    <row r="74" spans="1:54" ht="14" customHeight="1" x14ac:dyDescent="0.2">
      <c r="A74" s="40" t="s">
        <v>535</v>
      </c>
      <c r="B74" s="40" t="s">
        <v>644</v>
      </c>
      <c r="C74" s="85" t="s">
        <v>599</v>
      </c>
      <c r="D74" s="40" t="s">
        <v>495</v>
      </c>
      <c r="E74" s="85">
        <v>41</v>
      </c>
      <c r="F74" s="44">
        <v>-2.78561647644535E-2</v>
      </c>
      <c r="G74" s="44">
        <v>2.35963866991581E-2</v>
      </c>
      <c r="H74" s="44">
        <f t="shared" si="8"/>
        <v>-7.410508269480337E-2</v>
      </c>
      <c r="I74" s="44">
        <f t="shared" si="3"/>
        <v>1.8392753165896374E-2</v>
      </c>
      <c r="J74" s="44" t="s">
        <v>488</v>
      </c>
      <c r="K74" s="44" t="s">
        <v>488</v>
      </c>
      <c r="L74" s="44" t="s">
        <v>488</v>
      </c>
      <c r="M74" s="44">
        <v>0.24476338119215801</v>
      </c>
      <c r="N74" s="57" t="s">
        <v>488</v>
      </c>
      <c r="O74" s="60" t="s">
        <v>488</v>
      </c>
      <c r="P74" s="44" t="s">
        <v>488</v>
      </c>
      <c r="Q74" s="44" t="s">
        <v>488</v>
      </c>
      <c r="R74" s="44" t="s">
        <v>488</v>
      </c>
      <c r="S74" s="44" t="s">
        <v>488</v>
      </c>
      <c r="T74" s="44" t="s">
        <v>488</v>
      </c>
      <c r="U74" s="44" t="s">
        <v>488</v>
      </c>
      <c r="V74" s="50" t="s">
        <v>488</v>
      </c>
      <c r="W74" s="50" t="s">
        <v>488</v>
      </c>
    </row>
    <row r="75" spans="1:54" ht="14" customHeight="1" x14ac:dyDescent="0.2">
      <c r="A75" s="40" t="s">
        <v>535</v>
      </c>
      <c r="B75" s="40" t="s">
        <v>644</v>
      </c>
      <c r="C75" s="85" t="s">
        <v>599</v>
      </c>
      <c r="D75" s="40" t="s">
        <v>496</v>
      </c>
      <c r="E75" s="85">
        <v>41</v>
      </c>
      <c r="F75" s="44">
        <v>-7.5076504640243496E-3</v>
      </c>
      <c r="G75" s="44">
        <v>1.3522610260583901E-2</v>
      </c>
      <c r="H75" s="44">
        <f t="shared" si="8"/>
        <v>-3.4011966574768793E-2</v>
      </c>
      <c r="I75" s="44">
        <f t="shared" si="3"/>
        <v>1.8996665646720097E-2</v>
      </c>
      <c r="J75" s="44" t="s">
        <v>488</v>
      </c>
      <c r="K75" s="44" t="s">
        <v>488</v>
      </c>
      <c r="L75" s="44" t="s">
        <v>488</v>
      </c>
      <c r="M75" s="44">
        <v>0.57876306575554204</v>
      </c>
      <c r="N75" s="57" t="s">
        <v>488</v>
      </c>
      <c r="O75" s="60" t="s">
        <v>488</v>
      </c>
      <c r="P75" s="44" t="s">
        <v>488</v>
      </c>
      <c r="Q75" s="44" t="s">
        <v>488</v>
      </c>
      <c r="R75" s="44" t="s">
        <v>488</v>
      </c>
      <c r="S75" s="44" t="s">
        <v>488</v>
      </c>
      <c r="T75" s="44" t="s">
        <v>488</v>
      </c>
      <c r="U75" s="44" t="s">
        <v>488</v>
      </c>
      <c r="V75" s="50" t="s">
        <v>488</v>
      </c>
      <c r="W75" s="50" t="s">
        <v>488</v>
      </c>
    </row>
    <row r="76" spans="1:54" ht="14" customHeight="1" x14ac:dyDescent="0.2">
      <c r="A76" s="40" t="s">
        <v>535</v>
      </c>
      <c r="B76" s="40" t="s">
        <v>644</v>
      </c>
      <c r="C76" s="85" t="s">
        <v>599</v>
      </c>
      <c r="D76" s="40" t="s">
        <v>497</v>
      </c>
      <c r="E76" s="85">
        <v>41</v>
      </c>
      <c r="F76" s="44">
        <v>-3.1753481780881199E-3</v>
      </c>
      <c r="G76" s="44">
        <v>1.30738118327126E-2</v>
      </c>
      <c r="H76" s="44">
        <f t="shared" si="8"/>
        <v>-2.8800019370204814E-2</v>
      </c>
      <c r="I76" s="44">
        <f t="shared" si="3"/>
        <v>2.2449323014028577E-2</v>
      </c>
      <c r="J76" s="44" t="s">
        <v>488</v>
      </c>
      <c r="K76" s="44" t="s">
        <v>488</v>
      </c>
      <c r="L76" s="44" t="s">
        <v>488</v>
      </c>
      <c r="M76" s="44">
        <v>0.80934066936058402</v>
      </c>
      <c r="N76" s="57" t="s">
        <v>488</v>
      </c>
      <c r="O76" s="60" t="s">
        <v>488</v>
      </c>
      <c r="P76" s="44" t="s">
        <v>488</v>
      </c>
      <c r="Q76" s="44" t="s">
        <v>488</v>
      </c>
      <c r="R76" s="44" t="s">
        <v>488</v>
      </c>
      <c r="S76" s="44" t="s">
        <v>488</v>
      </c>
      <c r="T76" s="44" t="s">
        <v>488</v>
      </c>
      <c r="U76" s="44" t="s">
        <v>488</v>
      </c>
      <c r="V76" s="50" t="s">
        <v>488</v>
      </c>
      <c r="W76" s="50" t="s">
        <v>488</v>
      </c>
      <c r="BB76" s="48"/>
    </row>
    <row r="77" spans="1:54" ht="14" customHeight="1" x14ac:dyDescent="0.2">
      <c r="A77" s="40" t="s">
        <v>535</v>
      </c>
      <c r="B77" s="40" t="s">
        <v>644</v>
      </c>
      <c r="C77" s="85" t="s">
        <v>599</v>
      </c>
      <c r="D77" s="40" t="s">
        <v>861</v>
      </c>
      <c r="E77" s="85">
        <v>39</v>
      </c>
      <c r="F77" s="44">
        <v>-1.5761357113120801E-2</v>
      </c>
      <c r="G77" s="44">
        <v>1.10710276639656E-2</v>
      </c>
      <c r="H77" s="44">
        <f t="shared" si="8"/>
        <v>-3.7460571334493376E-2</v>
      </c>
      <c r="I77" s="44">
        <f t="shared" si="3"/>
        <v>5.9378571082517734E-3</v>
      </c>
      <c r="J77" s="44" t="s">
        <v>488</v>
      </c>
      <c r="K77" s="44" t="s">
        <v>488</v>
      </c>
      <c r="L77" s="44" t="s">
        <v>488</v>
      </c>
      <c r="M77" s="44">
        <v>0.15454549703002399</v>
      </c>
      <c r="N77" s="57"/>
      <c r="O77" s="60" t="s">
        <v>645</v>
      </c>
      <c r="P77" s="44">
        <v>0.60699146531662296</v>
      </c>
      <c r="Q77" s="44"/>
      <c r="R77" s="44"/>
      <c r="S77" s="44"/>
      <c r="T77" s="44"/>
      <c r="U77" s="44"/>
      <c r="V77" s="50"/>
      <c r="W77" s="50"/>
    </row>
    <row r="78" spans="1:54" ht="14" customHeight="1" x14ac:dyDescent="0.2">
      <c r="A78" s="40"/>
      <c r="B78" s="40"/>
      <c r="C78" s="85"/>
      <c r="D78" s="40"/>
      <c r="E78" s="85"/>
      <c r="F78" s="44"/>
      <c r="G78" s="44"/>
      <c r="H78" s="44"/>
      <c r="I78" s="44"/>
      <c r="J78" s="44"/>
      <c r="K78" s="44"/>
      <c r="L78" s="44"/>
      <c r="M78" s="44"/>
      <c r="N78" s="57"/>
      <c r="O78" s="60"/>
      <c r="P78" s="44"/>
      <c r="Q78" s="44"/>
      <c r="R78" s="44"/>
      <c r="S78" s="44"/>
      <c r="T78" s="44"/>
      <c r="U78" s="44"/>
      <c r="V78" s="50"/>
      <c r="W78" s="50"/>
    </row>
    <row r="79" spans="1:54" ht="14" customHeight="1" x14ac:dyDescent="0.2">
      <c r="A79" s="52" t="s">
        <v>626</v>
      </c>
      <c r="B79" s="40"/>
      <c r="C79" s="85"/>
      <c r="D79" s="40"/>
      <c r="E79" s="85"/>
      <c r="F79" s="44"/>
      <c r="G79" s="44"/>
      <c r="H79" s="44"/>
      <c r="I79" s="44"/>
      <c r="J79" s="44"/>
      <c r="K79" s="44"/>
      <c r="L79" s="44"/>
      <c r="M79" s="44"/>
      <c r="N79" s="57"/>
      <c r="O79" s="60"/>
      <c r="P79" s="44"/>
      <c r="Q79" s="44"/>
      <c r="R79" s="44"/>
      <c r="S79" s="44"/>
      <c r="T79" s="44"/>
      <c r="U79" s="44"/>
      <c r="V79" s="50"/>
      <c r="W79" s="50"/>
    </row>
    <row r="80" spans="1:54" ht="14" customHeight="1" x14ac:dyDescent="0.2">
      <c r="A80" s="40" t="s">
        <v>533</v>
      </c>
      <c r="B80" s="40" t="s">
        <v>644</v>
      </c>
      <c r="C80" s="85" t="s">
        <v>596</v>
      </c>
      <c r="D80" s="40" t="s">
        <v>493</v>
      </c>
      <c r="E80" s="85">
        <v>374</v>
      </c>
      <c r="F80" s="44">
        <v>7.2481943158010695E-2</v>
      </c>
      <c r="G80" s="44">
        <v>3.1978018396940998E-2</v>
      </c>
      <c r="H80" s="44">
        <f t="shared" ref="H80:H85" si="9">F80-1.96*G80</f>
        <v>9.8050271000063444E-3</v>
      </c>
      <c r="I80" s="44">
        <f t="shared" si="3"/>
        <v>0.13515885921601506</v>
      </c>
      <c r="J80" s="44">
        <f t="shared" ref="J80:J85" si="10">EXP(F80)</f>
        <v>1.0751733916788293</v>
      </c>
      <c r="K80" s="44">
        <f t="shared" ref="K80:L85" si="11">EXP(H80)</f>
        <v>1.0098532538709466</v>
      </c>
      <c r="L80" s="44">
        <f t="shared" si="11"/>
        <v>1.1447186190102503</v>
      </c>
      <c r="M80" s="44">
        <v>2.3413588635923101E-2</v>
      </c>
      <c r="N80" s="57">
        <v>1324.0398681506899</v>
      </c>
      <c r="O80" s="60">
        <v>373</v>
      </c>
      <c r="P80" s="44">
        <v>1.4216390720886201E-106</v>
      </c>
      <c r="Q80" s="44">
        <v>3.0408141589431002E-3</v>
      </c>
      <c r="R80" s="44">
        <v>1.27910385572232E-3</v>
      </c>
      <c r="S80" s="44">
        <v>1.7944773609707899E-2</v>
      </c>
      <c r="T80" s="44">
        <v>5.2994474350670603E-2</v>
      </c>
      <c r="U80" s="44">
        <v>3.0964185549851799E-3</v>
      </c>
      <c r="V80" s="50" t="b">
        <v>1</v>
      </c>
      <c r="W80" s="50">
        <v>0</v>
      </c>
      <c r="AU80" s="48"/>
    </row>
    <row r="81" spans="1:54" ht="14" customHeight="1" x14ac:dyDescent="0.2">
      <c r="A81" s="40" t="s">
        <v>533</v>
      </c>
      <c r="B81" s="40" t="s">
        <v>644</v>
      </c>
      <c r="C81" s="85" t="s">
        <v>596</v>
      </c>
      <c r="D81" s="40" t="s">
        <v>494</v>
      </c>
      <c r="E81" s="85">
        <v>374</v>
      </c>
      <c r="F81" s="44">
        <v>0.161013361021623</v>
      </c>
      <c r="G81" s="44">
        <v>4.8957526416733697E-2</v>
      </c>
      <c r="H81" s="44">
        <f t="shared" si="9"/>
        <v>6.5056609244824953E-2</v>
      </c>
      <c r="I81" s="44">
        <f t="shared" si="3"/>
        <v>0.25697011279842108</v>
      </c>
      <c r="J81" s="44">
        <f t="shared" si="10"/>
        <v>1.1747006639099911</v>
      </c>
      <c r="K81" s="44">
        <f t="shared" si="11"/>
        <v>1.0672194371606158</v>
      </c>
      <c r="L81" s="44">
        <f t="shared" si="11"/>
        <v>1.2930064818364966</v>
      </c>
      <c r="M81" s="44">
        <v>1.1019609116202801E-3</v>
      </c>
      <c r="N81" s="57">
        <v>1304.2256051234999</v>
      </c>
      <c r="O81" s="60">
        <v>372</v>
      </c>
      <c r="P81" s="44">
        <v>9.3343851276992403E-104</v>
      </c>
      <c r="Q81" s="44" t="s">
        <v>488</v>
      </c>
      <c r="R81" s="44" t="s">
        <v>488</v>
      </c>
      <c r="S81" s="44" t="s">
        <v>488</v>
      </c>
      <c r="T81" s="44" t="s">
        <v>488</v>
      </c>
      <c r="U81" s="44" t="s">
        <v>488</v>
      </c>
      <c r="V81" s="50" t="s">
        <v>488</v>
      </c>
      <c r="W81" s="50" t="s">
        <v>488</v>
      </c>
    </row>
    <row r="82" spans="1:54" ht="14" customHeight="1" x14ac:dyDescent="0.2">
      <c r="A82" s="40" t="s">
        <v>533</v>
      </c>
      <c r="B82" s="40" t="s">
        <v>644</v>
      </c>
      <c r="C82" s="85" t="s">
        <v>596</v>
      </c>
      <c r="D82" s="40" t="s">
        <v>495</v>
      </c>
      <c r="E82" s="85">
        <v>374</v>
      </c>
      <c r="F82" s="44">
        <v>9.2871534301887299E-2</v>
      </c>
      <c r="G82" s="44">
        <v>8.9579502539873707E-2</v>
      </c>
      <c r="H82" s="44">
        <f t="shared" si="9"/>
        <v>-8.2704290676265169E-2</v>
      </c>
      <c r="I82" s="44">
        <f t="shared" si="3"/>
        <v>0.26844735928003977</v>
      </c>
      <c r="J82" s="44">
        <f t="shared" si="10"/>
        <v>1.0973207581356657</v>
      </c>
      <c r="K82" s="44">
        <f t="shared" si="11"/>
        <v>0.92062334387902922</v>
      </c>
      <c r="L82" s="44">
        <f t="shared" si="11"/>
        <v>1.3079321247296696</v>
      </c>
      <c r="M82" s="44">
        <v>0.30052409583174999</v>
      </c>
      <c r="N82" s="57" t="s">
        <v>488</v>
      </c>
      <c r="O82" s="60" t="s">
        <v>488</v>
      </c>
      <c r="P82" s="44" t="s">
        <v>488</v>
      </c>
      <c r="Q82" s="44" t="s">
        <v>488</v>
      </c>
      <c r="R82" s="44" t="s">
        <v>488</v>
      </c>
      <c r="S82" s="44" t="s">
        <v>488</v>
      </c>
      <c r="T82" s="44" t="s">
        <v>488</v>
      </c>
      <c r="U82" s="44" t="s">
        <v>488</v>
      </c>
      <c r="V82" s="50" t="s">
        <v>488</v>
      </c>
      <c r="W82" s="50" t="s">
        <v>488</v>
      </c>
    </row>
    <row r="83" spans="1:54" ht="14" customHeight="1" x14ac:dyDescent="0.2">
      <c r="A83" s="40" t="s">
        <v>533</v>
      </c>
      <c r="B83" s="40" t="s">
        <v>644</v>
      </c>
      <c r="C83" s="85" t="s">
        <v>596</v>
      </c>
      <c r="D83" s="40" t="s">
        <v>496</v>
      </c>
      <c r="E83" s="85">
        <v>374</v>
      </c>
      <c r="F83" s="44">
        <v>6.2519314153432801E-2</v>
      </c>
      <c r="G83" s="44">
        <v>3.3695160976491202E-2</v>
      </c>
      <c r="H83" s="44">
        <f t="shared" si="9"/>
        <v>-3.5232013604899609E-3</v>
      </c>
      <c r="I83" s="44">
        <f t="shared" ref="I83:I156" si="12">F83+1.96*G83</f>
        <v>0.12856182966735558</v>
      </c>
      <c r="J83" s="44">
        <f t="shared" si="10"/>
        <v>1.0645150189257162</v>
      </c>
      <c r="K83" s="44">
        <f t="shared" si="11"/>
        <v>0.99648299783095307</v>
      </c>
      <c r="L83" s="44">
        <f t="shared" si="11"/>
        <v>1.1371917313040365</v>
      </c>
      <c r="M83" s="44">
        <v>6.3533569415756899E-2</v>
      </c>
      <c r="N83" s="57" t="s">
        <v>488</v>
      </c>
      <c r="O83" s="60" t="s">
        <v>488</v>
      </c>
      <c r="P83" s="44" t="s">
        <v>488</v>
      </c>
      <c r="Q83" s="44" t="s">
        <v>488</v>
      </c>
      <c r="R83" s="44" t="s">
        <v>488</v>
      </c>
      <c r="S83" s="44" t="s">
        <v>488</v>
      </c>
      <c r="T83" s="44" t="s">
        <v>488</v>
      </c>
      <c r="U83" s="44" t="s">
        <v>488</v>
      </c>
      <c r="V83" s="50" t="s">
        <v>488</v>
      </c>
      <c r="W83" s="50" t="s">
        <v>488</v>
      </c>
    </row>
    <row r="84" spans="1:54" ht="14" customHeight="1" x14ac:dyDescent="0.2">
      <c r="A84" s="40" t="s">
        <v>533</v>
      </c>
      <c r="B84" s="40" t="s">
        <v>644</v>
      </c>
      <c r="C84" s="85" t="s">
        <v>596</v>
      </c>
      <c r="D84" s="40" t="s">
        <v>497</v>
      </c>
      <c r="E84" s="85">
        <v>374</v>
      </c>
      <c r="F84" s="44">
        <v>9.2871534301887299E-2</v>
      </c>
      <c r="G84" s="44">
        <v>4.5508497189025797E-2</v>
      </c>
      <c r="H84" s="44">
        <f t="shared" si="9"/>
        <v>3.6748798113967335E-3</v>
      </c>
      <c r="I84" s="44">
        <f t="shared" si="12"/>
        <v>0.18206818879237785</v>
      </c>
      <c r="J84" s="44">
        <f t="shared" si="10"/>
        <v>1.0973207581356657</v>
      </c>
      <c r="K84" s="44">
        <f t="shared" si="11"/>
        <v>1.0036816404611992</v>
      </c>
      <c r="L84" s="44">
        <f t="shared" si="11"/>
        <v>1.1996959969120615</v>
      </c>
      <c r="M84" s="44">
        <v>4.1979127314405902E-2</v>
      </c>
      <c r="N84" s="57" t="s">
        <v>488</v>
      </c>
      <c r="O84" s="60" t="s">
        <v>488</v>
      </c>
      <c r="P84" s="44" t="s">
        <v>488</v>
      </c>
      <c r="Q84" s="44" t="s">
        <v>488</v>
      </c>
      <c r="R84" s="44" t="s">
        <v>488</v>
      </c>
      <c r="S84" s="44" t="s">
        <v>488</v>
      </c>
      <c r="T84" s="44" t="s">
        <v>488</v>
      </c>
      <c r="U84" s="44" t="s">
        <v>488</v>
      </c>
      <c r="V84" s="50" t="s">
        <v>488</v>
      </c>
      <c r="W84" s="50" t="s">
        <v>488</v>
      </c>
    </row>
    <row r="85" spans="1:54" ht="14" customHeight="1" x14ac:dyDescent="0.2">
      <c r="A85" s="40" t="s">
        <v>533</v>
      </c>
      <c r="B85" s="40" t="s">
        <v>644</v>
      </c>
      <c r="C85" s="85" t="s">
        <v>596</v>
      </c>
      <c r="D85" s="40" t="s">
        <v>861</v>
      </c>
      <c r="E85" s="85">
        <v>272</v>
      </c>
      <c r="F85" s="44">
        <v>5.4637463287290799E-2</v>
      </c>
      <c r="G85" s="44">
        <v>2.1131473470661698E-2</v>
      </c>
      <c r="H85" s="44">
        <f t="shared" si="9"/>
        <v>1.3219775284793872E-2</v>
      </c>
      <c r="I85" s="44">
        <f t="shared" si="12"/>
        <v>9.6055151289787727E-2</v>
      </c>
      <c r="J85" s="44">
        <f t="shared" si="10"/>
        <v>1.0561576493378979</v>
      </c>
      <c r="K85" s="44">
        <f t="shared" si="11"/>
        <v>1.013307542843441</v>
      </c>
      <c r="L85" s="44">
        <f t="shared" si="11"/>
        <v>1.1008197739502046</v>
      </c>
      <c r="M85" s="44">
        <v>9.7210664217164608E-3</v>
      </c>
      <c r="N85" s="57"/>
      <c r="O85" s="60" t="s">
        <v>645</v>
      </c>
      <c r="P85" s="44">
        <v>9.7240313893030894E-2</v>
      </c>
      <c r="Q85" s="44" t="s">
        <v>488</v>
      </c>
      <c r="R85" s="44" t="s">
        <v>488</v>
      </c>
      <c r="S85" s="44" t="s">
        <v>488</v>
      </c>
      <c r="T85" s="44" t="s">
        <v>488</v>
      </c>
      <c r="U85" s="44" t="s">
        <v>488</v>
      </c>
      <c r="V85" s="50" t="s">
        <v>488</v>
      </c>
      <c r="W85" s="50" t="s">
        <v>488</v>
      </c>
    </row>
    <row r="86" spans="1:54" ht="14" customHeight="1" x14ac:dyDescent="0.2">
      <c r="A86" s="40"/>
      <c r="B86" s="40"/>
      <c r="C86" s="85"/>
      <c r="D86" s="40"/>
      <c r="E86" s="85"/>
      <c r="F86" s="44"/>
      <c r="G86" s="44"/>
      <c r="H86" s="44"/>
      <c r="I86" s="44"/>
      <c r="J86" s="44"/>
      <c r="K86" s="44"/>
      <c r="L86" s="44"/>
      <c r="M86" s="44"/>
      <c r="N86" s="57"/>
      <c r="O86" s="60"/>
      <c r="P86" s="44"/>
      <c r="Q86" s="44"/>
      <c r="R86" s="44"/>
      <c r="S86" s="44"/>
      <c r="T86" s="44"/>
      <c r="U86" s="44"/>
      <c r="V86" s="50"/>
      <c r="W86" s="50"/>
    </row>
    <row r="87" spans="1:54" ht="14" customHeight="1" x14ac:dyDescent="0.2">
      <c r="A87" s="40" t="s">
        <v>533</v>
      </c>
      <c r="B87" s="40" t="s">
        <v>644</v>
      </c>
      <c r="C87" s="85" t="s">
        <v>851</v>
      </c>
      <c r="D87" s="40" t="s">
        <v>493</v>
      </c>
      <c r="E87" s="85">
        <v>332</v>
      </c>
      <c r="F87" s="44">
        <v>-6.0847068737463497E-2</v>
      </c>
      <c r="G87" s="44">
        <v>2.36852817358966E-2</v>
      </c>
      <c r="H87" s="44">
        <f t="shared" ref="H87:H113" si="13">F87-1.96*G87</f>
        <v>-0.10727022093982083</v>
      </c>
      <c r="I87" s="44">
        <f t="shared" si="12"/>
        <v>-1.4423916535106163E-2</v>
      </c>
      <c r="J87" s="44" t="s">
        <v>488</v>
      </c>
      <c r="K87" s="44" t="s">
        <v>488</v>
      </c>
      <c r="L87" s="44" t="s">
        <v>488</v>
      </c>
      <c r="M87" s="44">
        <v>1.01997677152257E-2</v>
      </c>
      <c r="N87" s="57">
        <v>354.48578415819497</v>
      </c>
      <c r="O87" s="60">
        <v>331</v>
      </c>
      <c r="P87" s="44">
        <v>0.17935436876281599</v>
      </c>
      <c r="Q87" s="44">
        <v>-4.5153097396714002E-4</v>
      </c>
      <c r="R87" s="44">
        <v>1.0316047391569999E-3</v>
      </c>
      <c r="S87" s="44">
        <v>0.66189180179492302</v>
      </c>
      <c r="T87" s="44">
        <v>5.1204243080593202E-2</v>
      </c>
      <c r="U87" s="44">
        <v>7.7287721461476002E-3</v>
      </c>
      <c r="V87" s="50" t="b">
        <v>1</v>
      </c>
      <c r="W87" s="47">
        <v>1.54418942471926E-208</v>
      </c>
      <c r="AV87" s="48"/>
      <c r="BB87" s="48"/>
    </row>
    <row r="88" spans="1:54" ht="14" customHeight="1" x14ac:dyDescent="0.2">
      <c r="A88" s="40" t="s">
        <v>533</v>
      </c>
      <c r="B88" s="40" t="s">
        <v>644</v>
      </c>
      <c r="C88" s="85" t="s">
        <v>851</v>
      </c>
      <c r="D88" s="40" t="s">
        <v>494</v>
      </c>
      <c r="E88" s="85">
        <v>332</v>
      </c>
      <c r="F88" s="44">
        <v>-7.3454018089117307E-2</v>
      </c>
      <c r="G88" s="44">
        <v>3.73091340957908E-2</v>
      </c>
      <c r="H88" s="44">
        <f t="shared" si="13"/>
        <v>-0.14657992091686728</v>
      </c>
      <c r="I88" s="44">
        <f t="shared" si="12"/>
        <v>-3.2811526136733438E-4</v>
      </c>
      <c r="J88" s="44" t="s">
        <v>488</v>
      </c>
      <c r="K88" s="44" t="s">
        <v>488</v>
      </c>
      <c r="L88" s="44" t="s">
        <v>488</v>
      </c>
      <c r="M88" s="44">
        <v>4.98132053880063E-2</v>
      </c>
      <c r="N88" s="57">
        <v>354.28010927119198</v>
      </c>
      <c r="O88" s="60">
        <v>330</v>
      </c>
      <c r="P88" s="44">
        <v>0.17139477611592699</v>
      </c>
      <c r="Q88" s="44" t="s">
        <v>488</v>
      </c>
      <c r="R88" s="44" t="s">
        <v>488</v>
      </c>
      <c r="S88" s="44" t="s">
        <v>488</v>
      </c>
      <c r="T88" s="44" t="s">
        <v>488</v>
      </c>
      <c r="U88" s="44" t="s">
        <v>488</v>
      </c>
      <c r="V88" s="50" t="s">
        <v>488</v>
      </c>
      <c r="W88" s="50" t="s">
        <v>488</v>
      </c>
    </row>
    <row r="89" spans="1:54" ht="14" customHeight="1" x14ac:dyDescent="0.2">
      <c r="A89" s="40" t="s">
        <v>533</v>
      </c>
      <c r="B89" s="40" t="s">
        <v>644</v>
      </c>
      <c r="C89" s="85" t="s">
        <v>851</v>
      </c>
      <c r="D89" s="40" t="s">
        <v>495</v>
      </c>
      <c r="E89" s="85">
        <v>332</v>
      </c>
      <c r="F89" s="44">
        <v>0.10699766385080201</v>
      </c>
      <c r="G89" s="44">
        <v>9.60389272172332E-2</v>
      </c>
      <c r="H89" s="44">
        <f t="shared" si="13"/>
        <v>-8.1238633494975065E-2</v>
      </c>
      <c r="I89" s="44">
        <f t="shared" si="12"/>
        <v>0.29523396119657908</v>
      </c>
      <c r="J89" s="44" t="s">
        <v>488</v>
      </c>
      <c r="K89" s="44" t="s">
        <v>488</v>
      </c>
      <c r="L89" s="44" t="s">
        <v>488</v>
      </c>
      <c r="M89" s="44">
        <v>0.266041512582537</v>
      </c>
      <c r="N89" s="57" t="s">
        <v>488</v>
      </c>
      <c r="O89" s="60" t="s">
        <v>488</v>
      </c>
      <c r="P89" s="44" t="s">
        <v>488</v>
      </c>
      <c r="Q89" s="44" t="s">
        <v>488</v>
      </c>
      <c r="R89" s="44" t="s">
        <v>488</v>
      </c>
      <c r="S89" s="44" t="s">
        <v>488</v>
      </c>
      <c r="T89" s="44" t="s">
        <v>488</v>
      </c>
      <c r="U89" s="44" t="s">
        <v>488</v>
      </c>
      <c r="V89" s="50" t="s">
        <v>488</v>
      </c>
      <c r="W89" s="50" t="s">
        <v>488</v>
      </c>
    </row>
    <row r="90" spans="1:54" ht="14" customHeight="1" x14ac:dyDescent="0.2">
      <c r="A90" s="40" t="s">
        <v>533</v>
      </c>
      <c r="B90" s="40" t="s">
        <v>644</v>
      </c>
      <c r="C90" s="85" t="s">
        <v>851</v>
      </c>
      <c r="D90" s="40" t="s">
        <v>496</v>
      </c>
      <c r="E90" s="85">
        <v>332</v>
      </c>
      <c r="F90" s="44">
        <v>5.3732513575336397E-3</v>
      </c>
      <c r="G90" s="44">
        <v>3.8611616962256103E-2</v>
      </c>
      <c r="H90" s="44">
        <f t="shared" si="13"/>
        <v>-7.0305517888488323E-2</v>
      </c>
      <c r="I90" s="44">
        <f t="shared" si="12"/>
        <v>8.1052020603555597E-2</v>
      </c>
      <c r="J90" s="44" t="s">
        <v>488</v>
      </c>
      <c r="K90" s="44" t="s">
        <v>488</v>
      </c>
      <c r="L90" s="44" t="s">
        <v>488</v>
      </c>
      <c r="M90" s="44">
        <v>0.88932251411098895</v>
      </c>
      <c r="N90" s="57" t="s">
        <v>488</v>
      </c>
      <c r="O90" s="60" t="s">
        <v>488</v>
      </c>
      <c r="P90" s="44" t="s">
        <v>488</v>
      </c>
      <c r="Q90" s="44" t="s">
        <v>488</v>
      </c>
      <c r="R90" s="44" t="s">
        <v>488</v>
      </c>
      <c r="S90" s="44" t="s">
        <v>488</v>
      </c>
      <c r="T90" s="44" t="s">
        <v>488</v>
      </c>
      <c r="U90" s="44" t="s">
        <v>488</v>
      </c>
      <c r="V90" s="50" t="s">
        <v>488</v>
      </c>
      <c r="W90" s="50" t="s">
        <v>488</v>
      </c>
    </row>
    <row r="91" spans="1:54" ht="14" customHeight="1" x14ac:dyDescent="0.2">
      <c r="A91" s="40" t="s">
        <v>533</v>
      </c>
      <c r="B91" s="40" t="s">
        <v>644</v>
      </c>
      <c r="C91" s="85" t="s">
        <v>851</v>
      </c>
      <c r="D91" s="40" t="s">
        <v>497</v>
      </c>
      <c r="E91" s="85">
        <v>332</v>
      </c>
      <c r="F91" s="44">
        <v>5.79144543677153E-2</v>
      </c>
      <c r="G91" s="44">
        <v>5.6265526085697397E-2</v>
      </c>
      <c r="H91" s="44">
        <f t="shared" si="13"/>
        <v>-5.2365976760251599E-2</v>
      </c>
      <c r="I91" s="44">
        <f t="shared" si="12"/>
        <v>0.16819488549568221</v>
      </c>
      <c r="J91" s="44" t="s">
        <v>488</v>
      </c>
      <c r="K91" s="44" t="s">
        <v>488</v>
      </c>
      <c r="L91" s="44" t="s">
        <v>488</v>
      </c>
      <c r="M91" s="44">
        <v>0.30408736278154702</v>
      </c>
      <c r="N91" s="57" t="s">
        <v>488</v>
      </c>
      <c r="O91" s="60" t="s">
        <v>488</v>
      </c>
      <c r="P91" s="44" t="s">
        <v>488</v>
      </c>
      <c r="Q91" s="44" t="s">
        <v>488</v>
      </c>
      <c r="R91" s="44" t="s">
        <v>488</v>
      </c>
      <c r="S91" s="44" t="s">
        <v>488</v>
      </c>
      <c r="T91" s="44" t="s">
        <v>488</v>
      </c>
      <c r="U91" s="44" t="s">
        <v>488</v>
      </c>
      <c r="V91" s="50" t="s">
        <v>488</v>
      </c>
      <c r="W91" s="50" t="s">
        <v>488</v>
      </c>
    </row>
    <row r="92" spans="1:54" ht="14" customHeight="1" x14ac:dyDescent="0.2">
      <c r="A92" s="40" t="s">
        <v>533</v>
      </c>
      <c r="B92" s="40" t="s">
        <v>644</v>
      </c>
      <c r="C92" s="85" t="s">
        <v>851</v>
      </c>
      <c r="D92" s="40" t="s">
        <v>861</v>
      </c>
      <c r="E92" s="85">
        <v>329</v>
      </c>
      <c r="F92" s="44">
        <v>-1.2039704110058599E-2</v>
      </c>
      <c r="G92" s="44">
        <v>2.3505689536221799E-2</v>
      </c>
      <c r="H92" s="44">
        <f t="shared" si="13"/>
        <v>-5.8110855601053328E-2</v>
      </c>
      <c r="I92" s="44">
        <f t="shared" si="12"/>
        <v>3.4031447380936129E-2</v>
      </c>
      <c r="J92" s="44" t="s">
        <v>488</v>
      </c>
      <c r="K92" s="44" t="s">
        <v>488</v>
      </c>
      <c r="L92" s="44" t="s">
        <v>488</v>
      </c>
      <c r="M92" s="44">
        <v>0.60850836578423495</v>
      </c>
      <c r="N92" s="57" t="s">
        <v>488</v>
      </c>
      <c r="O92" s="60" t="s">
        <v>848</v>
      </c>
      <c r="P92" s="44">
        <v>0.274431487178811</v>
      </c>
      <c r="Q92" s="44"/>
      <c r="R92" s="44"/>
      <c r="S92" s="44"/>
      <c r="T92" s="44"/>
      <c r="U92" s="44"/>
      <c r="V92" s="50"/>
      <c r="W92" s="50"/>
    </row>
    <row r="93" spans="1:54" ht="14" customHeight="1" x14ac:dyDescent="0.2">
      <c r="A93" s="40"/>
      <c r="B93" s="40"/>
      <c r="C93" s="85"/>
      <c r="D93" s="40"/>
      <c r="E93" s="85"/>
      <c r="F93" s="44"/>
      <c r="G93" s="44"/>
      <c r="H93" s="44"/>
      <c r="I93" s="44"/>
      <c r="J93" s="44"/>
      <c r="K93" s="44"/>
      <c r="L93" s="44"/>
      <c r="M93" s="44"/>
      <c r="N93" s="57"/>
      <c r="O93" s="60"/>
      <c r="P93" s="44"/>
      <c r="Q93" s="44"/>
      <c r="R93" s="44"/>
      <c r="S93" s="44"/>
      <c r="T93" s="44"/>
      <c r="U93" s="44"/>
      <c r="V93" s="50"/>
      <c r="W93" s="50"/>
    </row>
    <row r="94" spans="1:54" ht="14" customHeight="1" x14ac:dyDescent="0.2">
      <c r="A94" s="40" t="s">
        <v>533</v>
      </c>
      <c r="B94" s="40" t="s">
        <v>644</v>
      </c>
      <c r="C94" s="85" t="s">
        <v>849</v>
      </c>
      <c r="D94" s="40" t="s">
        <v>493</v>
      </c>
      <c r="E94" s="85">
        <v>377</v>
      </c>
      <c r="F94" s="44">
        <v>3.2887830655920101E-3</v>
      </c>
      <c r="G94" s="44">
        <v>7.4825476716906701E-3</v>
      </c>
      <c r="H94" s="44">
        <f t="shared" si="13"/>
        <v>-1.1377010370921703E-2</v>
      </c>
      <c r="I94" s="44">
        <f t="shared" si="12"/>
        <v>1.7954576502105725E-2</v>
      </c>
      <c r="J94" s="44" t="s">
        <v>488</v>
      </c>
      <c r="K94" s="44" t="s">
        <v>488</v>
      </c>
      <c r="L94" s="44" t="s">
        <v>488</v>
      </c>
      <c r="M94" s="44">
        <v>0.66027959330151698</v>
      </c>
      <c r="N94" s="57">
        <v>878.42705445773004</v>
      </c>
      <c r="O94" s="60">
        <v>376</v>
      </c>
      <c r="P94" s="44">
        <v>3.2770199050377302E-42</v>
      </c>
      <c r="Q94" s="44">
        <v>-1.1218742619491E-4</v>
      </c>
      <c r="R94" s="44">
        <v>3.0634874840970998E-4</v>
      </c>
      <c r="S94" s="44">
        <v>0.71441623136612697</v>
      </c>
      <c r="T94" s="44">
        <v>5.3199286555846499E-2</v>
      </c>
      <c r="U94" s="44">
        <v>5.1388502590268602E-3</v>
      </c>
      <c r="V94" s="50" t="b">
        <v>1</v>
      </c>
      <c r="W94" s="50">
        <v>0</v>
      </c>
    </row>
    <row r="95" spans="1:54" ht="14" customHeight="1" x14ac:dyDescent="0.2">
      <c r="A95" s="40" t="s">
        <v>533</v>
      </c>
      <c r="B95" s="40" t="s">
        <v>644</v>
      </c>
      <c r="C95" s="85" t="s">
        <v>849</v>
      </c>
      <c r="D95" s="40" t="s">
        <v>494</v>
      </c>
      <c r="E95" s="85">
        <v>377</v>
      </c>
      <c r="F95" s="44">
        <v>-3.7940592564570897E-5</v>
      </c>
      <c r="G95" s="44">
        <v>1.17745993535194E-2</v>
      </c>
      <c r="H95" s="44">
        <f t="shared" si="13"/>
        <v>-2.3116155325462594E-2</v>
      </c>
      <c r="I95" s="44">
        <f t="shared" si="12"/>
        <v>2.3040274140333453E-2</v>
      </c>
      <c r="J95" s="44" t="s">
        <v>488</v>
      </c>
      <c r="K95" s="44" t="s">
        <v>488</v>
      </c>
      <c r="L95" s="44" t="s">
        <v>488</v>
      </c>
      <c r="M95" s="44">
        <v>0.997430741810309</v>
      </c>
      <c r="N95" s="57">
        <v>878.11302145059005</v>
      </c>
      <c r="O95" s="60">
        <v>375</v>
      </c>
      <c r="P95" s="44">
        <v>2.33799820336454E-42</v>
      </c>
      <c r="Q95" s="44" t="s">
        <v>488</v>
      </c>
      <c r="R95" s="44" t="s">
        <v>488</v>
      </c>
      <c r="S95" s="44" t="s">
        <v>488</v>
      </c>
      <c r="T95" s="44" t="s">
        <v>488</v>
      </c>
      <c r="U95" s="44" t="s">
        <v>488</v>
      </c>
      <c r="V95" s="50" t="s">
        <v>488</v>
      </c>
      <c r="W95" s="50" t="s">
        <v>488</v>
      </c>
    </row>
    <row r="96" spans="1:54" ht="14" customHeight="1" x14ac:dyDescent="0.2">
      <c r="A96" s="40" t="s">
        <v>533</v>
      </c>
      <c r="B96" s="40" t="s">
        <v>644</v>
      </c>
      <c r="C96" s="85" t="s">
        <v>849</v>
      </c>
      <c r="D96" s="40" t="s">
        <v>495</v>
      </c>
      <c r="E96" s="85">
        <v>377</v>
      </c>
      <c r="F96" s="44">
        <v>1.0179899431377299E-2</v>
      </c>
      <c r="G96" s="44">
        <v>2.2441915899880899E-2</v>
      </c>
      <c r="H96" s="44">
        <f t="shared" si="13"/>
        <v>-3.3806255732389261E-2</v>
      </c>
      <c r="I96" s="44">
        <f t="shared" si="12"/>
        <v>5.4166054595143863E-2</v>
      </c>
      <c r="J96" s="44" t="s">
        <v>488</v>
      </c>
      <c r="K96" s="44" t="s">
        <v>488</v>
      </c>
      <c r="L96" s="44" t="s">
        <v>488</v>
      </c>
      <c r="M96" s="44">
        <v>0.65037053889207896</v>
      </c>
      <c r="N96" s="57" t="s">
        <v>488</v>
      </c>
      <c r="O96" s="60" t="s">
        <v>488</v>
      </c>
      <c r="P96" s="44" t="s">
        <v>488</v>
      </c>
      <c r="Q96" s="44" t="s">
        <v>488</v>
      </c>
      <c r="R96" s="44" t="s">
        <v>488</v>
      </c>
      <c r="S96" s="44" t="s">
        <v>488</v>
      </c>
      <c r="T96" s="44" t="s">
        <v>488</v>
      </c>
      <c r="U96" s="44" t="s">
        <v>488</v>
      </c>
      <c r="V96" s="50" t="s">
        <v>488</v>
      </c>
      <c r="W96" s="50" t="s">
        <v>488</v>
      </c>
    </row>
    <row r="97" spans="1:54" ht="14" customHeight="1" x14ac:dyDescent="0.2">
      <c r="A97" s="40" t="s">
        <v>533</v>
      </c>
      <c r="B97" s="40" t="s">
        <v>644</v>
      </c>
      <c r="C97" s="85" t="s">
        <v>849</v>
      </c>
      <c r="D97" s="40" t="s">
        <v>496</v>
      </c>
      <c r="E97" s="85">
        <v>377</v>
      </c>
      <c r="F97" s="44">
        <v>0</v>
      </c>
      <c r="G97" s="44">
        <v>8.9310667255880095E-3</v>
      </c>
      <c r="H97" s="44">
        <f t="shared" si="13"/>
        <v>-1.7504890782152498E-2</v>
      </c>
      <c r="I97" s="44">
        <f t="shared" si="12"/>
        <v>1.7504890782152498E-2</v>
      </c>
      <c r="J97" s="44" t="s">
        <v>488</v>
      </c>
      <c r="K97" s="44" t="s">
        <v>488</v>
      </c>
      <c r="L97" s="44" t="s">
        <v>488</v>
      </c>
      <c r="M97" s="44">
        <v>1</v>
      </c>
      <c r="N97" s="57" t="s">
        <v>488</v>
      </c>
      <c r="O97" s="60" t="s">
        <v>488</v>
      </c>
      <c r="P97" s="44" t="s">
        <v>488</v>
      </c>
      <c r="Q97" s="44" t="s">
        <v>488</v>
      </c>
      <c r="R97" s="44" t="s">
        <v>488</v>
      </c>
      <c r="S97" s="44" t="s">
        <v>488</v>
      </c>
      <c r="T97" s="44" t="s">
        <v>488</v>
      </c>
      <c r="U97" s="44" t="s">
        <v>488</v>
      </c>
      <c r="V97" s="50" t="s">
        <v>488</v>
      </c>
      <c r="W97" s="50" t="s">
        <v>488</v>
      </c>
    </row>
    <row r="98" spans="1:54" ht="14" customHeight="1" x14ac:dyDescent="0.2">
      <c r="A98" s="40" t="s">
        <v>533</v>
      </c>
      <c r="B98" s="40" t="s">
        <v>644</v>
      </c>
      <c r="C98" s="85" t="s">
        <v>849</v>
      </c>
      <c r="D98" s="40" t="s">
        <v>497</v>
      </c>
      <c r="E98" s="85">
        <v>377</v>
      </c>
      <c r="F98" s="44">
        <v>7.2912140858507604E-3</v>
      </c>
      <c r="G98" s="44">
        <v>1.08927321772254E-2</v>
      </c>
      <c r="H98" s="44">
        <f t="shared" si="13"/>
        <v>-1.4058540981511023E-2</v>
      </c>
      <c r="I98" s="44">
        <f t="shared" si="12"/>
        <v>2.8640969153212546E-2</v>
      </c>
      <c r="J98" s="44" t="s">
        <v>488</v>
      </c>
      <c r="K98" s="44" t="s">
        <v>488</v>
      </c>
      <c r="L98" s="44" t="s">
        <v>488</v>
      </c>
      <c r="M98" s="44">
        <v>0.50367345140101705</v>
      </c>
      <c r="N98" s="57" t="s">
        <v>488</v>
      </c>
      <c r="O98" s="60" t="s">
        <v>488</v>
      </c>
      <c r="P98" s="44" t="s">
        <v>488</v>
      </c>
      <c r="Q98" s="44" t="s">
        <v>488</v>
      </c>
      <c r="R98" s="44" t="s">
        <v>488</v>
      </c>
      <c r="S98" s="44" t="s">
        <v>488</v>
      </c>
      <c r="T98" s="44" t="s">
        <v>488</v>
      </c>
      <c r="U98" s="44" t="s">
        <v>488</v>
      </c>
      <c r="V98" s="50" t="s">
        <v>488</v>
      </c>
      <c r="W98" s="50" t="s">
        <v>488</v>
      </c>
    </row>
    <row r="99" spans="1:54" ht="14" customHeight="1" x14ac:dyDescent="0.2">
      <c r="A99" s="40" t="s">
        <v>533</v>
      </c>
      <c r="B99" s="40" t="s">
        <v>644</v>
      </c>
      <c r="C99" s="85" t="s">
        <v>849</v>
      </c>
      <c r="D99" s="40" t="s">
        <v>861</v>
      </c>
      <c r="E99" s="85">
        <v>330</v>
      </c>
      <c r="F99" s="44">
        <v>1.1759560475407301E-2</v>
      </c>
      <c r="G99" s="44">
        <v>5.5824494638155499E-3</v>
      </c>
      <c r="H99" s="44">
        <f t="shared" si="13"/>
        <v>8.1795952632882259E-4</v>
      </c>
      <c r="I99" s="44">
        <f t="shared" si="12"/>
        <v>2.2701161424485777E-2</v>
      </c>
      <c r="J99" s="44" t="s">
        <v>488</v>
      </c>
      <c r="K99" s="44" t="s">
        <v>488</v>
      </c>
      <c r="L99" s="44" t="s">
        <v>488</v>
      </c>
      <c r="M99" s="44">
        <v>3.5158911893510697E-2</v>
      </c>
      <c r="N99" s="57" t="s">
        <v>488</v>
      </c>
      <c r="O99" s="60" t="s">
        <v>848</v>
      </c>
      <c r="P99" s="44">
        <v>0.105239760440671</v>
      </c>
      <c r="Q99" s="44"/>
      <c r="R99" s="44"/>
      <c r="S99" s="44"/>
      <c r="T99" s="44"/>
      <c r="U99" s="44"/>
      <c r="V99" s="50"/>
      <c r="W99" s="50"/>
    </row>
    <row r="100" spans="1:54" ht="14" customHeight="1" x14ac:dyDescent="0.2">
      <c r="A100" s="40"/>
      <c r="B100" s="40"/>
      <c r="C100" s="85"/>
      <c r="D100" s="40"/>
      <c r="E100" s="85"/>
      <c r="F100" s="44"/>
      <c r="G100" s="44"/>
      <c r="H100" s="44"/>
      <c r="I100" s="44"/>
      <c r="J100" s="44"/>
      <c r="K100" s="44"/>
      <c r="L100" s="44"/>
      <c r="M100" s="44"/>
      <c r="N100" s="57"/>
      <c r="O100" s="60"/>
      <c r="P100" s="44"/>
      <c r="Q100" s="44"/>
      <c r="R100" s="44"/>
      <c r="S100" s="44"/>
      <c r="T100" s="44"/>
      <c r="U100" s="44"/>
      <c r="V100" s="50"/>
      <c r="W100" s="50"/>
    </row>
    <row r="101" spans="1:54" ht="14" customHeight="1" x14ac:dyDescent="0.2">
      <c r="A101" s="40" t="s">
        <v>533</v>
      </c>
      <c r="B101" s="40" t="s">
        <v>644</v>
      </c>
      <c r="C101" s="85" t="s">
        <v>850</v>
      </c>
      <c r="D101" s="40" t="s">
        <v>493</v>
      </c>
      <c r="E101" s="85">
        <v>377</v>
      </c>
      <c r="F101" s="44">
        <v>2.76870888879148E-3</v>
      </c>
      <c r="G101" s="44">
        <v>6.7418176558894302E-3</v>
      </c>
      <c r="H101" s="44">
        <f t="shared" si="13"/>
        <v>-1.0445253716751804E-2</v>
      </c>
      <c r="I101" s="44">
        <f t="shared" si="12"/>
        <v>1.5982671494334764E-2</v>
      </c>
      <c r="J101" s="44" t="s">
        <v>488</v>
      </c>
      <c r="K101" s="44" t="s">
        <v>488</v>
      </c>
      <c r="L101" s="44" t="s">
        <v>488</v>
      </c>
      <c r="M101" s="44">
        <v>0.68130945511807595</v>
      </c>
      <c r="N101" s="57">
        <v>557.88727918237896</v>
      </c>
      <c r="O101" s="60">
        <v>376</v>
      </c>
      <c r="P101" s="44">
        <v>3.0508291667937199E-9</v>
      </c>
      <c r="Q101" s="44">
        <v>2.8647818697619999E-4</v>
      </c>
      <c r="R101" s="44">
        <v>2.7159937840074002E-4</v>
      </c>
      <c r="S101" s="44">
        <v>0.29220404927536497</v>
      </c>
      <c r="T101" s="44">
        <v>5.3205628185336397E-2</v>
      </c>
      <c r="U101" s="44">
        <v>4.6727068331879201E-3</v>
      </c>
      <c r="V101" s="50" t="b">
        <v>1</v>
      </c>
      <c r="W101" s="50">
        <v>0</v>
      </c>
    </row>
    <row r="102" spans="1:54" ht="14" customHeight="1" x14ac:dyDescent="0.2">
      <c r="A102" s="40" t="s">
        <v>533</v>
      </c>
      <c r="B102" s="40" t="s">
        <v>644</v>
      </c>
      <c r="C102" s="85" t="s">
        <v>850</v>
      </c>
      <c r="D102" s="40" t="s">
        <v>494</v>
      </c>
      <c r="E102" s="85">
        <v>377</v>
      </c>
      <c r="F102" s="44">
        <v>1.1340482469728E-2</v>
      </c>
      <c r="G102" s="44">
        <v>1.0558400984658701E-2</v>
      </c>
      <c r="H102" s="44">
        <f t="shared" si="13"/>
        <v>-9.3539834602030542E-3</v>
      </c>
      <c r="I102" s="44">
        <f t="shared" si="12"/>
        <v>3.2034948399659056E-2</v>
      </c>
      <c r="J102" s="44" t="s">
        <v>488</v>
      </c>
      <c r="K102" s="44" t="s">
        <v>488</v>
      </c>
      <c r="L102" s="44" t="s">
        <v>488</v>
      </c>
      <c r="M102" s="44">
        <v>0.28348105641411597</v>
      </c>
      <c r="N102" s="57">
        <v>556.23701227222705</v>
      </c>
      <c r="O102" s="60">
        <v>375</v>
      </c>
      <c r="P102" s="44">
        <v>3.2846580280286502E-9</v>
      </c>
      <c r="Q102" s="44" t="s">
        <v>488</v>
      </c>
      <c r="R102" s="44" t="s">
        <v>488</v>
      </c>
      <c r="S102" s="44" t="s">
        <v>488</v>
      </c>
      <c r="T102" s="44" t="s">
        <v>488</v>
      </c>
      <c r="U102" s="44" t="s">
        <v>488</v>
      </c>
      <c r="V102" s="50" t="s">
        <v>488</v>
      </c>
      <c r="W102" s="50" t="s">
        <v>488</v>
      </c>
      <c r="AU102" s="48"/>
      <c r="AV102" s="48"/>
    </row>
    <row r="103" spans="1:54" ht="14" customHeight="1" x14ac:dyDescent="0.2">
      <c r="A103" s="40" t="s">
        <v>533</v>
      </c>
      <c r="B103" s="40" t="s">
        <v>644</v>
      </c>
      <c r="C103" s="85" t="s">
        <v>850</v>
      </c>
      <c r="D103" s="40" t="s">
        <v>495</v>
      </c>
      <c r="E103" s="85">
        <v>377</v>
      </c>
      <c r="F103" s="44">
        <v>-7.35229261899606E-3</v>
      </c>
      <c r="G103" s="44">
        <v>2.2425866574866601E-2</v>
      </c>
      <c r="H103" s="44">
        <f t="shared" si="13"/>
        <v>-5.1306991105734598E-2</v>
      </c>
      <c r="I103" s="44">
        <f t="shared" si="12"/>
        <v>3.660240586774248E-2</v>
      </c>
      <c r="J103" s="44" t="s">
        <v>488</v>
      </c>
      <c r="K103" s="44" t="s">
        <v>488</v>
      </c>
      <c r="L103" s="44" t="s">
        <v>488</v>
      </c>
      <c r="M103" s="44">
        <v>0.74320849154614299</v>
      </c>
      <c r="N103" s="57" t="s">
        <v>488</v>
      </c>
      <c r="O103" s="60" t="s">
        <v>488</v>
      </c>
      <c r="P103" s="44" t="s">
        <v>488</v>
      </c>
      <c r="Q103" s="44" t="s">
        <v>488</v>
      </c>
      <c r="R103" s="44" t="s">
        <v>488</v>
      </c>
      <c r="S103" s="44" t="s">
        <v>488</v>
      </c>
      <c r="T103" s="44" t="s">
        <v>488</v>
      </c>
      <c r="U103" s="44" t="s">
        <v>488</v>
      </c>
      <c r="V103" s="50" t="s">
        <v>488</v>
      </c>
      <c r="W103" s="50" t="s">
        <v>488</v>
      </c>
      <c r="AU103" s="48"/>
      <c r="AV103" s="48"/>
    </row>
    <row r="104" spans="1:54" ht="14" customHeight="1" x14ac:dyDescent="0.2">
      <c r="A104" s="40" t="s">
        <v>533</v>
      </c>
      <c r="B104" s="40" t="s">
        <v>644</v>
      </c>
      <c r="C104" s="85" t="s">
        <v>850</v>
      </c>
      <c r="D104" s="40" t="s">
        <v>496</v>
      </c>
      <c r="E104" s="85">
        <v>377</v>
      </c>
      <c r="F104" s="44">
        <v>-8.7390183700784005E-4</v>
      </c>
      <c r="G104" s="44">
        <v>9.8849844892228405E-3</v>
      </c>
      <c r="H104" s="44">
        <f t="shared" si="13"/>
        <v>-2.0248471435884607E-2</v>
      </c>
      <c r="I104" s="44">
        <f t="shared" si="12"/>
        <v>1.8500667761868924E-2</v>
      </c>
      <c r="J104" s="44" t="s">
        <v>488</v>
      </c>
      <c r="K104" s="44" t="s">
        <v>488</v>
      </c>
      <c r="L104" s="44" t="s">
        <v>488</v>
      </c>
      <c r="M104" s="44">
        <v>0.92955319682061099</v>
      </c>
      <c r="N104" s="57" t="s">
        <v>488</v>
      </c>
      <c r="O104" s="60" t="s">
        <v>488</v>
      </c>
      <c r="P104" s="44" t="s">
        <v>488</v>
      </c>
      <c r="Q104" s="44" t="s">
        <v>488</v>
      </c>
      <c r="R104" s="44" t="s">
        <v>488</v>
      </c>
      <c r="S104" s="44" t="s">
        <v>488</v>
      </c>
      <c r="T104" s="44" t="s">
        <v>488</v>
      </c>
      <c r="U104" s="44" t="s">
        <v>488</v>
      </c>
      <c r="V104" s="50" t="s">
        <v>488</v>
      </c>
      <c r="W104" s="50" t="s">
        <v>488</v>
      </c>
      <c r="AV104" s="48"/>
    </row>
    <row r="105" spans="1:54" ht="14" customHeight="1" x14ac:dyDescent="0.2">
      <c r="A105" s="40" t="s">
        <v>533</v>
      </c>
      <c r="B105" s="40" t="s">
        <v>644</v>
      </c>
      <c r="C105" s="85" t="s">
        <v>850</v>
      </c>
      <c r="D105" s="40" t="s">
        <v>497</v>
      </c>
      <c r="E105" s="85">
        <v>377</v>
      </c>
      <c r="F105" s="44">
        <v>-4.2948744693132E-3</v>
      </c>
      <c r="G105" s="44">
        <v>1.1551714372553401E-2</v>
      </c>
      <c r="H105" s="44">
        <f t="shared" si="13"/>
        <v>-2.6936234639517866E-2</v>
      </c>
      <c r="I105" s="44">
        <f t="shared" si="12"/>
        <v>1.8346485700891466E-2</v>
      </c>
      <c r="J105" s="44" t="s">
        <v>488</v>
      </c>
      <c r="K105" s="44" t="s">
        <v>488</v>
      </c>
      <c r="L105" s="44" t="s">
        <v>488</v>
      </c>
      <c r="M105" s="44">
        <v>0.710254610349903</v>
      </c>
      <c r="N105" s="57" t="s">
        <v>488</v>
      </c>
      <c r="O105" s="60" t="s">
        <v>488</v>
      </c>
      <c r="P105" s="44" t="s">
        <v>488</v>
      </c>
      <c r="Q105" s="44" t="s">
        <v>488</v>
      </c>
      <c r="R105" s="44" t="s">
        <v>488</v>
      </c>
      <c r="S105" s="44" t="s">
        <v>488</v>
      </c>
      <c r="T105" s="44" t="s">
        <v>488</v>
      </c>
      <c r="U105" s="44" t="s">
        <v>488</v>
      </c>
      <c r="V105" s="50" t="s">
        <v>488</v>
      </c>
      <c r="W105" s="50" t="s">
        <v>488</v>
      </c>
      <c r="AV105" s="48"/>
    </row>
    <row r="106" spans="1:54" ht="14" customHeight="1" x14ac:dyDescent="0.2">
      <c r="A106" s="40" t="s">
        <v>533</v>
      </c>
      <c r="B106" s="40" t="s">
        <v>644</v>
      </c>
      <c r="C106" s="85" t="s">
        <v>850</v>
      </c>
      <c r="D106" s="40" t="s">
        <v>861</v>
      </c>
      <c r="E106" s="85">
        <v>354</v>
      </c>
      <c r="F106" s="44">
        <v>-7.4176881845266496E-3</v>
      </c>
      <c r="G106" s="44">
        <v>6.0017484629642202E-3</v>
      </c>
      <c r="H106" s="44">
        <f t="shared" si="13"/>
        <v>-1.9181115171936519E-2</v>
      </c>
      <c r="I106" s="44">
        <f t="shared" si="12"/>
        <v>4.3457388028832217E-3</v>
      </c>
      <c r="J106" s="44" t="s">
        <v>488</v>
      </c>
      <c r="K106" s="44" t="s">
        <v>488</v>
      </c>
      <c r="L106" s="44" t="s">
        <v>488</v>
      </c>
      <c r="M106" s="44">
        <v>0.216487854530068</v>
      </c>
      <c r="N106" s="57" t="s">
        <v>488</v>
      </c>
      <c r="O106" s="60" t="s">
        <v>848</v>
      </c>
      <c r="P106" s="44">
        <v>0.10481041552260199</v>
      </c>
      <c r="Q106" s="44"/>
      <c r="R106" s="44"/>
      <c r="S106" s="44"/>
      <c r="T106" s="44"/>
      <c r="U106" s="44"/>
      <c r="V106" s="50"/>
      <c r="W106" s="50"/>
      <c r="AV106" s="48"/>
    </row>
    <row r="107" spans="1:54" ht="14" customHeight="1" x14ac:dyDescent="0.2">
      <c r="A107" s="40"/>
      <c r="B107" s="40"/>
      <c r="C107" s="85"/>
      <c r="D107" s="40"/>
      <c r="E107" s="85"/>
      <c r="F107" s="44"/>
      <c r="G107" s="44"/>
      <c r="H107" s="44"/>
      <c r="I107" s="44"/>
      <c r="J107" s="44"/>
      <c r="K107" s="44"/>
      <c r="L107" s="44"/>
      <c r="M107" s="44"/>
      <c r="N107" s="57"/>
      <c r="O107" s="60"/>
      <c r="P107" s="44"/>
      <c r="Q107" s="44"/>
      <c r="R107" s="44"/>
      <c r="S107" s="44"/>
      <c r="T107" s="44"/>
      <c r="U107" s="44"/>
      <c r="V107" s="50"/>
      <c r="W107" s="50"/>
      <c r="AV107" s="48"/>
    </row>
    <row r="108" spans="1:54" ht="14" customHeight="1" x14ac:dyDescent="0.2">
      <c r="A108" s="40" t="s">
        <v>533</v>
      </c>
      <c r="B108" s="40" t="s">
        <v>644</v>
      </c>
      <c r="C108" s="85" t="s">
        <v>599</v>
      </c>
      <c r="D108" s="40" t="s">
        <v>493</v>
      </c>
      <c r="E108" s="85">
        <v>362</v>
      </c>
      <c r="F108" s="44">
        <v>-7.3493204094794004E-3</v>
      </c>
      <c r="G108" s="44">
        <v>5.48700493333063E-3</v>
      </c>
      <c r="H108" s="44">
        <f t="shared" si="13"/>
        <v>-1.8103850078807434E-2</v>
      </c>
      <c r="I108" s="44">
        <f t="shared" si="12"/>
        <v>3.4052092598486341E-3</v>
      </c>
      <c r="J108" s="44" t="s">
        <v>488</v>
      </c>
      <c r="K108" s="44" t="s">
        <v>488</v>
      </c>
      <c r="L108" s="44" t="s">
        <v>488</v>
      </c>
      <c r="M108" s="44">
        <v>0.180438947557784</v>
      </c>
      <c r="N108" s="57">
        <v>776.81963885001301</v>
      </c>
      <c r="O108" s="60">
        <v>361</v>
      </c>
      <c r="P108" s="44">
        <v>1.5342480896626201E-32</v>
      </c>
      <c r="Q108" s="44">
        <v>1.6686419340125001E-4</v>
      </c>
      <c r="R108" s="44">
        <v>2.2285011097432001E-4</v>
      </c>
      <c r="S108" s="44">
        <v>0.45448284113432202</v>
      </c>
      <c r="T108" s="44">
        <v>5.1993904316863897E-2</v>
      </c>
      <c r="U108" s="44">
        <v>6.5677286410933903E-3</v>
      </c>
      <c r="V108" s="50" t="b">
        <v>1</v>
      </c>
      <c r="W108" s="50">
        <v>0</v>
      </c>
      <c r="AU108" s="48"/>
      <c r="BB108" s="48"/>
    </row>
    <row r="109" spans="1:54" ht="14" customHeight="1" x14ac:dyDescent="0.2">
      <c r="A109" s="40" t="s">
        <v>533</v>
      </c>
      <c r="B109" s="40" t="s">
        <v>644</v>
      </c>
      <c r="C109" s="85" t="s">
        <v>599</v>
      </c>
      <c r="D109" s="40" t="s">
        <v>494</v>
      </c>
      <c r="E109" s="85">
        <v>362</v>
      </c>
      <c r="F109" s="44">
        <v>-2.4161877973564601E-3</v>
      </c>
      <c r="G109" s="44">
        <v>8.5760964529280597E-3</v>
      </c>
      <c r="H109" s="44">
        <f t="shared" si="13"/>
        <v>-1.9225336845095455E-2</v>
      </c>
      <c r="I109" s="44">
        <f t="shared" si="12"/>
        <v>1.4392961250382535E-2</v>
      </c>
      <c r="J109" s="44" t="s">
        <v>488</v>
      </c>
      <c r="K109" s="44" t="s">
        <v>488</v>
      </c>
      <c r="L109" s="44" t="s">
        <v>488</v>
      </c>
      <c r="M109" s="44">
        <v>0.778308482400489</v>
      </c>
      <c r="N109" s="57">
        <v>775.61170694495297</v>
      </c>
      <c r="O109" s="60">
        <v>360</v>
      </c>
      <c r="P109" s="44">
        <v>1.4436176329927901E-32</v>
      </c>
      <c r="Q109" s="44" t="s">
        <v>488</v>
      </c>
      <c r="R109" s="44" t="s">
        <v>488</v>
      </c>
      <c r="S109" s="44" t="s">
        <v>488</v>
      </c>
      <c r="T109" s="44" t="s">
        <v>488</v>
      </c>
      <c r="U109" s="44" t="s">
        <v>488</v>
      </c>
      <c r="V109" s="50" t="s">
        <v>488</v>
      </c>
      <c r="W109" s="50" t="s">
        <v>488</v>
      </c>
      <c r="AU109" s="48"/>
      <c r="BB109" s="48"/>
    </row>
    <row r="110" spans="1:54" ht="14" customHeight="1" x14ac:dyDescent="0.2">
      <c r="A110" s="40" t="s">
        <v>533</v>
      </c>
      <c r="B110" s="40" t="s">
        <v>644</v>
      </c>
      <c r="C110" s="85" t="s">
        <v>599</v>
      </c>
      <c r="D110" s="40" t="s">
        <v>495</v>
      </c>
      <c r="E110" s="85">
        <v>362</v>
      </c>
      <c r="F110" s="44">
        <v>-7.8215959275191298E-3</v>
      </c>
      <c r="G110" s="44">
        <v>1.5713685658253599E-2</v>
      </c>
      <c r="H110" s="44">
        <f t="shared" si="13"/>
        <v>-3.8620419817696185E-2</v>
      </c>
      <c r="I110" s="44">
        <f t="shared" si="12"/>
        <v>2.2977227962657922E-2</v>
      </c>
      <c r="J110" s="44" t="s">
        <v>488</v>
      </c>
      <c r="K110" s="44" t="s">
        <v>488</v>
      </c>
      <c r="L110" s="44" t="s">
        <v>488</v>
      </c>
      <c r="M110" s="44">
        <v>0.618958441096362</v>
      </c>
      <c r="N110" s="57" t="s">
        <v>488</v>
      </c>
      <c r="O110" s="60" t="s">
        <v>488</v>
      </c>
      <c r="P110" s="44" t="s">
        <v>488</v>
      </c>
      <c r="Q110" s="44" t="s">
        <v>488</v>
      </c>
      <c r="R110" s="44" t="s">
        <v>488</v>
      </c>
      <c r="S110" s="44" t="s">
        <v>488</v>
      </c>
      <c r="T110" s="44" t="s">
        <v>488</v>
      </c>
      <c r="U110" s="44" t="s">
        <v>488</v>
      </c>
      <c r="V110" s="50" t="s">
        <v>488</v>
      </c>
      <c r="W110" s="50" t="s">
        <v>488</v>
      </c>
      <c r="BB110" s="48"/>
    </row>
    <row r="111" spans="1:54" ht="14" customHeight="1" x14ac:dyDescent="0.2">
      <c r="A111" s="40" t="s">
        <v>533</v>
      </c>
      <c r="B111" s="40" t="s">
        <v>644</v>
      </c>
      <c r="C111" s="85" t="s">
        <v>599</v>
      </c>
      <c r="D111" s="40" t="s">
        <v>496</v>
      </c>
      <c r="E111" s="85">
        <v>362</v>
      </c>
      <c r="F111" s="44">
        <v>1.2993705353281999E-3</v>
      </c>
      <c r="G111" s="44">
        <v>6.8606908567075704E-3</v>
      </c>
      <c r="H111" s="44">
        <f t="shared" si="13"/>
        <v>-1.2147583543818638E-2</v>
      </c>
      <c r="I111" s="44">
        <f t="shared" si="12"/>
        <v>1.4746324614475037E-2</v>
      </c>
      <c r="J111" s="44" t="s">
        <v>488</v>
      </c>
      <c r="K111" s="44" t="s">
        <v>488</v>
      </c>
      <c r="L111" s="44" t="s">
        <v>488</v>
      </c>
      <c r="M111" s="44">
        <v>0.84978438636606402</v>
      </c>
      <c r="N111" s="57" t="s">
        <v>488</v>
      </c>
      <c r="O111" s="60" t="s">
        <v>488</v>
      </c>
      <c r="P111" s="44" t="s">
        <v>488</v>
      </c>
      <c r="Q111" s="44" t="s">
        <v>488</v>
      </c>
      <c r="R111" s="44" t="s">
        <v>488</v>
      </c>
      <c r="S111" s="44" t="s">
        <v>488</v>
      </c>
      <c r="T111" s="44" t="s">
        <v>488</v>
      </c>
      <c r="U111" s="44" t="s">
        <v>488</v>
      </c>
      <c r="V111" s="50" t="s">
        <v>488</v>
      </c>
      <c r="W111" s="50" t="s">
        <v>488</v>
      </c>
      <c r="BB111" s="48"/>
    </row>
    <row r="112" spans="1:54" ht="14" customHeight="1" x14ac:dyDescent="0.2">
      <c r="A112" s="40" t="s">
        <v>533</v>
      </c>
      <c r="B112" s="40" t="s">
        <v>644</v>
      </c>
      <c r="C112" s="85" t="s">
        <v>599</v>
      </c>
      <c r="D112" s="40" t="s">
        <v>497</v>
      </c>
      <c r="E112" s="85">
        <v>362</v>
      </c>
      <c r="F112" s="44">
        <v>9.1150426352048998E-4</v>
      </c>
      <c r="G112" s="44">
        <v>6.6799617434367504E-3</v>
      </c>
      <c r="H112" s="44">
        <f t="shared" si="13"/>
        <v>-1.2181220753615539E-2</v>
      </c>
      <c r="I112" s="44">
        <f t="shared" si="12"/>
        <v>1.4004229280656521E-2</v>
      </c>
      <c r="J112" s="44" t="s">
        <v>488</v>
      </c>
      <c r="K112" s="44" t="s">
        <v>488</v>
      </c>
      <c r="L112" s="44" t="s">
        <v>488</v>
      </c>
      <c r="M112" s="44">
        <v>0.89153883299981795</v>
      </c>
      <c r="N112" s="57" t="s">
        <v>488</v>
      </c>
      <c r="O112" s="60" t="s">
        <v>488</v>
      </c>
      <c r="P112" s="44" t="s">
        <v>488</v>
      </c>
      <c r="Q112" s="44" t="s">
        <v>488</v>
      </c>
      <c r="R112" s="44" t="s">
        <v>488</v>
      </c>
      <c r="S112" s="44" t="s">
        <v>488</v>
      </c>
      <c r="T112" s="44" t="s">
        <v>488</v>
      </c>
      <c r="U112" s="44" t="s">
        <v>488</v>
      </c>
      <c r="V112" s="50" t="s">
        <v>488</v>
      </c>
      <c r="W112" s="50" t="s">
        <v>488</v>
      </c>
      <c r="BB112" s="48"/>
    </row>
    <row r="113" spans="1:54" ht="14" customHeight="1" x14ac:dyDescent="0.2">
      <c r="A113" s="40" t="s">
        <v>533</v>
      </c>
      <c r="B113" s="40" t="s">
        <v>644</v>
      </c>
      <c r="C113" s="85" t="s">
        <v>599</v>
      </c>
      <c r="D113" s="40" t="s">
        <v>861</v>
      </c>
      <c r="E113" s="85">
        <v>312</v>
      </c>
      <c r="F113" s="44">
        <v>-2.7190501170908199E-3</v>
      </c>
      <c r="G113" s="44">
        <v>4.2060535177870298E-3</v>
      </c>
      <c r="H113" s="44">
        <f t="shared" si="13"/>
        <v>-1.0962915011953399E-2</v>
      </c>
      <c r="I113" s="44">
        <f t="shared" si="12"/>
        <v>5.5248147777717579E-3</v>
      </c>
      <c r="J113" s="44" t="s">
        <v>488</v>
      </c>
      <c r="K113" s="44" t="s">
        <v>488</v>
      </c>
      <c r="L113" s="44" t="s">
        <v>488</v>
      </c>
      <c r="M113" s="44">
        <v>0.51798076124383197</v>
      </c>
      <c r="N113" s="57"/>
      <c r="O113" s="60" t="s">
        <v>645</v>
      </c>
      <c r="P113" s="44">
        <v>9.3479714080936402E-2</v>
      </c>
      <c r="Q113" s="44" t="s">
        <v>488</v>
      </c>
      <c r="R113" s="44" t="s">
        <v>488</v>
      </c>
      <c r="S113" s="44" t="s">
        <v>488</v>
      </c>
      <c r="T113" s="44" t="s">
        <v>488</v>
      </c>
      <c r="U113" s="44" t="s">
        <v>488</v>
      </c>
      <c r="V113" s="50" t="s">
        <v>488</v>
      </c>
      <c r="W113" s="50" t="s">
        <v>488</v>
      </c>
      <c r="AU113" s="48"/>
    </row>
    <row r="114" spans="1:54" ht="14" customHeight="1" x14ac:dyDescent="0.2">
      <c r="A114" s="40"/>
      <c r="B114" s="40"/>
      <c r="C114" s="85"/>
      <c r="D114" s="40"/>
      <c r="E114" s="85"/>
      <c r="F114" s="44"/>
      <c r="G114" s="44"/>
      <c r="H114" s="44"/>
      <c r="I114" s="44"/>
      <c r="J114" s="44"/>
      <c r="K114" s="44"/>
      <c r="L114" s="44"/>
      <c r="M114" s="44"/>
      <c r="N114" s="57"/>
      <c r="O114" s="60"/>
      <c r="P114" s="44"/>
      <c r="Q114" s="44"/>
      <c r="R114" s="44"/>
      <c r="S114" s="44"/>
      <c r="T114" s="44"/>
      <c r="U114" s="44"/>
      <c r="V114" s="50"/>
      <c r="W114" s="50"/>
      <c r="AU114" s="48"/>
    </row>
    <row r="115" spans="1:54" ht="14" customHeight="1" x14ac:dyDescent="0.2">
      <c r="A115" s="52" t="s">
        <v>511</v>
      </c>
      <c r="B115" s="40"/>
      <c r="C115" s="85"/>
      <c r="D115" s="40"/>
      <c r="E115" s="85"/>
      <c r="F115" s="44"/>
      <c r="G115" s="44"/>
      <c r="H115" s="44"/>
      <c r="I115" s="44"/>
      <c r="J115" s="44"/>
      <c r="K115" s="44"/>
      <c r="L115" s="44"/>
      <c r="M115" s="44"/>
      <c r="N115" s="57"/>
      <c r="O115" s="60"/>
      <c r="P115" s="44"/>
      <c r="Q115" s="44"/>
      <c r="R115" s="44"/>
      <c r="S115" s="44"/>
      <c r="T115" s="44"/>
      <c r="U115" s="44"/>
      <c r="V115" s="50"/>
      <c r="W115" s="50"/>
      <c r="AU115" s="48"/>
    </row>
    <row r="116" spans="1:54" ht="14" customHeight="1" x14ac:dyDescent="0.2">
      <c r="A116" s="40" t="s">
        <v>621</v>
      </c>
      <c r="B116" s="40" t="s">
        <v>644</v>
      </c>
      <c r="C116" s="85" t="s">
        <v>596</v>
      </c>
      <c r="D116" s="40" t="s">
        <v>493</v>
      </c>
      <c r="E116" s="85">
        <v>22</v>
      </c>
      <c r="F116" s="44">
        <v>7.4011409084570002E-3</v>
      </c>
      <c r="G116" s="44">
        <v>5.3204080583250497E-2</v>
      </c>
      <c r="H116" s="44">
        <f t="shared" ref="H116:H121" si="14">F116-1.96*G116</f>
        <v>-9.6878857034713967E-2</v>
      </c>
      <c r="I116" s="44">
        <f t="shared" si="12"/>
        <v>0.11168113885162798</v>
      </c>
      <c r="J116" s="44">
        <f t="shared" ref="J116:J121" si="15">EXP(F116)</f>
        <v>1.0074285970456132</v>
      </c>
      <c r="K116" s="44">
        <f t="shared" ref="K116:L121" si="16">EXP(H116)</f>
        <v>0.90766595681876039</v>
      </c>
      <c r="L116" s="44">
        <f t="shared" si="16"/>
        <v>1.1181562672047494</v>
      </c>
      <c r="M116" s="44">
        <v>0.88936439569491699</v>
      </c>
      <c r="N116" s="57">
        <v>36.2240543616279</v>
      </c>
      <c r="O116" s="60">
        <v>21</v>
      </c>
      <c r="P116" s="44">
        <v>2.06312407260844E-2</v>
      </c>
      <c r="Q116" s="44">
        <v>-1.16888074922878E-2</v>
      </c>
      <c r="R116" s="44">
        <v>9.7585441447914593E-3</v>
      </c>
      <c r="S116" s="44">
        <v>0.24499717198621701</v>
      </c>
      <c r="T116" s="44">
        <v>6.1900229166794898E-2</v>
      </c>
      <c r="U116" s="44">
        <v>3.5879343408031302E-3</v>
      </c>
      <c r="V116" s="50" t="b">
        <v>1</v>
      </c>
      <c r="W116" s="47">
        <v>1.6259790940940501E-68</v>
      </c>
      <c r="AU116" s="48"/>
      <c r="BB116" s="48"/>
    </row>
    <row r="117" spans="1:54" ht="14" customHeight="1" x14ac:dyDescent="0.2">
      <c r="A117" s="40" t="s">
        <v>621</v>
      </c>
      <c r="B117" s="40" t="s">
        <v>644</v>
      </c>
      <c r="C117" s="85" t="s">
        <v>596</v>
      </c>
      <c r="D117" s="40" t="s">
        <v>494</v>
      </c>
      <c r="E117" s="85">
        <v>22</v>
      </c>
      <c r="F117" s="44">
        <v>-7.20595268359428E-2</v>
      </c>
      <c r="G117" s="44">
        <v>8.4699990017602603E-2</v>
      </c>
      <c r="H117" s="44">
        <f t="shared" si="14"/>
        <v>-0.23807150727044391</v>
      </c>
      <c r="I117" s="44">
        <f t="shared" si="12"/>
        <v>9.3952453598558305E-2</v>
      </c>
      <c r="J117" s="44">
        <f t="shared" si="15"/>
        <v>0.93047550589984052</v>
      </c>
      <c r="K117" s="44">
        <f t="shared" si="16"/>
        <v>0.78814633088588015</v>
      </c>
      <c r="L117" s="44">
        <f t="shared" si="16"/>
        <v>1.0985075145962022</v>
      </c>
      <c r="M117" s="44">
        <v>0.404972558332652</v>
      </c>
      <c r="N117" s="57">
        <v>33.799402566750999</v>
      </c>
      <c r="O117" s="60">
        <v>20</v>
      </c>
      <c r="P117" s="44">
        <v>2.7514104937659101E-2</v>
      </c>
      <c r="Q117" s="44" t="s">
        <v>488</v>
      </c>
      <c r="R117" s="44" t="s">
        <v>488</v>
      </c>
      <c r="S117" s="44" t="s">
        <v>488</v>
      </c>
      <c r="T117" s="44" t="s">
        <v>488</v>
      </c>
      <c r="U117" s="44" t="s">
        <v>488</v>
      </c>
      <c r="V117" s="50" t="s">
        <v>488</v>
      </c>
      <c r="W117" s="50" t="s">
        <v>488</v>
      </c>
      <c r="AU117" s="48"/>
      <c r="BB117" s="48"/>
    </row>
    <row r="118" spans="1:54" ht="14" customHeight="1" x14ac:dyDescent="0.2">
      <c r="A118" s="40" t="s">
        <v>621</v>
      </c>
      <c r="B118" s="40" t="s">
        <v>644</v>
      </c>
      <c r="C118" s="85" t="s">
        <v>596</v>
      </c>
      <c r="D118" s="40" t="s">
        <v>495</v>
      </c>
      <c r="E118" s="85">
        <v>22</v>
      </c>
      <c r="F118" s="44">
        <v>0.24033509004284101</v>
      </c>
      <c r="G118" s="44">
        <v>0.17299843972828199</v>
      </c>
      <c r="H118" s="44">
        <f t="shared" si="14"/>
        <v>-9.8741851824591692E-2</v>
      </c>
      <c r="I118" s="44">
        <f t="shared" si="12"/>
        <v>0.57941203191027368</v>
      </c>
      <c r="J118" s="44">
        <f t="shared" si="15"/>
        <v>1.2716752046329396</v>
      </c>
      <c r="K118" s="44">
        <f t="shared" si="16"/>
        <v>0.9059765540331759</v>
      </c>
      <c r="L118" s="44">
        <f t="shared" si="16"/>
        <v>1.7849886058077946</v>
      </c>
      <c r="M118" s="44">
        <v>0.179318511804721</v>
      </c>
      <c r="N118" s="57" t="s">
        <v>488</v>
      </c>
      <c r="O118" s="60" t="s">
        <v>488</v>
      </c>
      <c r="P118" s="44" t="s">
        <v>488</v>
      </c>
      <c r="Q118" s="44" t="s">
        <v>488</v>
      </c>
      <c r="R118" s="44" t="s">
        <v>488</v>
      </c>
      <c r="S118" s="44" t="s">
        <v>488</v>
      </c>
      <c r="T118" s="44" t="s">
        <v>488</v>
      </c>
      <c r="U118" s="44" t="s">
        <v>488</v>
      </c>
      <c r="V118" s="50" t="s">
        <v>488</v>
      </c>
      <c r="W118" s="50" t="s">
        <v>488</v>
      </c>
      <c r="BB118" s="48"/>
    </row>
    <row r="119" spans="1:54" ht="14" customHeight="1" x14ac:dyDescent="0.2">
      <c r="A119" s="40" t="s">
        <v>621</v>
      </c>
      <c r="B119" s="40" t="s">
        <v>644</v>
      </c>
      <c r="C119" s="85" t="s">
        <v>596</v>
      </c>
      <c r="D119" s="40" t="s">
        <v>496</v>
      </c>
      <c r="E119" s="85">
        <v>22</v>
      </c>
      <c r="F119" s="44">
        <v>-8.3150765837207596E-2</v>
      </c>
      <c r="G119" s="44">
        <v>6.8243102555833907E-2</v>
      </c>
      <c r="H119" s="44">
        <f t="shared" si="14"/>
        <v>-0.21690724684664206</v>
      </c>
      <c r="I119" s="44">
        <f t="shared" si="12"/>
        <v>5.0605715172226867E-2</v>
      </c>
      <c r="J119" s="44">
        <f t="shared" si="15"/>
        <v>0.92021240016830963</v>
      </c>
      <c r="K119" s="44">
        <f t="shared" si="16"/>
        <v>0.80500463256045951</v>
      </c>
      <c r="L119" s="44">
        <f t="shared" si="16"/>
        <v>1.0519080601190496</v>
      </c>
      <c r="M119" s="44">
        <v>0.22305325073644799</v>
      </c>
      <c r="N119" s="57" t="s">
        <v>488</v>
      </c>
      <c r="O119" s="60" t="s">
        <v>488</v>
      </c>
      <c r="P119" s="44" t="s">
        <v>488</v>
      </c>
      <c r="Q119" s="44" t="s">
        <v>488</v>
      </c>
      <c r="R119" s="44" t="s">
        <v>488</v>
      </c>
      <c r="S119" s="44" t="s">
        <v>488</v>
      </c>
      <c r="T119" s="44" t="s">
        <v>488</v>
      </c>
      <c r="U119" s="44" t="s">
        <v>488</v>
      </c>
      <c r="V119" s="50" t="s">
        <v>488</v>
      </c>
      <c r="W119" s="50" t="s">
        <v>488</v>
      </c>
      <c r="BB119" s="48"/>
    </row>
    <row r="120" spans="1:54" ht="14" customHeight="1" x14ac:dyDescent="0.2">
      <c r="A120" s="40" t="s">
        <v>621</v>
      </c>
      <c r="B120" s="40" t="s">
        <v>644</v>
      </c>
      <c r="C120" s="85" t="s">
        <v>596</v>
      </c>
      <c r="D120" s="40" t="s">
        <v>497</v>
      </c>
      <c r="E120" s="85">
        <v>22</v>
      </c>
      <c r="F120" s="44">
        <v>-0.17909694868961501</v>
      </c>
      <c r="G120" s="44">
        <v>7.3101023922330602E-2</v>
      </c>
      <c r="H120" s="44">
        <f t="shared" si="14"/>
        <v>-0.32237495557738299</v>
      </c>
      <c r="I120" s="44">
        <f t="shared" si="12"/>
        <v>-3.5818941801847026E-2</v>
      </c>
      <c r="J120" s="44">
        <f t="shared" si="15"/>
        <v>0.83602484395488252</v>
      </c>
      <c r="K120" s="44">
        <f t="shared" si="16"/>
        <v>0.72442651163842264</v>
      </c>
      <c r="L120" s="44">
        <f t="shared" si="16"/>
        <v>0.96481496532893452</v>
      </c>
      <c r="M120" s="44">
        <v>2.3139877508399E-2</v>
      </c>
      <c r="N120" s="57" t="s">
        <v>488</v>
      </c>
      <c r="O120" s="60" t="s">
        <v>488</v>
      </c>
      <c r="P120" s="44" t="s">
        <v>488</v>
      </c>
      <c r="Q120" s="44" t="s">
        <v>488</v>
      </c>
      <c r="R120" s="44" t="s">
        <v>488</v>
      </c>
      <c r="S120" s="44" t="s">
        <v>488</v>
      </c>
      <c r="T120" s="44" t="s">
        <v>488</v>
      </c>
      <c r="U120" s="44" t="s">
        <v>488</v>
      </c>
      <c r="V120" s="50" t="s">
        <v>488</v>
      </c>
      <c r="W120" s="50" t="s">
        <v>488</v>
      </c>
      <c r="BB120" s="48"/>
    </row>
    <row r="121" spans="1:54" ht="14" customHeight="1" x14ac:dyDescent="0.2">
      <c r="A121" s="40" t="s">
        <v>621</v>
      </c>
      <c r="B121" s="40" t="s">
        <v>644</v>
      </c>
      <c r="C121" s="85" t="s">
        <v>596</v>
      </c>
      <c r="D121" s="40" t="s">
        <v>861</v>
      </c>
      <c r="E121" s="85">
        <v>21</v>
      </c>
      <c r="F121" s="44">
        <v>0.10678687017855901</v>
      </c>
      <c r="G121" s="44">
        <v>5.6658927141009098E-2</v>
      </c>
      <c r="H121" s="44">
        <f t="shared" si="14"/>
        <v>-4.2646270178188228E-3</v>
      </c>
      <c r="I121" s="44">
        <f t="shared" si="12"/>
        <v>0.21783836737493684</v>
      </c>
      <c r="J121" s="44">
        <f t="shared" si="15"/>
        <v>1.1126970802757385</v>
      </c>
      <c r="K121" s="44">
        <f t="shared" si="16"/>
        <v>0.99574445359092578</v>
      </c>
      <c r="L121" s="44">
        <f t="shared" si="16"/>
        <v>1.2433860796203746</v>
      </c>
      <c r="M121" s="44">
        <v>5.9466084301079997E-2</v>
      </c>
      <c r="N121" s="57"/>
      <c r="O121" s="60" t="s">
        <v>645</v>
      </c>
      <c r="P121" s="44">
        <v>0.69117987881192</v>
      </c>
      <c r="Q121" s="44" t="s">
        <v>488</v>
      </c>
      <c r="R121" s="44" t="s">
        <v>488</v>
      </c>
      <c r="S121" s="44" t="s">
        <v>488</v>
      </c>
      <c r="T121" s="44" t="s">
        <v>488</v>
      </c>
      <c r="U121" s="44" t="s">
        <v>488</v>
      </c>
      <c r="V121" s="50" t="s">
        <v>488</v>
      </c>
      <c r="W121" s="50" t="s">
        <v>488</v>
      </c>
      <c r="BB121" s="48"/>
    </row>
    <row r="122" spans="1:54" ht="14" customHeight="1" x14ac:dyDescent="0.2">
      <c r="A122" s="40"/>
      <c r="B122" s="40"/>
      <c r="C122" s="85"/>
      <c r="D122" s="40"/>
      <c r="E122" s="85"/>
      <c r="F122" s="44"/>
      <c r="G122" s="44"/>
      <c r="H122" s="44"/>
      <c r="I122" s="44"/>
      <c r="J122" s="44"/>
      <c r="K122" s="44"/>
      <c r="L122" s="44"/>
      <c r="M122" s="44"/>
      <c r="N122" s="57"/>
      <c r="O122" s="60"/>
      <c r="P122" s="44"/>
      <c r="Q122" s="44"/>
      <c r="R122" s="44"/>
      <c r="S122" s="44"/>
      <c r="T122" s="44"/>
      <c r="U122" s="44"/>
      <c r="V122" s="50"/>
      <c r="W122" s="50"/>
      <c r="BB122" s="48"/>
    </row>
    <row r="123" spans="1:54" ht="14" customHeight="1" x14ac:dyDescent="0.2">
      <c r="A123" s="40" t="s">
        <v>621</v>
      </c>
      <c r="B123" s="40" t="s">
        <v>644</v>
      </c>
      <c r="C123" s="85" t="s">
        <v>851</v>
      </c>
      <c r="D123" s="40" t="s">
        <v>493</v>
      </c>
      <c r="E123" s="85">
        <v>19</v>
      </c>
      <c r="F123" s="44">
        <v>6.9153709446577394E-2</v>
      </c>
      <c r="G123" s="44">
        <v>5.98109510870522E-2</v>
      </c>
      <c r="H123" s="44">
        <f t="shared" ref="H123:H148" si="17">F123-1.96*G123</f>
        <v>-4.8075754684044916E-2</v>
      </c>
      <c r="I123" s="44">
        <f t="shared" si="12"/>
        <v>0.18638317357719969</v>
      </c>
      <c r="J123" s="44" t="s">
        <v>488</v>
      </c>
      <c r="K123" s="44" t="s">
        <v>488</v>
      </c>
      <c r="L123" s="44" t="s">
        <v>488</v>
      </c>
      <c r="M123" s="44">
        <v>0.24759739210172299</v>
      </c>
      <c r="N123" s="57">
        <v>20.009203508186499</v>
      </c>
      <c r="O123" s="60">
        <v>18</v>
      </c>
      <c r="P123" s="44">
        <v>0.33230176420796098</v>
      </c>
      <c r="Q123" s="44">
        <v>5.1122173617494E-3</v>
      </c>
      <c r="R123" s="44">
        <v>1.19129514906257E-2</v>
      </c>
      <c r="S123" s="44">
        <v>0.67321681179116299</v>
      </c>
      <c r="T123" s="44">
        <v>5.96206195772312E-2</v>
      </c>
      <c r="U123" s="44">
        <v>1.8249920676272E-3</v>
      </c>
      <c r="V123" s="50" t="b">
        <v>1</v>
      </c>
      <c r="W123" s="47">
        <v>7.9139187206827001E-91</v>
      </c>
      <c r="AK123" s="48"/>
      <c r="AU123" s="48"/>
    </row>
    <row r="124" spans="1:54" ht="14" customHeight="1" x14ac:dyDescent="0.2">
      <c r="A124" s="40" t="s">
        <v>621</v>
      </c>
      <c r="B124" s="40" t="s">
        <v>644</v>
      </c>
      <c r="C124" s="85" t="s">
        <v>851</v>
      </c>
      <c r="D124" s="40" t="s">
        <v>494</v>
      </c>
      <c r="E124" s="85">
        <v>19</v>
      </c>
      <c r="F124" s="44">
        <v>0.10662894640748299</v>
      </c>
      <c r="G124" s="44">
        <v>0.10664615802405</v>
      </c>
      <c r="H124" s="44">
        <f t="shared" si="17"/>
        <v>-0.10239752331965501</v>
      </c>
      <c r="I124" s="44">
        <f t="shared" si="12"/>
        <v>0.315655416134621</v>
      </c>
      <c r="J124" s="44" t="s">
        <v>488</v>
      </c>
      <c r="K124" s="44" t="s">
        <v>488</v>
      </c>
      <c r="L124" s="44" t="s">
        <v>488</v>
      </c>
      <c r="M124" s="44">
        <v>0.33140862962801398</v>
      </c>
      <c r="N124" s="57">
        <v>19.794775488803499</v>
      </c>
      <c r="O124" s="60">
        <v>17</v>
      </c>
      <c r="P124" s="44">
        <v>0.28486053148420998</v>
      </c>
      <c r="Q124" s="44" t="s">
        <v>488</v>
      </c>
      <c r="R124" s="44" t="s">
        <v>488</v>
      </c>
      <c r="S124" s="44" t="s">
        <v>488</v>
      </c>
      <c r="T124" s="44" t="s">
        <v>488</v>
      </c>
      <c r="U124" s="44" t="s">
        <v>488</v>
      </c>
      <c r="V124" s="50" t="s">
        <v>488</v>
      </c>
      <c r="W124" s="50" t="s">
        <v>488</v>
      </c>
    </row>
    <row r="125" spans="1:54" ht="14" customHeight="1" x14ac:dyDescent="0.2">
      <c r="A125" s="40" t="s">
        <v>621</v>
      </c>
      <c r="B125" s="40" t="s">
        <v>644</v>
      </c>
      <c r="C125" s="85" t="s">
        <v>851</v>
      </c>
      <c r="D125" s="40" t="s">
        <v>495</v>
      </c>
      <c r="E125" s="85">
        <v>19</v>
      </c>
      <c r="F125" s="44">
        <v>0.19822527034123599</v>
      </c>
      <c r="G125" s="44">
        <v>0.137733493098084</v>
      </c>
      <c r="H125" s="44">
        <f t="shared" si="17"/>
        <v>-7.1732376131008635E-2</v>
      </c>
      <c r="I125" s="44">
        <f t="shared" si="12"/>
        <v>0.46818291681348062</v>
      </c>
      <c r="J125" s="44" t="s">
        <v>488</v>
      </c>
      <c r="K125" s="44" t="s">
        <v>488</v>
      </c>
      <c r="L125" s="44" t="s">
        <v>488</v>
      </c>
      <c r="M125" s="44">
        <v>0.16725920132393801</v>
      </c>
      <c r="N125" s="57" t="s">
        <v>488</v>
      </c>
      <c r="O125" s="60" t="s">
        <v>488</v>
      </c>
      <c r="P125" s="44" t="s">
        <v>488</v>
      </c>
      <c r="Q125" s="44" t="s">
        <v>488</v>
      </c>
      <c r="R125" s="44" t="s">
        <v>488</v>
      </c>
      <c r="S125" s="44" t="s">
        <v>488</v>
      </c>
      <c r="T125" s="44" t="s">
        <v>488</v>
      </c>
      <c r="U125" s="44" t="s">
        <v>488</v>
      </c>
      <c r="V125" s="50" t="s">
        <v>488</v>
      </c>
      <c r="W125" s="50" t="s">
        <v>488</v>
      </c>
    </row>
    <row r="126" spans="1:54" ht="14" customHeight="1" x14ac:dyDescent="0.2">
      <c r="A126" s="40" t="s">
        <v>621</v>
      </c>
      <c r="B126" s="40" t="s">
        <v>644</v>
      </c>
      <c r="C126" s="85" t="s">
        <v>851</v>
      </c>
      <c r="D126" s="40" t="s">
        <v>496</v>
      </c>
      <c r="E126" s="85">
        <v>19</v>
      </c>
      <c r="F126" s="44">
        <v>8.3307049426084606E-2</v>
      </c>
      <c r="G126" s="44">
        <v>7.7072369479652098E-2</v>
      </c>
      <c r="H126" s="44">
        <f t="shared" si="17"/>
        <v>-6.7754794754033509E-2</v>
      </c>
      <c r="I126" s="44">
        <f t="shared" si="12"/>
        <v>0.23436889360620272</v>
      </c>
      <c r="J126" s="44" t="s">
        <v>488</v>
      </c>
      <c r="K126" s="44" t="s">
        <v>488</v>
      </c>
      <c r="L126" s="44" t="s">
        <v>488</v>
      </c>
      <c r="M126" s="44">
        <v>0.27974433895907702</v>
      </c>
      <c r="N126" s="57" t="s">
        <v>488</v>
      </c>
      <c r="O126" s="60" t="s">
        <v>488</v>
      </c>
      <c r="P126" s="44" t="s">
        <v>488</v>
      </c>
      <c r="Q126" s="44" t="s">
        <v>488</v>
      </c>
      <c r="R126" s="44" t="s">
        <v>488</v>
      </c>
      <c r="S126" s="44" t="s">
        <v>488</v>
      </c>
      <c r="T126" s="44" t="s">
        <v>488</v>
      </c>
      <c r="U126" s="44" t="s">
        <v>488</v>
      </c>
      <c r="V126" s="50" t="s">
        <v>488</v>
      </c>
      <c r="W126" s="50" t="s">
        <v>488</v>
      </c>
    </row>
    <row r="127" spans="1:54" ht="14" customHeight="1" x14ac:dyDescent="0.2">
      <c r="A127" s="40" t="s">
        <v>621</v>
      </c>
      <c r="B127" s="40" t="s">
        <v>644</v>
      </c>
      <c r="C127" s="85" t="s">
        <v>851</v>
      </c>
      <c r="D127" s="40" t="s">
        <v>497</v>
      </c>
      <c r="E127" s="85">
        <v>19</v>
      </c>
      <c r="F127" s="44">
        <v>0.10001951271018</v>
      </c>
      <c r="G127" s="44">
        <v>8.6696610235564506E-2</v>
      </c>
      <c r="H127" s="44">
        <f t="shared" si="17"/>
        <v>-6.9905843351526414E-2</v>
      </c>
      <c r="I127" s="44">
        <f t="shared" si="12"/>
        <v>0.26994486877188639</v>
      </c>
      <c r="J127" s="44" t="s">
        <v>488</v>
      </c>
      <c r="K127" s="44" t="s">
        <v>488</v>
      </c>
      <c r="L127" s="44" t="s">
        <v>488</v>
      </c>
      <c r="M127" s="44">
        <v>0.26372360230308201</v>
      </c>
      <c r="N127" s="57" t="s">
        <v>488</v>
      </c>
      <c r="O127" s="60" t="s">
        <v>488</v>
      </c>
      <c r="P127" s="44" t="s">
        <v>488</v>
      </c>
      <c r="Q127" s="44" t="s">
        <v>488</v>
      </c>
      <c r="R127" s="44" t="s">
        <v>488</v>
      </c>
      <c r="S127" s="44" t="s">
        <v>488</v>
      </c>
      <c r="T127" s="44" t="s">
        <v>488</v>
      </c>
      <c r="U127" s="44" t="s">
        <v>488</v>
      </c>
      <c r="V127" s="50" t="s">
        <v>488</v>
      </c>
      <c r="W127" s="50" t="s">
        <v>488</v>
      </c>
      <c r="BB127" s="48"/>
    </row>
    <row r="128" spans="1:54" ht="14" customHeight="1" x14ac:dyDescent="0.2">
      <c r="A128" s="40" t="s">
        <v>621</v>
      </c>
      <c r="B128" s="40" t="s">
        <v>644</v>
      </c>
      <c r="C128" s="85" t="s">
        <v>851</v>
      </c>
      <c r="D128" s="40" t="s">
        <v>861</v>
      </c>
      <c r="E128" s="85">
        <v>17</v>
      </c>
      <c r="F128" s="44">
        <v>0.11052236885330199</v>
      </c>
      <c r="G128" s="44">
        <v>5.8576056364319E-2</v>
      </c>
      <c r="H128" s="44">
        <f t="shared" si="17"/>
        <v>-4.2867016207632502E-3</v>
      </c>
      <c r="I128" s="44">
        <f t="shared" si="12"/>
        <v>0.22533143932736724</v>
      </c>
      <c r="J128" s="44" t="s">
        <v>488</v>
      </c>
      <c r="K128" s="44" t="s">
        <v>488</v>
      </c>
      <c r="L128" s="44" t="s">
        <v>488</v>
      </c>
      <c r="M128" s="44">
        <v>5.9184783188196997E-2</v>
      </c>
      <c r="N128" s="57" t="s">
        <v>488</v>
      </c>
      <c r="O128" s="60" t="s">
        <v>848</v>
      </c>
      <c r="P128" s="44">
        <v>0.43725394653608501</v>
      </c>
      <c r="Q128" s="44"/>
      <c r="R128" s="44"/>
      <c r="S128" s="44"/>
      <c r="T128" s="44"/>
      <c r="U128" s="44"/>
      <c r="V128" s="50"/>
      <c r="W128" s="50"/>
    </row>
    <row r="129" spans="1:47" ht="14" customHeight="1" x14ac:dyDescent="0.2">
      <c r="A129" s="40"/>
      <c r="B129" s="40"/>
      <c r="C129" s="85"/>
      <c r="D129" s="40"/>
      <c r="E129" s="85"/>
      <c r="F129" s="44"/>
      <c r="G129" s="44"/>
      <c r="H129" s="44"/>
      <c r="I129" s="44"/>
      <c r="J129" s="44"/>
      <c r="K129" s="44"/>
      <c r="L129" s="44"/>
      <c r="M129" s="44"/>
      <c r="N129" s="57"/>
      <c r="O129" s="60"/>
      <c r="P129" s="44"/>
      <c r="Q129" s="44"/>
      <c r="R129" s="44"/>
      <c r="S129" s="44"/>
      <c r="T129" s="44"/>
      <c r="U129" s="44"/>
      <c r="V129" s="50"/>
      <c r="W129" s="50"/>
    </row>
    <row r="130" spans="1:47" ht="14" customHeight="1" x14ac:dyDescent="0.2">
      <c r="A130" s="40" t="s">
        <v>621</v>
      </c>
      <c r="B130" s="40" t="s">
        <v>644</v>
      </c>
      <c r="C130" s="85" t="s">
        <v>849</v>
      </c>
      <c r="D130" s="40" t="s">
        <v>493</v>
      </c>
      <c r="E130" s="85">
        <v>18</v>
      </c>
      <c r="F130" s="44">
        <v>-6.3562404590460598E-3</v>
      </c>
      <c r="G130" s="44">
        <v>1.8037963395943001E-2</v>
      </c>
      <c r="H130" s="44">
        <f t="shared" si="17"/>
        <v>-4.1710648715094341E-2</v>
      </c>
      <c r="I130" s="44">
        <f t="shared" si="12"/>
        <v>2.8998167797002223E-2</v>
      </c>
      <c r="J130" s="44" t="s">
        <v>488</v>
      </c>
      <c r="K130" s="44" t="s">
        <v>488</v>
      </c>
      <c r="L130" s="44" t="s">
        <v>488</v>
      </c>
      <c r="M130" s="44">
        <v>0.72455234630161203</v>
      </c>
      <c r="N130" s="57">
        <v>25.8375339997563</v>
      </c>
      <c r="O130" s="60">
        <v>17</v>
      </c>
      <c r="P130" s="44">
        <v>7.7471789961416501E-2</v>
      </c>
      <c r="Q130" s="44">
        <v>3.9178854841194E-4</v>
      </c>
      <c r="R130" s="44">
        <v>3.8953739538663099E-3</v>
      </c>
      <c r="S130" s="44">
        <v>0.92113507109285997</v>
      </c>
      <c r="T130" s="44">
        <v>5.8907468759902201E-2</v>
      </c>
      <c r="U130" s="44">
        <v>1.38219272894426E-3</v>
      </c>
      <c r="V130" s="50" t="b">
        <v>1</v>
      </c>
      <c r="W130" s="47">
        <v>7.3678688288711998E-127</v>
      </c>
    </row>
    <row r="131" spans="1:47" ht="14" customHeight="1" x14ac:dyDescent="0.2">
      <c r="A131" s="40" t="s">
        <v>621</v>
      </c>
      <c r="B131" s="40" t="s">
        <v>644</v>
      </c>
      <c r="C131" s="85" t="s">
        <v>849</v>
      </c>
      <c r="D131" s="40" t="s">
        <v>494</v>
      </c>
      <c r="E131" s="85">
        <v>18</v>
      </c>
      <c r="F131" s="44">
        <v>-3.5514848786775402E-3</v>
      </c>
      <c r="G131" s="44">
        <v>3.3513228079800998E-2</v>
      </c>
      <c r="H131" s="44">
        <f t="shared" si="17"/>
        <v>-6.9237411915087491E-2</v>
      </c>
      <c r="I131" s="44">
        <f t="shared" si="12"/>
        <v>6.2134442157732409E-2</v>
      </c>
      <c r="J131" s="44" t="s">
        <v>488</v>
      </c>
      <c r="K131" s="44" t="s">
        <v>488</v>
      </c>
      <c r="L131" s="44" t="s">
        <v>488</v>
      </c>
      <c r="M131" s="44">
        <v>0.91692133478634497</v>
      </c>
      <c r="N131" s="57">
        <v>25.821208678041401</v>
      </c>
      <c r="O131" s="60">
        <v>16</v>
      </c>
      <c r="P131" s="44">
        <v>5.6596437580918098E-2</v>
      </c>
      <c r="Q131" s="44" t="s">
        <v>488</v>
      </c>
      <c r="R131" s="44" t="s">
        <v>488</v>
      </c>
      <c r="S131" s="44" t="s">
        <v>488</v>
      </c>
      <c r="T131" s="44" t="s">
        <v>488</v>
      </c>
      <c r="U131" s="44" t="s">
        <v>488</v>
      </c>
      <c r="V131" s="50" t="s">
        <v>488</v>
      </c>
      <c r="W131" s="50" t="s">
        <v>488</v>
      </c>
    </row>
    <row r="132" spans="1:47" ht="14" customHeight="1" x14ac:dyDescent="0.2">
      <c r="A132" s="40" t="s">
        <v>621</v>
      </c>
      <c r="B132" s="40" t="s">
        <v>644</v>
      </c>
      <c r="C132" s="85" t="s">
        <v>849</v>
      </c>
      <c r="D132" s="40" t="s">
        <v>495</v>
      </c>
      <c r="E132" s="85">
        <v>18</v>
      </c>
      <c r="F132" s="44">
        <v>4.5143233947305399E-2</v>
      </c>
      <c r="G132" s="44">
        <v>4.4538156303947501E-2</v>
      </c>
      <c r="H132" s="44">
        <f t="shared" si="17"/>
        <v>-4.2151552408431707E-2</v>
      </c>
      <c r="I132" s="44">
        <f t="shared" si="12"/>
        <v>0.1324380203030425</v>
      </c>
      <c r="J132" s="44" t="s">
        <v>488</v>
      </c>
      <c r="K132" s="44" t="s">
        <v>488</v>
      </c>
      <c r="L132" s="44" t="s">
        <v>488</v>
      </c>
      <c r="M132" s="44">
        <v>0.32499019439865101</v>
      </c>
      <c r="N132" s="57" t="s">
        <v>488</v>
      </c>
      <c r="O132" s="60" t="s">
        <v>488</v>
      </c>
      <c r="P132" s="44" t="s">
        <v>488</v>
      </c>
      <c r="Q132" s="44" t="s">
        <v>488</v>
      </c>
      <c r="R132" s="44" t="s">
        <v>488</v>
      </c>
      <c r="S132" s="44" t="s">
        <v>488</v>
      </c>
      <c r="T132" s="44" t="s">
        <v>488</v>
      </c>
      <c r="U132" s="44" t="s">
        <v>488</v>
      </c>
      <c r="V132" s="50" t="s">
        <v>488</v>
      </c>
      <c r="W132" s="50" t="s">
        <v>488</v>
      </c>
      <c r="AU132" s="48"/>
    </row>
    <row r="133" spans="1:47" ht="14" customHeight="1" x14ac:dyDescent="0.2">
      <c r="A133" s="40" t="s">
        <v>621</v>
      </c>
      <c r="B133" s="40" t="s">
        <v>644</v>
      </c>
      <c r="C133" s="85" t="s">
        <v>849</v>
      </c>
      <c r="D133" s="40" t="s">
        <v>496</v>
      </c>
      <c r="E133" s="85">
        <v>18</v>
      </c>
      <c r="F133" s="44">
        <v>-1.21471462753426E-2</v>
      </c>
      <c r="G133" s="44">
        <v>2.32601493050082E-2</v>
      </c>
      <c r="H133" s="44">
        <f t="shared" si="17"/>
        <v>-5.7737038913158671E-2</v>
      </c>
      <c r="I133" s="44">
        <f t="shared" si="12"/>
        <v>3.344274636247347E-2</v>
      </c>
      <c r="J133" s="44" t="s">
        <v>488</v>
      </c>
      <c r="K133" s="44" t="s">
        <v>488</v>
      </c>
      <c r="L133" s="44" t="s">
        <v>488</v>
      </c>
      <c r="M133" s="44">
        <v>0.60151024537703501</v>
      </c>
      <c r="N133" s="57" t="s">
        <v>488</v>
      </c>
      <c r="O133" s="60" t="s">
        <v>488</v>
      </c>
      <c r="P133" s="44" t="s">
        <v>488</v>
      </c>
      <c r="Q133" s="44" t="s">
        <v>488</v>
      </c>
      <c r="R133" s="44" t="s">
        <v>488</v>
      </c>
      <c r="S133" s="44" t="s">
        <v>488</v>
      </c>
      <c r="T133" s="44" t="s">
        <v>488</v>
      </c>
      <c r="U133" s="44" t="s">
        <v>488</v>
      </c>
      <c r="V133" s="50" t="s">
        <v>488</v>
      </c>
      <c r="W133" s="50" t="s">
        <v>488</v>
      </c>
      <c r="AU133" s="48"/>
    </row>
    <row r="134" spans="1:47" ht="14" customHeight="1" x14ac:dyDescent="0.2">
      <c r="A134" s="40" t="s">
        <v>621</v>
      </c>
      <c r="B134" s="40" t="s">
        <v>644</v>
      </c>
      <c r="C134" s="85" t="s">
        <v>849</v>
      </c>
      <c r="D134" s="40" t="s">
        <v>497</v>
      </c>
      <c r="E134" s="85">
        <v>18</v>
      </c>
      <c r="F134" s="44">
        <v>-1.69958485335506E-2</v>
      </c>
      <c r="G134" s="44">
        <v>3.3842184224466602E-2</v>
      </c>
      <c r="H134" s="44">
        <f t="shared" si="17"/>
        <v>-8.3326529613505146E-2</v>
      </c>
      <c r="I134" s="44">
        <f t="shared" si="12"/>
        <v>4.9334832546403945E-2</v>
      </c>
      <c r="J134" s="44" t="s">
        <v>488</v>
      </c>
      <c r="K134" s="44" t="s">
        <v>488</v>
      </c>
      <c r="L134" s="44" t="s">
        <v>488</v>
      </c>
      <c r="M134" s="44">
        <v>0.621963135381296</v>
      </c>
      <c r="N134" s="57" t="s">
        <v>488</v>
      </c>
      <c r="O134" s="60" t="s">
        <v>488</v>
      </c>
      <c r="P134" s="44" t="s">
        <v>488</v>
      </c>
      <c r="Q134" s="44" t="s">
        <v>488</v>
      </c>
      <c r="R134" s="44" t="s">
        <v>488</v>
      </c>
      <c r="S134" s="44" t="s">
        <v>488</v>
      </c>
      <c r="T134" s="44" t="s">
        <v>488</v>
      </c>
      <c r="U134" s="44" t="s">
        <v>488</v>
      </c>
      <c r="V134" s="50" t="s">
        <v>488</v>
      </c>
      <c r="W134" s="50" t="s">
        <v>488</v>
      </c>
    </row>
    <row r="135" spans="1:47" ht="14" customHeight="1" x14ac:dyDescent="0.2">
      <c r="A135" s="40"/>
      <c r="B135" s="40"/>
      <c r="C135" s="85"/>
      <c r="D135" s="40"/>
      <c r="E135" s="85"/>
      <c r="F135" s="44"/>
      <c r="G135" s="44"/>
      <c r="H135" s="44"/>
      <c r="I135" s="44"/>
      <c r="J135" s="44"/>
      <c r="K135" s="44"/>
      <c r="L135" s="44"/>
      <c r="M135" s="44"/>
      <c r="N135" s="57"/>
      <c r="O135" s="60"/>
      <c r="P135" s="44"/>
      <c r="Q135" s="44"/>
      <c r="R135" s="44"/>
      <c r="S135" s="44"/>
      <c r="T135" s="44"/>
      <c r="U135" s="44"/>
      <c r="V135" s="50"/>
      <c r="W135" s="50"/>
    </row>
    <row r="136" spans="1:47" ht="14" customHeight="1" x14ac:dyDescent="0.2">
      <c r="A136" s="40" t="s">
        <v>621</v>
      </c>
      <c r="B136" s="40" t="s">
        <v>644</v>
      </c>
      <c r="C136" s="85" t="s">
        <v>850</v>
      </c>
      <c r="D136" s="40" t="s">
        <v>493</v>
      </c>
      <c r="E136" s="85">
        <v>18</v>
      </c>
      <c r="F136" s="44">
        <v>-2.1689502430370902E-2</v>
      </c>
      <c r="G136" s="44">
        <v>1.8839209640816201E-2</v>
      </c>
      <c r="H136" s="44">
        <f t="shared" si="17"/>
        <v>-5.8614353326370661E-2</v>
      </c>
      <c r="I136" s="44">
        <f t="shared" si="12"/>
        <v>1.5235348465628854E-2</v>
      </c>
      <c r="J136" s="44" t="s">
        <v>488</v>
      </c>
      <c r="K136" s="44" t="s">
        <v>488</v>
      </c>
      <c r="L136" s="44" t="s">
        <v>488</v>
      </c>
      <c r="M136" s="44">
        <v>0.24961057545866</v>
      </c>
      <c r="N136" s="57">
        <v>18.6402427784252</v>
      </c>
      <c r="O136" s="60">
        <v>17</v>
      </c>
      <c r="P136" s="44">
        <v>0.34956828850482102</v>
      </c>
      <c r="Q136" s="44">
        <v>-1.7917290127996599E-3</v>
      </c>
      <c r="R136" s="44">
        <v>4.0391674125089799E-3</v>
      </c>
      <c r="S136" s="44">
        <v>0.66327993499948001</v>
      </c>
      <c r="T136" s="44">
        <v>5.8907468759902201E-2</v>
      </c>
      <c r="U136" s="44">
        <v>1.2647098805996799E-3</v>
      </c>
      <c r="V136" s="50" t="b">
        <v>1</v>
      </c>
      <c r="W136" s="47">
        <v>7.7682822512256498E-115</v>
      </c>
    </row>
    <row r="137" spans="1:47" ht="14" customHeight="1" x14ac:dyDescent="0.2">
      <c r="A137" s="40" t="s">
        <v>621</v>
      </c>
      <c r="B137" s="40" t="s">
        <v>644</v>
      </c>
      <c r="C137" s="85" t="s">
        <v>850</v>
      </c>
      <c r="D137" s="40" t="s">
        <v>494</v>
      </c>
      <c r="E137" s="85">
        <v>18</v>
      </c>
      <c r="F137" s="44">
        <v>-3.4810123655026802E-2</v>
      </c>
      <c r="G137" s="44">
        <v>3.5318486608322902E-2</v>
      </c>
      <c r="H137" s="44">
        <f t="shared" si="17"/>
        <v>-0.10403435740733968</v>
      </c>
      <c r="I137" s="44">
        <f t="shared" si="12"/>
        <v>3.4414110097286087E-2</v>
      </c>
      <c r="J137" s="44" t="s">
        <v>488</v>
      </c>
      <c r="K137" s="44" t="s">
        <v>488</v>
      </c>
      <c r="L137" s="44" t="s">
        <v>488</v>
      </c>
      <c r="M137" s="44">
        <v>0.33899720093287999</v>
      </c>
      <c r="N137" s="57">
        <v>18.413786654856001</v>
      </c>
      <c r="O137" s="60">
        <v>16</v>
      </c>
      <c r="P137" s="44">
        <v>0.30022925774904702</v>
      </c>
      <c r="Q137" s="44" t="s">
        <v>488</v>
      </c>
      <c r="R137" s="44" t="s">
        <v>488</v>
      </c>
      <c r="S137" s="44" t="s">
        <v>488</v>
      </c>
      <c r="T137" s="44" t="s">
        <v>488</v>
      </c>
      <c r="U137" s="44" t="s">
        <v>488</v>
      </c>
      <c r="V137" s="50" t="s">
        <v>488</v>
      </c>
      <c r="W137" s="50" t="s">
        <v>488</v>
      </c>
    </row>
    <row r="138" spans="1:47" ht="14" customHeight="1" x14ac:dyDescent="0.2">
      <c r="A138" s="40" t="s">
        <v>621</v>
      </c>
      <c r="B138" s="40" t="s">
        <v>644</v>
      </c>
      <c r="C138" s="85" t="s">
        <v>850</v>
      </c>
      <c r="D138" s="40" t="s">
        <v>495</v>
      </c>
      <c r="E138" s="85">
        <v>18</v>
      </c>
      <c r="F138" s="44">
        <v>-7.3207992523904697E-2</v>
      </c>
      <c r="G138" s="44">
        <v>4.9885448120074102E-2</v>
      </c>
      <c r="H138" s="44">
        <f t="shared" si="17"/>
        <v>-0.17098347083924992</v>
      </c>
      <c r="I138" s="44">
        <f t="shared" si="12"/>
        <v>2.4567485791440538E-2</v>
      </c>
      <c r="J138" s="44" t="s">
        <v>488</v>
      </c>
      <c r="K138" s="44" t="s">
        <v>488</v>
      </c>
      <c r="L138" s="44" t="s">
        <v>488</v>
      </c>
      <c r="M138" s="44">
        <v>0.16049166225047701</v>
      </c>
      <c r="N138" s="57" t="s">
        <v>488</v>
      </c>
      <c r="O138" s="60" t="s">
        <v>488</v>
      </c>
      <c r="P138" s="44" t="s">
        <v>488</v>
      </c>
      <c r="Q138" s="44" t="s">
        <v>488</v>
      </c>
      <c r="R138" s="44" t="s">
        <v>488</v>
      </c>
      <c r="S138" s="44" t="s">
        <v>488</v>
      </c>
      <c r="T138" s="44" t="s">
        <v>488</v>
      </c>
      <c r="U138" s="44" t="s">
        <v>488</v>
      </c>
      <c r="V138" s="50" t="s">
        <v>488</v>
      </c>
      <c r="W138" s="50" t="s">
        <v>488</v>
      </c>
    </row>
    <row r="139" spans="1:47" ht="14" customHeight="1" x14ac:dyDescent="0.2">
      <c r="A139" s="40" t="s">
        <v>621</v>
      </c>
      <c r="B139" s="40" t="s">
        <v>644</v>
      </c>
      <c r="C139" s="85" t="s">
        <v>850</v>
      </c>
      <c r="D139" s="40" t="s">
        <v>496</v>
      </c>
      <c r="E139" s="85">
        <v>18</v>
      </c>
      <c r="F139" s="44">
        <v>-9.9477316639863603E-3</v>
      </c>
      <c r="G139" s="44">
        <v>2.58912760521137E-2</v>
      </c>
      <c r="H139" s="44">
        <f t="shared" si="17"/>
        <v>-6.0694632726129211E-2</v>
      </c>
      <c r="I139" s="44">
        <f t="shared" si="12"/>
        <v>4.079916939815649E-2</v>
      </c>
      <c r="J139" s="44" t="s">
        <v>488</v>
      </c>
      <c r="K139" s="44" t="s">
        <v>488</v>
      </c>
      <c r="L139" s="44" t="s">
        <v>488</v>
      </c>
      <c r="M139" s="44">
        <v>0.70082153361216803</v>
      </c>
      <c r="N139" s="57" t="s">
        <v>488</v>
      </c>
      <c r="O139" s="60" t="s">
        <v>488</v>
      </c>
      <c r="P139" s="44" t="s">
        <v>488</v>
      </c>
      <c r="Q139" s="44" t="s">
        <v>488</v>
      </c>
      <c r="R139" s="44" t="s">
        <v>488</v>
      </c>
      <c r="S139" s="44" t="s">
        <v>488</v>
      </c>
      <c r="T139" s="44" t="s">
        <v>488</v>
      </c>
      <c r="U139" s="44" t="s">
        <v>488</v>
      </c>
      <c r="V139" s="50" t="s">
        <v>488</v>
      </c>
      <c r="W139" s="50" t="s">
        <v>488</v>
      </c>
    </row>
    <row r="140" spans="1:47" ht="14" customHeight="1" x14ac:dyDescent="0.2">
      <c r="A140" s="40" t="s">
        <v>621</v>
      </c>
      <c r="B140" s="40" t="s">
        <v>644</v>
      </c>
      <c r="C140" s="85" t="s">
        <v>850</v>
      </c>
      <c r="D140" s="40" t="s">
        <v>497</v>
      </c>
      <c r="E140" s="85">
        <v>18</v>
      </c>
      <c r="F140" s="44">
        <v>-3.4600163832946298E-2</v>
      </c>
      <c r="G140" s="44">
        <v>2.8754491274031901E-2</v>
      </c>
      <c r="H140" s="44">
        <f t="shared" si="17"/>
        <v>-9.0958966730048829E-2</v>
      </c>
      <c r="I140" s="44">
        <f t="shared" si="12"/>
        <v>2.1758639064156225E-2</v>
      </c>
      <c r="J140" s="44" t="s">
        <v>488</v>
      </c>
      <c r="K140" s="44" t="s">
        <v>488</v>
      </c>
      <c r="L140" s="44" t="s">
        <v>488</v>
      </c>
      <c r="M140" s="44">
        <v>0.24535180615204399</v>
      </c>
      <c r="N140" s="57" t="s">
        <v>488</v>
      </c>
      <c r="O140" s="60" t="s">
        <v>488</v>
      </c>
      <c r="P140" s="44" t="s">
        <v>488</v>
      </c>
      <c r="Q140" s="44" t="s">
        <v>488</v>
      </c>
      <c r="R140" s="44" t="s">
        <v>488</v>
      </c>
      <c r="S140" s="44" t="s">
        <v>488</v>
      </c>
      <c r="T140" s="44" t="s">
        <v>488</v>
      </c>
      <c r="U140" s="44" t="s">
        <v>488</v>
      </c>
      <c r="V140" s="50" t="s">
        <v>488</v>
      </c>
      <c r="W140" s="50" t="s">
        <v>488</v>
      </c>
    </row>
    <row r="141" spans="1:47" ht="14" customHeight="1" x14ac:dyDescent="0.2">
      <c r="A141" s="40" t="s">
        <v>621</v>
      </c>
      <c r="B141" s="40" t="s">
        <v>644</v>
      </c>
      <c r="C141" s="85" t="s">
        <v>850</v>
      </c>
      <c r="D141" s="40" t="s">
        <v>861</v>
      </c>
      <c r="E141" s="85">
        <v>18</v>
      </c>
      <c r="F141" s="44">
        <v>-2.1689502430370902E-2</v>
      </c>
      <c r="G141" s="44">
        <v>1.8839209640816201E-2</v>
      </c>
      <c r="H141" s="44">
        <f t="shared" si="17"/>
        <v>-5.8614353326370661E-2</v>
      </c>
      <c r="I141" s="44">
        <f t="shared" si="12"/>
        <v>1.5235348465628854E-2</v>
      </c>
      <c r="J141" s="44" t="s">
        <v>488</v>
      </c>
      <c r="K141" s="44" t="s">
        <v>488</v>
      </c>
      <c r="L141" s="44" t="s">
        <v>488</v>
      </c>
      <c r="M141" s="44">
        <v>0.24961057545866</v>
      </c>
      <c r="N141" s="57" t="s">
        <v>488</v>
      </c>
      <c r="O141" s="60" t="s">
        <v>848</v>
      </c>
      <c r="P141" s="44">
        <v>0.44365479390677798</v>
      </c>
      <c r="Q141" s="44"/>
      <c r="R141" s="44"/>
      <c r="S141" s="44"/>
      <c r="T141" s="44"/>
      <c r="U141" s="44"/>
      <c r="V141" s="50"/>
      <c r="W141" s="50"/>
    </row>
    <row r="142" spans="1:47" ht="14" customHeight="1" x14ac:dyDescent="0.2">
      <c r="A142" s="40"/>
      <c r="B142" s="40"/>
      <c r="C142" s="85"/>
      <c r="D142" s="40"/>
      <c r="E142" s="85"/>
      <c r="F142" s="44"/>
      <c r="G142" s="44"/>
      <c r="H142" s="44"/>
      <c r="I142" s="44"/>
      <c r="J142" s="44"/>
      <c r="K142" s="44"/>
      <c r="L142" s="44"/>
      <c r="M142" s="44"/>
      <c r="N142" s="57"/>
      <c r="O142" s="60"/>
      <c r="P142" s="44"/>
      <c r="Q142" s="44"/>
      <c r="R142" s="44"/>
      <c r="S142" s="44"/>
      <c r="T142" s="44"/>
      <c r="U142" s="44"/>
      <c r="V142" s="50"/>
      <c r="W142" s="50"/>
    </row>
    <row r="143" spans="1:47" ht="14" customHeight="1" x14ac:dyDescent="0.2">
      <c r="A143" s="40" t="s">
        <v>621</v>
      </c>
      <c r="B143" s="40" t="s">
        <v>644</v>
      </c>
      <c r="C143" s="85" t="s">
        <v>599</v>
      </c>
      <c r="D143" s="40" t="s">
        <v>493</v>
      </c>
      <c r="E143" s="85">
        <v>20</v>
      </c>
      <c r="F143" s="44">
        <v>3.0736706923002702E-3</v>
      </c>
      <c r="G143" s="44">
        <v>1.6677249447901402E-2</v>
      </c>
      <c r="H143" s="44">
        <f t="shared" si="17"/>
        <v>-2.9613738225586477E-2</v>
      </c>
      <c r="I143" s="44">
        <f t="shared" si="12"/>
        <v>3.576107961018702E-2</v>
      </c>
      <c r="J143" s="44" t="s">
        <v>488</v>
      </c>
      <c r="K143" s="44" t="s">
        <v>488</v>
      </c>
      <c r="L143" s="44" t="s">
        <v>488</v>
      </c>
      <c r="M143" s="44">
        <v>0.85377559184628604</v>
      </c>
      <c r="N143" s="57">
        <v>39.269165395217499</v>
      </c>
      <c r="O143" s="60">
        <v>19</v>
      </c>
      <c r="P143" s="44">
        <v>4.0763016424582403E-3</v>
      </c>
      <c r="Q143" s="44">
        <v>-4.0489239856231901E-3</v>
      </c>
      <c r="R143" s="44">
        <v>3.0531446241163301E-3</v>
      </c>
      <c r="S143" s="44">
        <v>0.201373140710813</v>
      </c>
      <c r="T143" s="44">
        <v>6.0272460210674998E-2</v>
      </c>
      <c r="U143" s="44">
        <v>2.5264799999274502E-3</v>
      </c>
      <c r="V143" s="50" t="b">
        <v>1</v>
      </c>
      <c r="W143" s="47">
        <v>9.0666243861677898E-99</v>
      </c>
    </row>
    <row r="144" spans="1:47" ht="14" customHeight="1" x14ac:dyDescent="0.2">
      <c r="A144" s="40" t="s">
        <v>621</v>
      </c>
      <c r="B144" s="40" t="s">
        <v>644</v>
      </c>
      <c r="C144" s="85" t="s">
        <v>599</v>
      </c>
      <c r="D144" s="40" t="s">
        <v>494</v>
      </c>
      <c r="E144" s="85">
        <v>20</v>
      </c>
      <c r="F144" s="44">
        <v>-2.6491395198674501E-2</v>
      </c>
      <c r="G144" s="44">
        <v>2.7649060744809599E-2</v>
      </c>
      <c r="H144" s="44">
        <f t="shared" si="17"/>
        <v>-8.0683554258501322E-2</v>
      </c>
      <c r="I144" s="44">
        <f t="shared" si="12"/>
        <v>2.7700763861152312E-2</v>
      </c>
      <c r="J144" s="44" t="s">
        <v>488</v>
      </c>
      <c r="K144" s="44" t="s">
        <v>488</v>
      </c>
      <c r="L144" s="44" t="s">
        <v>488</v>
      </c>
      <c r="M144" s="44">
        <v>0.35069068556660299</v>
      </c>
      <c r="N144" s="57">
        <v>35.773913787984299</v>
      </c>
      <c r="O144" s="60">
        <v>18</v>
      </c>
      <c r="P144" s="44">
        <v>7.54161984309548E-3</v>
      </c>
      <c r="Q144" s="44" t="s">
        <v>488</v>
      </c>
      <c r="R144" s="44" t="s">
        <v>488</v>
      </c>
      <c r="S144" s="44" t="s">
        <v>488</v>
      </c>
      <c r="T144" s="44" t="s">
        <v>488</v>
      </c>
      <c r="U144" s="44" t="s">
        <v>488</v>
      </c>
      <c r="V144" s="50" t="s">
        <v>488</v>
      </c>
      <c r="W144" s="50" t="s">
        <v>488</v>
      </c>
    </row>
    <row r="145" spans="1:54" ht="14" customHeight="1" x14ac:dyDescent="0.2">
      <c r="A145" s="40" t="s">
        <v>621</v>
      </c>
      <c r="B145" s="40" t="s">
        <v>644</v>
      </c>
      <c r="C145" s="85" t="s">
        <v>599</v>
      </c>
      <c r="D145" s="40" t="s">
        <v>495</v>
      </c>
      <c r="E145" s="85">
        <v>20</v>
      </c>
      <c r="F145" s="44">
        <v>-1.8699580231233699E-2</v>
      </c>
      <c r="G145" s="44">
        <v>2.82814400407548E-2</v>
      </c>
      <c r="H145" s="44">
        <f t="shared" si="17"/>
        <v>-7.4131202711113106E-2</v>
      </c>
      <c r="I145" s="44">
        <f t="shared" si="12"/>
        <v>3.6732042248645708E-2</v>
      </c>
      <c r="J145" s="44" t="s">
        <v>488</v>
      </c>
      <c r="K145" s="44" t="s">
        <v>488</v>
      </c>
      <c r="L145" s="44" t="s">
        <v>488</v>
      </c>
      <c r="M145" s="44">
        <v>0.51642493791305</v>
      </c>
      <c r="N145" s="57" t="s">
        <v>488</v>
      </c>
      <c r="O145" s="60" t="s">
        <v>488</v>
      </c>
      <c r="P145" s="44" t="s">
        <v>488</v>
      </c>
      <c r="Q145" s="44" t="s">
        <v>488</v>
      </c>
      <c r="R145" s="44" t="s">
        <v>488</v>
      </c>
      <c r="S145" s="44" t="s">
        <v>488</v>
      </c>
      <c r="T145" s="44" t="s">
        <v>488</v>
      </c>
      <c r="U145" s="44" t="s">
        <v>488</v>
      </c>
      <c r="V145" s="50" t="s">
        <v>488</v>
      </c>
      <c r="W145" s="50" t="s">
        <v>488</v>
      </c>
    </row>
    <row r="146" spans="1:54" ht="14" customHeight="1" x14ac:dyDescent="0.2">
      <c r="A146" s="40" t="s">
        <v>621</v>
      </c>
      <c r="B146" s="40" t="s">
        <v>644</v>
      </c>
      <c r="C146" s="85" t="s">
        <v>599</v>
      </c>
      <c r="D146" s="40" t="s">
        <v>496</v>
      </c>
      <c r="E146" s="85">
        <v>20</v>
      </c>
      <c r="F146" s="44">
        <v>-2.0569550607064599E-2</v>
      </c>
      <c r="G146" s="44">
        <v>1.7521705847068199E-2</v>
      </c>
      <c r="H146" s="44">
        <f t="shared" si="17"/>
        <v>-5.4912094067318271E-2</v>
      </c>
      <c r="I146" s="44">
        <f t="shared" si="12"/>
        <v>1.3772992853189073E-2</v>
      </c>
      <c r="J146" s="44" t="s">
        <v>488</v>
      </c>
      <c r="K146" s="44" t="s">
        <v>488</v>
      </c>
      <c r="L146" s="44" t="s">
        <v>488</v>
      </c>
      <c r="M146" s="44">
        <v>0.240416333055573</v>
      </c>
      <c r="N146" s="57" t="s">
        <v>488</v>
      </c>
      <c r="O146" s="60" t="s">
        <v>488</v>
      </c>
      <c r="P146" s="44" t="s">
        <v>488</v>
      </c>
      <c r="Q146" s="44" t="s">
        <v>488</v>
      </c>
      <c r="R146" s="44" t="s">
        <v>488</v>
      </c>
      <c r="S146" s="44" t="s">
        <v>488</v>
      </c>
      <c r="T146" s="44" t="s">
        <v>488</v>
      </c>
      <c r="U146" s="44" t="s">
        <v>488</v>
      </c>
      <c r="V146" s="50" t="s">
        <v>488</v>
      </c>
      <c r="W146" s="50" t="s">
        <v>488</v>
      </c>
    </row>
    <row r="147" spans="1:54" ht="14" customHeight="1" x14ac:dyDescent="0.2">
      <c r="A147" s="40" t="s">
        <v>621</v>
      </c>
      <c r="B147" s="40" t="s">
        <v>644</v>
      </c>
      <c r="C147" s="85" t="s">
        <v>599</v>
      </c>
      <c r="D147" s="40" t="s">
        <v>497</v>
      </c>
      <c r="E147" s="85">
        <v>20</v>
      </c>
      <c r="F147" s="44">
        <v>-2.0130427773105902E-2</v>
      </c>
      <c r="G147" s="44">
        <v>2.0653826923200599E-2</v>
      </c>
      <c r="H147" s="44">
        <f t="shared" si="17"/>
        <v>-6.0611928542579074E-2</v>
      </c>
      <c r="I147" s="44">
        <f t="shared" si="12"/>
        <v>2.0351072996367275E-2</v>
      </c>
      <c r="J147" s="44" t="s">
        <v>488</v>
      </c>
      <c r="K147" s="44" t="s">
        <v>488</v>
      </c>
      <c r="L147" s="44" t="s">
        <v>488</v>
      </c>
      <c r="M147" s="44">
        <v>0.34197634763703499</v>
      </c>
      <c r="N147" s="57" t="s">
        <v>488</v>
      </c>
      <c r="O147" s="60" t="s">
        <v>488</v>
      </c>
      <c r="P147" s="44" t="s">
        <v>488</v>
      </c>
      <c r="Q147" s="44" t="s">
        <v>488</v>
      </c>
      <c r="R147" s="44" t="s">
        <v>488</v>
      </c>
      <c r="S147" s="44" t="s">
        <v>488</v>
      </c>
      <c r="T147" s="44" t="s">
        <v>488</v>
      </c>
      <c r="U147" s="44" t="s">
        <v>488</v>
      </c>
      <c r="V147" s="50" t="s">
        <v>488</v>
      </c>
      <c r="W147" s="50" t="s">
        <v>488</v>
      </c>
    </row>
    <row r="148" spans="1:54" ht="14" customHeight="1" x14ac:dyDescent="0.2">
      <c r="A148" s="40" t="s">
        <v>621</v>
      </c>
      <c r="B148" s="40" t="s">
        <v>644</v>
      </c>
      <c r="C148" s="85" t="s">
        <v>599</v>
      </c>
      <c r="D148" s="40" t="s">
        <v>861</v>
      </c>
      <c r="E148" s="85">
        <v>20</v>
      </c>
      <c r="F148" s="44">
        <v>3.0736706923002702E-3</v>
      </c>
      <c r="G148" s="44">
        <v>1.6677249447901402E-2</v>
      </c>
      <c r="H148" s="44">
        <f t="shared" si="17"/>
        <v>-2.9613738225586477E-2</v>
      </c>
      <c r="I148" s="44">
        <f t="shared" si="12"/>
        <v>3.576107961018702E-2</v>
      </c>
      <c r="J148" s="44" t="s">
        <v>488</v>
      </c>
      <c r="K148" s="44" t="s">
        <v>488</v>
      </c>
      <c r="L148" s="44" t="s">
        <v>488</v>
      </c>
      <c r="M148" s="44">
        <v>0.85377559184628504</v>
      </c>
      <c r="N148" s="57"/>
      <c r="O148" s="60" t="s">
        <v>645</v>
      </c>
      <c r="P148" s="44">
        <v>0.72533355986062198</v>
      </c>
      <c r="Q148" s="44" t="s">
        <v>488</v>
      </c>
      <c r="R148" s="44" t="s">
        <v>488</v>
      </c>
      <c r="S148" s="44" t="s">
        <v>488</v>
      </c>
      <c r="T148" s="44" t="s">
        <v>488</v>
      </c>
      <c r="U148" s="44" t="s">
        <v>488</v>
      </c>
      <c r="V148" s="50" t="s">
        <v>488</v>
      </c>
      <c r="W148" s="50" t="s">
        <v>488</v>
      </c>
    </row>
    <row r="149" spans="1:54" ht="14" customHeight="1" x14ac:dyDescent="0.2">
      <c r="A149" s="40"/>
      <c r="B149" s="40"/>
      <c r="C149" s="85"/>
      <c r="D149" s="40"/>
      <c r="E149" s="85"/>
      <c r="F149" s="44"/>
      <c r="G149" s="44"/>
      <c r="H149" s="44"/>
      <c r="I149" s="44"/>
      <c r="J149" s="44"/>
      <c r="K149" s="44"/>
      <c r="L149" s="44"/>
      <c r="M149" s="44"/>
      <c r="N149" s="57"/>
      <c r="O149" s="60"/>
      <c r="P149" s="44"/>
      <c r="Q149" s="44"/>
      <c r="R149" s="44"/>
      <c r="S149" s="44"/>
      <c r="T149" s="44"/>
      <c r="U149" s="44"/>
      <c r="V149" s="50"/>
      <c r="W149" s="50"/>
    </row>
    <row r="150" spans="1:54" ht="14" customHeight="1" x14ac:dyDescent="0.2">
      <c r="A150" s="52" t="s">
        <v>636</v>
      </c>
      <c r="B150" s="52"/>
      <c r="C150" s="85"/>
      <c r="D150" s="40"/>
      <c r="E150" s="85"/>
      <c r="F150" s="44"/>
      <c r="G150" s="44"/>
      <c r="H150" s="44"/>
      <c r="I150" s="44">
        <f t="shared" si="12"/>
        <v>0</v>
      </c>
      <c r="J150" s="44"/>
      <c r="K150" s="44"/>
      <c r="L150" s="44"/>
      <c r="M150" s="44"/>
      <c r="N150" s="57"/>
      <c r="O150" s="60"/>
      <c r="P150" s="44"/>
      <c r="Q150" s="44"/>
      <c r="R150" s="44"/>
      <c r="S150" s="44"/>
      <c r="T150" s="44"/>
      <c r="U150" s="44"/>
      <c r="V150" s="50"/>
      <c r="W150" s="50"/>
      <c r="BB150" s="48"/>
    </row>
    <row r="151" spans="1:54" ht="14" customHeight="1" x14ac:dyDescent="0.2">
      <c r="A151" s="40" t="s">
        <v>536</v>
      </c>
      <c r="B151" s="40" t="s">
        <v>644</v>
      </c>
      <c r="C151" s="85" t="s">
        <v>596</v>
      </c>
      <c r="D151" s="40" t="s">
        <v>493</v>
      </c>
      <c r="E151" s="85">
        <v>11</v>
      </c>
      <c r="F151" s="44">
        <v>0.19762210570640901</v>
      </c>
      <c r="G151" s="44">
        <v>0.104466699928439</v>
      </c>
      <c r="H151" s="44">
        <f t="shared" ref="H151:H156" si="18">F151-1.96*G151</f>
        <v>-7.1326261533314339E-3</v>
      </c>
      <c r="I151" s="44">
        <f t="shared" si="12"/>
        <v>0.40237683756614945</v>
      </c>
      <c r="J151" s="44">
        <f t="shared" ref="J151:J156" si="19">EXP(F151)</f>
        <v>1.2185018419143652</v>
      </c>
      <c r="K151" s="44">
        <f t="shared" ref="K151:L156" si="20">EXP(H151)</f>
        <v>0.99289275065431803</v>
      </c>
      <c r="L151" s="44">
        <f t="shared" si="20"/>
        <v>1.4953747398903354</v>
      </c>
      <c r="M151" s="44">
        <v>5.85278376009589E-2</v>
      </c>
      <c r="N151" s="57">
        <v>24.860925056742101</v>
      </c>
      <c r="O151" s="60">
        <v>10</v>
      </c>
      <c r="P151" s="44">
        <v>5.6154446906011204E-3</v>
      </c>
      <c r="Q151" s="44">
        <v>2.6424119489909401E-2</v>
      </c>
      <c r="R151" s="44">
        <v>1.7490522657708198E-2</v>
      </c>
      <c r="S151" s="44">
        <v>0.165131952814765</v>
      </c>
      <c r="T151" s="44">
        <v>2.4411390774313198E-2</v>
      </c>
      <c r="U151" s="44">
        <v>6.8205420524598999E-4</v>
      </c>
      <c r="V151" s="50" t="b">
        <v>1</v>
      </c>
      <c r="W151" s="47">
        <v>2.7252319741538897E-85</v>
      </c>
    </row>
    <row r="152" spans="1:54" ht="14" customHeight="1" x14ac:dyDescent="0.2">
      <c r="A152" s="40" t="s">
        <v>536</v>
      </c>
      <c r="B152" s="40" t="s">
        <v>644</v>
      </c>
      <c r="C152" s="85" t="s">
        <v>596</v>
      </c>
      <c r="D152" s="40" t="s">
        <v>494</v>
      </c>
      <c r="E152" s="85">
        <v>11</v>
      </c>
      <c r="F152" s="44">
        <v>0.49950719321847598</v>
      </c>
      <c r="G152" s="44">
        <v>0.22271455929876899</v>
      </c>
      <c r="H152" s="44">
        <f t="shared" si="18"/>
        <v>6.2986656992888745E-2</v>
      </c>
      <c r="I152" s="44">
        <f t="shared" si="12"/>
        <v>0.93602772944406321</v>
      </c>
      <c r="J152" s="44">
        <f t="shared" si="19"/>
        <v>1.6479089698472082</v>
      </c>
      <c r="K152" s="44">
        <f t="shared" si="20"/>
        <v>1.065012628665422</v>
      </c>
      <c r="L152" s="44">
        <f t="shared" si="20"/>
        <v>2.5498326496896451</v>
      </c>
      <c r="M152" s="44">
        <v>5.1605576093385203E-2</v>
      </c>
      <c r="N152" s="57">
        <v>19.831590641100199</v>
      </c>
      <c r="O152" s="60">
        <v>9</v>
      </c>
      <c r="P152" s="44">
        <v>1.89806429799852E-2</v>
      </c>
      <c r="Q152" s="44" t="s">
        <v>488</v>
      </c>
      <c r="R152" s="44" t="s">
        <v>488</v>
      </c>
      <c r="S152" s="44" t="s">
        <v>488</v>
      </c>
      <c r="T152" s="44" t="s">
        <v>488</v>
      </c>
      <c r="U152" s="44" t="s">
        <v>488</v>
      </c>
      <c r="V152" s="50" t="s">
        <v>488</v>
      </c>
      <c r="W152" s="50" t="s">
        <v>488</v>
      </c>
    </row>
    <row r="153" spans="1:54" ht="14" customHeight="1" x14ac:dyDescent="0.2">
      <c r="A153" s="40" t="s">
        <v>536</v>
      </c>
      <c r="B153" s="40" t="s">
        <v>644</v>
      </c>
      <c r="C153" s="85" t="s">
        <v>596</v>
      </c>
      <c r="D153" s="40" t="s">
        <v>495</v>
      </c>
      <c r="E153" s="85">
        <v>11</v>
      </c>
      <c r="F153" s="44">
        <v>0.23036512941706699</v>
      </c>
      <c r="G153" s="44">
        <v>0.123620214552108</v>
      </c>
      <c r="H153" s="44">
        <f t="shared" si="18"/>
        <v>-1.1930491105064694E-2</v>
      </c>
      <c r="I153" s="44">
        <f t="shared" si="12"/>
        <v>0.47266074993919871</v>
      </c>
      <c r="J153" s="44">
        <f t="shared" si="19"/>
        <v>1.2590596457255925</v>
      </c>
      <c r="K153" s="44">
        <f t="shared" si="20"/>
        <v>0.9881403950217913</v>
      </c>
      <c r="L153" s="44">
        <f t="shared" si="20"/>
        <v>1.604257046347848</v>
      </c>
      <c r="M153" s="44">
        <v>9.1986314641310796E-2</v>
      </c>
      <c r="N153" s="57" t="s">
        <v>488</v>
      </c>
      <c r="O153" s="60" t="s">
        <v>488</v>
      </c>
      <c r="P153" s="44" t="s">
        <v>488</v>
      </c>
      <c r="Q153" s="44" t="s">
        <v>488</v>
      </c>
      <c r="R153" s="44" t="s">
        <v>488</v>
      </c>
      <c r="S153" s="44" t="s">
        <v>488</v>
      </c>
      <c r="T153" s="44" t="s">
        <v>488</v>
      </c>
      <c r="U153" s="44" t="s">
        <v>488</v>
      </c>
      <c r="V153" s="50" t="s">
        <v>488</v>
      </c>
      <c r="W153" s="50" t="s">
        <v>488</v>
      </c>
    </row>
    <row r="154" spans="1:54" ht="14" customHeight="1" x14ac:dyDescent="0.2">
      <c r="A154" s="40" t="s">
        <v>536</v>
      </c>
      <c r="B154" s="40" t="s">
        <v>644</v>
      </c>
      <c r="C154" s="85" t="s">
        <v>596</v>
      </c>
      <c r="D154" s="40" t="s">
        <v>496</v>
      </c>
      <c r="E154" s="85">
        <v>11</v>
      </c>
      <c r="F154" s="44">
        <v>0.296029098303286</v>
      </c>
      <c r="G154" s="44">
        <v>8.8108461677657193E-2</v>
      </c>
      <c r="H154" s="44">
        <f t="shared" si="18"/>
        <v>0.1233365134150779</v>
      </c>
      <c r="I154" s="44">
        <f t="shared" si="12"/>
        <v>0.4687216831914941</v>
      </c>
      <c r="J154" s="44">
        <f t="shared" si="19"/>
        <v>1.3445092792016298</v>
      </c>
      <c r="K154" s="44">
        <f t="shared" si="20"/>
        <v>1.1312650427646227</v>
      </c>
      <c r="L154" s="44">
        <f t="shared" si="20"/>
        <v>1.5979502004601474</v>
      </c>
      <c r="M154" s="44">
        <v>7.7991582431290998E-4</v>
      </c>
      <c r="N154" s="57" t="s">
        <v>488</v>
      </c>
      <c r="O154" s="60" t="s">
        <v>488</v>
      </c>
      <c r="P154" s="44" t="s">
        <v>488</v>
      </c>
      <c r="Q154" s="44" t="s">
        <v>488</v>
      </c>
      <c r="R154" s="44" t="s">
        <v>488</v>
      </c>
      <c r="S154" s="44" t="s">
        <v>488</v>
      </c>
      <c r="T154" s="44" t="s">
        <v>488</v>
      </c>
      <c r="U154" s="44" t="s">
        <v>488</v>
      </c>
      <c r="V154" s="50" t="s">
        <v>488</v>
      </c>
      <c r="W154" s="50" t="s">
        <v>488</v>
      </c>
    </row>
    <row r="155" spans="1:54" ht="14" customHeight="1" x14ac:dyDescent="0.2">
      <c r="A155" s="40" t="s">
        <v>536</v>
      </c>
      <c r="B155" s="40" t="s">
        <v>644</v>
      </c>
      <c r="C155" s="85" t="s">
        <v>596</v>
      </c>
      <c r="D155" s="40" t="s">
        <v>497</v>
      </c>
      <c r="E155" s="85">
        <v>11</v>
      </c>
      <c r="F155" s="44">
        <v>0.29651045075709598</v>
      </c>
      <c r="G155" s="44">
        <v>8.6338032371774398E-2</v>
      </c>
      <c r="H155" s="44">
        <f t="shared" si="18"/>
        <v>0.12728790730841816</v>
      </c>
      <c r="I155" s="44">
        <f t="shared" si="12"/>
        <v>0.4657329942057738</v>
      </c>
      <c r="J155" s="44">
        <f t="shared" si="19"/>
        <v>1.345156617828863</v>
      </c>
      <c r="K155" s="44">
        <f t="shared" si="20"/>
        <v>1.1357439597012338</v>
      </c>
      <c r="L155" s="44">
        <f t="shared" si="20"/>
        <v>1.593181553846674</v>
      </c>
      <c r="M155" s="44">
        <v>6.3922484900968898E-3</v>
      </c>
      <c r="N155" s="57" t="s">
        <v>488</v>
      </c>
      <c r="O155" s="60" t="s">
        <v>488</v>
      </c>
      <c r="P155" s="44" t="s">
        <v>488</v>
      </c>
      <c r="Q155" s="44" t="s">
        <v>488</v>
      </c>
      <c r="R155" s="44" t="s">
        <v>488</v>
      </c>
      <c r="S155" s="44" t="s">
        <v>488</v>
      </c>
      <c r="T155" s="44" t="s">
        <v>488</v>
      </c>
      <c r="U155" s="44" t="s">
        <v>488</v>
      </c>
      <c r="V155" s="50" t="s">
        <v>488</v>
      </c>
      <c r="W155" s="50" t="s">
        <v>488</v>
      </c>
    </row>
    <row r="156" spans="1:54" ht="14" customHeight="1" x14ac:dyDescent="0.2">
      <c r="A156" s="40" t="s">
        <v>536</v>
      </c>
      <c r="B156" s="40" t="s">
        <v>644</v>
      </c>
      <c r="C156" s="85" t="s">
        <v>596</v>
      </c>
      <c r="D156" s="40" t="s">
        <v>861</v>
      </c>
      <c r="E156" s="85">
        <v>9</v>
      </c>
      <c r="F156" s="44">
        <v>0.289166293364995</v>
      </c>
      <c r="G156" s="44">
        <v>6.9037721165637903E-2</v>
      </c>
      <c r="H156" s="44">
        <f t="shared" si="18"/>
        <v>0.15385235988034471</v>
      </c>
      <c r="I156" s="44">
        <f t="shared" si="12"/>
        <v>0.42448022684964526</v>
      </c>
      <c r="J156" s="44">
        <f t="shared" si="19"/>
        <v>1.3353137638856141</v>
      </c>
      <c r="K156" s="44">
        <f t="shared" si="20"/>
        <v>1.1663186786370667</v>
      </c>
      <c r="L156" s="44">
        <f t="shared" si="20"/>
        <v>1.5287955862166347</v>
      </c>
      <c r="M156" s="47">
        <v>2.80772088651483E-5</v>
      </c>
      <c r="N156" s="57"/>
      <c r="O156" s="60" t="s">
        <v>645</v>
      </c>
      <c r="P156" s="44">
        <v>0.88729902839628205</v>
      </c>
      <c r="Q156" s="44" t="s">
        <v>488</v>
      </c>
      <c r="R156" s="44" t="s">
        <v>488</v>
      </c>
      <c r="S156" s="44" t="s">
        <v>488</v>
      </c>
      <c r="T156" s="44" t="s">
        <v>488</v>
      </c>
      <c r="U156" s="44" t="s">
        <v>488</v>
      </c>
      <c r="V156" s="50" t="s">
        <v>488</v>
      </c>
      <c r="W156" s="50" t="s">
        <v>488</v>
      </c>
    </row>
    <row r="157" spans="1:54" ht="14" customHeight="1" x14ac:dyDescent="0.2">
      <c r="A157" s="40"/>
      <c r="B157" s="40"/>
      <c r="C157" s="85"/>
      <c r="D157" s="40"/>
      <c r="E157" s="85"/>
      <c r="F157" s="44"/>
      <c r="G157" s="44"/>
      <c r="H157" s="44"/>
      <c r="I157" s="44"/>
      <c r="J157" s="44"/>
      <c r="K157" s="44"/>
      <c r="L157" s="44"/>
      <c r="M157" s="44"/>
      <c r="N157" s="57"/>
      <c r="O157" s="60"/>
      <c r="P157" s="44"/>
      <c r="Q157" s="44"/>
      <c r="R157" s="44"/>
      <c r="S157" s="44"/>
      <c r="T157" s="44"/>
      <c r="U157" s="44"/>
      <c r="V157" s="50"/>
      <c r="W157" s="50"/>
    </row>
    <row r="158" spans="1:54" ht="14" customHeight="1" x14ac:dyDescent="0.2">
      <c r="A158" s="40" t="s">
        <v>536</v>
      </c>
      <c r="B158" s="40" t="s">
        <v>644</v>
      </c>
      <c r="C158" s="85" t="s">
        <v>849</v>
      </c>
      <c r="D158" s="40" t="s">
        <v>493</v>
      </c>
      <c r="E158" s="85">
        <v>14</v>
      </c>
      <c r="F158" s="44">
        <v>0.10013845398134701</v>
      </c>
      <c r="G158" s="44">
        <v>5.28537140267984E-2</v>
      </c>
      <c r="H158" s="44">
        <f t="shared" ref="H158:H177" si="21">F158-1.96*G158</f>
        <v>-3.4548255111778586E-3</v>
      </c>
      <c r="I158" s="44">
        <f t="shared" ref="I158:I177" si="22">F158+1.96*G158</f>
        <v>0.20373173347387186</v>
      </c>
      <c r="J158" s="44" t="s">
        <v>488</v>
      </c>
      <c r="K158" s="44" t="s">
        <v>488</v>
      </c>
      <c r="L158" s="44" t="s">
        <v>488</v>
      </c>
      <c r="M158" s="44">
        <v>5.8140881139467797E-2</v>
      </c>
      <c r="N158" s="57">
        <v>17.986690298086501</v>
      </c>
      <c r="O158" s="60">
        <v>13</v>
      </c>
      <c r="P158" s="44">
        <v>0.15802547839443601</v>
      </c>
      <c r="Q158" s="44">
        <v>9.1380368181586996E-4</v>
      </c>
      <c r="R158" s="44">
        <v>9.2390414263266007E-3</v>
      </c>
      <c r="S158" s="44">
        <v>0.922845320263045</v>
      </c>
      <c r="T158" s="44">
        <v>3.9462603875685502E-2</v>
      </c>
      <c r="U158" s="44">
        <v>3.4529183723015799E-3</v>
      </c>
      <c r="V158" s="50" t="b">
        <v>1</v>
      </c>
      <c r="W158" s="47">
        <v>3.9638758347498502E-32</v>
      </c>
      <c r="BB158" s="48"/>
    </row>
    <row r="159" spans="1:54" ht="14" customHeight="1" x14ac:dyDescent="0.2">
      <c r="A159" s="40" t="s">
        <v>536</v>
      </c>
      <c r="B159" s="40" t="s">
        <v>644</v>
      </c>
      <c r="C159" s="85" t="s">
        <v>849</v>
      </c>
      <c r="D159" s="40" t="s">
        <v>494</v>
      </c>
      <c r="E159" s="85">
        <v>14</v>
      </c>
      <c r="F159" s="44">
        <v>0.10896757171810501</v>
      </c>
      <c r="G159" s="44">
        <v>0.104844905209123</v>
      </c>
      <c r="H159" s="44">
        <f t="shared" si="21"/>
        <v>-9.6528442491776056E-2</v>
      </c>
      <c r="I159" s="44">
        <f t="shared" si="22"/>
        <v>0.31446358592798607</v>
      </c>
      <c r="J159" s="44" t="s">
        <v>488</v>
      </c>
      <c r="K159" s="44" t="s">
        <v>488</v>
      </c>
      <c r="L159" s="44" t="s">
        <v>488</v>
      </c>
      <c r="M159" s="44">
        <v>0.31914399186189502</v>
      </c>
      <c r="N159" s="57">
        <v>17.972039270331098</v>
      </c>
      <c r="O159" s="60">
        <v>12</v>
      </c>
      <c r="P159" s="44">
        <v>0.11654214610338</v>
      </c>
      <c r="Q159" s="44">
        <v>9.1380368181586996E-4</v>
      </c>
      <c r="R159" s="44">
        <v>9.2390414263266007E-3</v>
      </c>
      <c r="S159" s="44">
        <v>0.922845320263045</v>
      </c>
      <c r="T159" s="44">
        <v>3.9462603875685502E-2</v>
      </c>
      <c r="U159" s="44">
        <v>3.4529183723015799E-3</v>
      </c>
      <c r="V159" s="50" t="b">
        <v>1</v>
      </c>
      <c r="W159" s="47">
        <v>3.9638758347498502E-32</v>
      </c>
      <c r="BB159" s="48"/>
    </row>
    <row r="160" spans="1:54" ht="14" customHeight="1" x14ac:dyDescent="0.2">
      <c r="A160" s="40" t="s">
        <v>536</v>
      </c>
      <c r="B160" s="40" t="s">
        <v>644</v>
      </c>
      <c r="C160" s="85" t="s">
        <v>849</v>
      </c>
      <c r="D160" s="40" t="s">
        <v>495</v>
      </c>
      <c r="E160" s="85">
        <v>14</v>
      </c>
      <c r="F160" s="44">
        <v>0.127869773836362</v>
      </c>
      <c r="G160" s="44">
        <v>9.4744000089345304E-2</v>
      </c>
      <c r="H160" s="44">
        <f t="shared" si="21"/>
        <v>-5.7828466338754797E-2</v>
      </c>
      <c r="I160" s="44">
        <f t="shared" si="22"/>
        <v>0.31356801401147882</v>
      </c>
      <c r="J160" s="44" t="s">
        <v>488</v>
      </c>
      <c r="K160" s="44" t="s">
        <v>488</v>
      </c>
      <c r="L160" s="44" t="s">
        <v>488</v>
      </c>
      <c r="M160" s="44">
        <v>0.20016771977235501</v>
      </c>
      <c r="N160" s="57" t="s">
        <v>488</v>
      </c>
      <c r="O160" s="60" t="s">
        <v>488</v>
      </c>
      <c r="P160" s="44" t="s">
        <v>488</v>
      </c>
      <c r="Q160" s="44">
        <v>9.1380368181586996E-4</v>
      </c>
      <c r="R160" s="44">
        <v>9.2390414263266007E-3</v>
      </c>
      <c r="S160" s="44">
        <v>0.922845320263045</v>
      </c>
      <c r="T160" s="44">
        <v>3.9462603875685502E-2</v>
      </c>
      <c r="U160" s="44">
        <v>3.4529183723015799E-3</v>
      </c>
      <c r="V160" s="50" t="b">
        <v>1</v>
      </c>
      <c r="W160" s="47">
        <v>3.9638758347498502E-32</v>
      </c>
    </row>
    <row r="161" spans="1:54" ht="14" customHeight="1" x14ac:dyDescent="0.2">
      <c r="A161" s="40" t="s">
        <v>536</v>
      </c>
      <c r="B161" s="40" t="s">
        <v>644</v>
      </c>
      <c r="C161" s="85" t="s">
        <v>849</v>
      </c>
      <c r="D161" s="40" t="s">
        <v>496</v>
      </c>
      <c r="E161" s="85">
        <v>14</v>
      </c>
      <c r="F161" s="44">
        <v>0.12207741485712099</v>
      </c>
      <c r="G161" s="44">
        <v>6.13624906289E-2</v>
      </c>
      <c r="H161" s="44">
        <f t="shared" si="21"/>
        <v>1.8069332244769892E-3</v>
      </c>
      <c r="I161" s="44">
        <f t="shared" si="22"/>
        <v>0.24234789648976501</v>
      </c>
      <c r="J161" s="44" t="s">
        <v>488</v>
      </c>
      <c r="K161" s="44" t="s">
        <v>488</v>
      </c>
      <c r="L161" s="44" t="s">
        <v>488</v>
      </c>
      <c r="M161" s="44">
        <v>4.6651900738470399E-2</v>
      </c>
      <c r="N161" s="57" t="s">
        <v>488</v>
      </c>
      <c r="O161" s="60" t="s">
        <v>488</v>
      </c>
      <c r="P161" s="44" t="s">
        <v>488</v>
      </c>
      <c r="Q161" s="44">
        <v>9.1380368181586996E-4</v>
      </c>
      <c r="R161" s="44">
        <v>9.2390414263266007E-3</v>
      </c>
      <c r="S161" s="44">
        <v>0.922845320263045</v>
      </c>
      <c r="T161" s="44">
        <v>3.9462603875685502E-2</v>
      </c>
      <c r="U161" s="44">
        <v>3.4529183723015799E-3</v>
      </c>
      <c r="V161" s="50" t="b">
        <v>1</v>
      </c>
      <c r="W161" s="47">
        <v>3.9638758347498502E-32</v>
      </c>
    </row>
    <row r="162" spans="1:54" ht="14" customHeight="1" x14ac:dyDescent="0.2">
      <c r="A162" s="40" t="s">
        <v>536</v>
      </c>
      <c r="B162" s="40" t="s">
        <v>644</v>
      </c>
      <c r="C162" s="85" t="s">
        <v>849</v>
      </c>
      <c r="D162" s="40" t="s">
        <v>497</v>
      </c>
      <c r="E162" s="85">
        <v>14</v>
      </c>
      <c r="F162" s="44">
        <v>0.124091360689516</v>
      </c>
      <c r="G162" s="44">
        <v>6.3263572784427305E-2</v>
      </c>
      <c r="H162" s="44">
        <f t="shared" si="21"/>
        <v>9.475803203848332E-5</v>
      </c>
      <c r="I162" s="44">
        <f t="shared" si="22"/>
        <v>0.24808796334699351</v>
      </c>
      <c r="J162" s="44" t="s">
        <v>488</v>
      </c>
      <c r="K162" s="44" t="s">
        <v>488</v>
      </c>
      <c r="L162" s="44" t="s">
        <v>488</v>
      </c>
      <c r="M162" s="44">
        <v>7.1597410174599294E-2</v>
      </c>
      <c r="N162" s="57" t="s">
        <v>488</v>
      </c>
      <c r="O162" s="60" t="s">
        <v>488</v>
      </c>
      <c r="P162" s="44" t="s">
        <v>488</v>
      </c>
      <c r="Q162" s="44">
        <v>9.1380368181586996E-4</v>
      </c>
      <c r="R162" s="44">
        <v>9.2390414263266007E-3</v>
      </c>
      <c r="S162" s="44">
        <v>0.922845320263045</v>
      </c>
      <c r="T162" s="44">
        <v>3.9462603875685502E-2</v>
      </c>
      <c r="U162" s="44">
        <v>3.4529183723015799E-3</v>
      </c>
      <c r="V162" s="50" t="b">
        <v>1</v>
      </c>
      <c r="W162" s="47">
        <v>3.9638758347498502E-32</v>
      </c>
    </row>
    <row r="163" spans="1:54" ht="14" customHeight="1" x14ac:dyDescent="0.2">
      <c r="A163" s="40" t="s">
        <v>536</v>
      </c>
      <c r="B163" s="40" t="s">
        <v>644</v>
      </c>
      <c r="C163" s="85" t="s">
        <v>849</v>
      </c>
      <c r="D163" s="40" t="s">
        <v>861</v>
      </c>
      <c r="E163" s="85">
        <v>13</v>
      </c>
      <c r="F163" s="44">
        <v>0.12717120871309801</v>
      </c>
      <c r="G163" s="44">
        <v>4.5771930972213402E-2</v>
      </c>
      <c r="H163" s="44">
        <f t="shared" si="21"/>
        <v>3.7458224007559743E-2</v>
      </c>
      <c r="I163" s="44">
        <f t="shared" si="22"/>
        <v>0.21688419341863627</v>
      </c>
      <c r="J163" s="44" t="s">
        <v>488</v>
      </c>
      <c r="K163" s="44" t="s">
        <v>488</v>
      </c>
      <c r="L163" s="44" t="s">
        <v>488</v>
      </c>
      <c r="M163" s="44">
        <v>5.4632924592915603E-3</v>
      </c>
      <c r="N163" s="57" t="s">
        <v>488</v>
      </c>
      <c r="O163" s="60" t="s">
        <v>848</v>
      </c>
      <c r="P163" s="44">
        <v>0.75847808018030705</v>
      </c>
      <c r="Q163" s="44"/>
      <c r="R163" s="44"/>
      <c r="S163" s="44"/>
      <c r="T163" s="44"/>
      <c r="U163" s="44"/>
      <c r="V163" s="50"/>
      <c r="W163" s="50"/>
      <c r="BB163" s="48"/>
    </row>
    <row r="164" spans="1:54" ht="14" customHeight="1" x14ac:dyDescent="0.2">
      <c r="A164" s="40"/>
      <c r="B164" s="40"/>
      <c r="C164" s="85"/>
      <c r="D164" s="40"/>
      <c r="E164" s="85"/>
      <c r="F164" s="44"/>
      <c r="G164" s="44"/>
      <c r="H164" s="44"/>
      <c r="I164" s="44"/>
      <c r="J164" s="44"/>
      <c r="K164" s="44"/>
      <c r="L164" s="44"/>
      <c r="M164" s="44"/>
      <c r="N164" s="57"/>
      <c r="O164" s="60"/>
      <c r="P164" s="44"/>
      <c r="Q164" s="44"/>
      <c r="R164" s="44"/>
      <c r="S164" s="44"/>
      <c r="T164" s="44"/>
      <c r="U164" s="44"/>
      <c r="V164" s="50"/>
      <c r="W164" s="50"/>
      <c r="BB164" s="48"/>
    </row>
    <row r="165" spans="1:54" ht="14" customHeight="1" x14ac:dyDescent="0.2">
      <c r="A165" s="40" t="s">
        <v>536</v>
      </c>
      <c r="B165" s="40" t="s">
        <v>644</v>
      </c>
      <c r="C165" s="85" t="s">
        <v>850</v>
      </c>
      <c r="D165" s="40" t="s">
        <v>493</v>
      </c>
      <c r="E165" s="85">
        <v>14</v>
      </c>
      <c r="F165" s="44">
        <v>0.10703636947784299</v>
      </c>
      <c r="G165" s="44">
        <v>4.4178269020194297E-2</v>
      </c>
      <c r="H165" s="44">
        <f t="shared" si="21"/>
        <v>2.044696219826217E-2</v>
      </c>
      <c r="I165" s="44">
        <f t="shared" si="22"/>
        <v>0.19362577675742382</v>
      </c>
      <c r="J165" s="44" t="s">
        <v>488</v>
      </c>
      <c r="K165" s="44" t="s">
        <v>488</v>
      </c>
      <c r="L165" s="44" t="s">
        <v>488</v>
      </c>
      <c r="M165" s="44">
        <v>1.5400194867136299E-2</v>
      </c>
      <c r="N165" s="57">
        <v>11.6711871964184</v>
      </c>
      <c r="O165" s="60">
        <v>13</v>
      </c>
      <c r="P165" s="44">
        <v>0.55477316007019295</v>
      </c>
      <c r="Q165" s="44">
        <v>-5.93132333911108E-3</v>
      </c>
      <c r="R165" s="44">
        <v>7.4056144547317198E-3</v>
      </c>
      <c r="S165" s="44">
        <v>0.438747149646671</v>
      </c>
      <c r="T165" s="44">
        <v>3.9462603875685502E-2</v>
      </c>
      <c r="U165" s="44">
        <v>3.3556214563250902E-3</v>
      </c>
      <c r="V165" s="50" t="b">
        <v>1</v>
      </c>
      <c r="W165" s="47">
        <v>9.8117867188232302E-30</v>
      </c>
    </row>
    <row r="166" spans="1:54" ht="14" customHeight="1" x14ac:dyDescent="0.2">
      <c r="A166" s="40" t="s">
        <v>536</v>
      </c>
      <c r="B166" s="40" t="s">
        <v>644</v>
      </c>
      <c r="C166" s="85" t="s">
        <v>850</v>
      </c>
      <c r="D166" s="40" t="s">
        <v>494</v>
      </c>
      <c r="E166" s="85">
        <v>14</v>
      </c>
      <c r="F166" s="44">
        <v>4.93169754256024E-2</v>
      </c>
      <c r="G166" s="44">
        <v>8.4529568831450505E-2</v>
      </c>
      <c r="H166" s="44">
        <f t="shared" si="21"/>
        <v>-0.11636097948404059</v>
      </c>
      <c r="I166" s="44">
        <f t="shared" si="22"/>
        <v>0.21499493033524539</v>
      </c>
      <c r="J166" s="44" t="s">
        <v>488</v>
      </c>
      <c r="K166" s="44" t="s">
        <v>488</v>
      </c>
      <c r="L166" s="44" t="s">
        <v>488</v>
      </c>
      <c r="M166" s="44">
        <v>0.57040787130695203</v>
      </c>
      <c r="N166" s="57">
        <v>11.0297103246491</v>
      </c>
      <c r="O166" s="60">
        <v>12</v>
      </c>
      <c r="P166" s="44">
        <v>0.52637423548192497</v>
      </c>
      <c r="Q166" s="44">
        <v>-5.93132333911108E-3</v>
      </c>
      <c r="R166" s="44">
        <v>7.4056144547317198E-3</v>
      </c>
      <c r="S166" s="44">
        <v>0.438747149646671</v>
      </c>
      <c r="T166" s="44">
        <v>3.9462603875685502E-2</v>
      </c>
      <c r="U166" s="44">
        <v>3.3556214563250902E-3</v>
      </c>
      <c r="V166" s="50" t="b">
        <v>1</v>
      </c>
      <c r="W166" s="47">
        <v>9.8117867188232302E-30</v>
      </c>
    </row>
    <row r="167" spans="1:54" ht="14" customHeight="1" x14ac:dyDescent="0.2">
      <c r="A167" s="40" t="s">
        <v>536</v>
      </c>
      <c r="B167" s="40" t="s">
        <v>644</v>
      </c>
      <c r="C167" s="85" t="s">
        <v>850</v>
      </c>
      <c r="D167" s="40" t="s">
        <v>495</v>
      </c>
      <c r="E167" s="85">
        <v>14</v>
      </c>
      <c r="F167" s="44">
        <v>0.11997865900933501</v>
      </c>
      <c r="G167" s="44">
        <v>0.102818351888075</v>
      </c>
      <c r="H167" s="44">
        <f t="shared" si="21"/>
        <v>-8.1545310691291992E-2</v>
      </c>
      <c r="I167" s="44">
        <f t="shared" si="22"/>
        <v>0.32150262870996199</v>
      </c>
      <c r="J167" s="44" t="s">
        <v>488</v>
      </c>
      <c r="K167" s="44" t="s">
        <v>488</v>
      </c>
      <c r="L167" s="44" t="s">
        <v>488</v>
      </c>
      <c r="M167" s="44">
        <v>0.26421064622851897</v>
      </c>
      <c r="N167" s="57" t="s">
        <v>488</v>
      </c>
      <c r="O167" s="60" t="s">
        <v>488</v>
      </c>
      <c r="P167" s="44" t="s">
        <v>488</v>
      </c>
      <c r="Q167" s="44">
        <v>-5.93132333911108E-3</v>
      </c>
      <c r="R167" s="44">
        <v>7.4056144547317198E-3</v>
      </c>
      <c r="S167" s="44">
        <v>0.438747149646671</v>
      </c>
      <c r="T167" s="44">
        <v>3.9462603875685502E-2</v>
      </c>
      <c r="U167" s="44">
        <v>3.3556214563250902E-3</v>
      </c>
      <c r="V167" s="50" t="b">
        <v>1</v>
      </c>
      <c r="W167" s="47">
        <v>9.8117867188232302E-30</v>
      </c>
    </row>
    <row r="168" spans="1:54" ht="14" customHeight="1" x14ac:dyDescent="0.2">
      <c r="A168" s="40" t="s">
        <v>536</v>
      </c>
      <c r="B168" s="40" t="s">
        <v>644</v>
      </c>
      <c r="C168" s="85" t="s">
        <v>850</v>
      </c>
      <c r="D168" s="40" t="s">
        <v>496</v>
      </c>
      <c r="E168" s="85">
        <v>14</v>
      </c>
      <c r="F168" s="44">
        <v>0.13788443499699499</v>
      </c>
      <c r="G168" s="44">
        <v>6.2422639660712001E-2</v>
      </c>
      <c r="H168" s="44">
        <f t="shared" si="21"/>
        <v>1.5536061261999468E-2</v>
      </c>
      <c r="I168" s="44">
        <f t="shared" si="22"/>
        <v>0.26023280873199051</v>
      </c>
      <c r="J168" s="44" t="s">
        <v>488</v>
      </c>
      <c r="K168" s="44" t="s">
        <v>488</v>
      </c>
      <c r="L168" s="44" t="s">
        <v>488</v>
      </c>
      <c r="M168" s="44">
        <v>2.71826379040504E-2</v>
      </c>
      <c r="N168" s="57" t="s">
        <v>488</v>
      </c>
      <c r="O168" s="60" t="s">
        <v>488</v>
      </c>
      <c r="P168" s="44" t="s">
        <v>488</v>
      </c>
      <c r="Q168" s="44">
        <v>-5.93132333911108E-3</v>
      </c>
      <c r="R168" s="44">
        <v>7.4056144547317198E-3</v>
      </c>
      <c r="S168" s="44">
        <v>0.438747149646671</v>
      </c>
      <c r="T168" s="44">
        <v>3.9462603875685502E-2</v>
      </c>
      <c r="U168" s="44">
        <v>3.3556214563250902E-3</v>
      </c>
      <c r="V168" s="50" t="b">
        <v>1</v>
      </c>
      <c r="W168" s="47">
        <v>9.8117867188232302E-30</v>
      </c>
    </row>
    <row r="169" spans="1:54" ht="14" customHeight="1" x14ac:dyDescent="0.2">
      <c r="A169" s="40" t="s">
        <v>536</v>
      </c>
      <c r="B169" s="40" t="s">
        <v>644</v>
      </c>
      <c r="C169" s="85" t="s">
        <v>850</v>
      </c>
      <c r="D169" s="40" t="s">
        <v>497</v>
      </c>
      <c r="E169" s="85">
        <v>14</v>
      </c>
      <c r="F169" s="44">
        <v>0.140557620547032</v>
      </c>
      <c r="G169" s="44">
        <v>7.0949430990545806E-2</v>
      </c>
      <c r="H169" s="44">
        <f t="shared" si="21"/>
        <v>1.4967358055622271E-3</v>
      </c>
      <c r="I169" s="44">
        <f t="shared" si="22"/>
        <v>0.27961850528850174</v>
      </c>
      <c r="J169" s="44" t="s">
        <v>488</v>
      </c>
      <c r="K169" s="44" t="s">
        <v>488</v>
      </c>
      <c r="L169" s="44" t="s">
        <v>488</v>
      </c>
      <c r="M169" s="44">
        <v>6.9138530959219097E-2</v>
      </c>
      <c r="N169" s="57" t="s">
        <v>488</v>
      </c>
      <c r="O169" s="60" t="s">
        <v>488</v>
      </c>
      <c r="P169" s="44" t="s">
        <v>488</v>
      </c>
      <c r="Q169" s="44">
        <v>-5.93132333911108E-3</v>
      </c>
      <c r="R169" s="44">
        <v>7.4056144547317198E-3</v>
      </c>
      <c r="S169" s="44">
        <v>0.438747149646671</v>
      </c>
      <c r="T169" s="44">
        <v>3.9462603875685502E-2</v>
      </c>
      <c r="U169" s="44">
        <v>3.3556214563250902E-3</v>
      </c>
      <c r="V169" s="50" t="b">
        <v>1</v>
      </c>
      <c r="W169" s="47">
        <v>9.8117867188232302E-30</v>
      </c>
      <c r="BB169" s="48"/>
    </row>
    <row r="170" spans="1:54" ht="14" customHeight="1" x14ac:dyDescent="0.2">
      <c r="A170" s="40" t="s">
        <v>536</v>
      </c>
      <c r="B170" s="40" t="s">
        <v>644</v>
      </c>
      <c r="C170" s="85" t="s">
        <v>850</v>
      </c>
      <c r="D170" s="40" t="s">
        <v>861</v>
      </c>
      <c r="E170" s="85">
        <v>14</v>
      </c>
      <c r="F170" s="44">
        <v>0.10703636947784299</v>
      </c>
      <c r="G170" s="44">
        <v>4.41782690201942E-2</v>
      </c>
      <c r="H170" s="44">
        <f t="shared" si="21"/>
        <v>2.0446962198262364E-2</v>
      </c>
      <c r="I170" s="44">
        <f t="shared" si="22"/>
        <v>0.19362577675742362</v>
      </c>
      <c r="J170" s="44" t="s">
        <v>488</v>
      </c>
      <c r="K170" s="44" t="s">
        <v>488</v>
      </c>
      <c r="L170" s="44" t="s">
        <v>488</v>
      </c>
      <c r="M170" s="44">
        <v>1.5400194867136299E-2</v>
      </c>
      <c r="N170" s="57" t="s">
        <v>488</v>
      </c>
      <c r="O170" s="60" t="s">
        <v>848</v>
      </c>
      <c r="P170" s="44">
        <v>0.58758020446885495</v>
      </c>
      <c r="Q170" s="44"/>
      <c r="R170" s="44"/>
      <c r="S170" s="44"/>
      <c r="T170" s="44"/>
      <c r="U170" s="44"/>
      <c r="V170" s="50"/>
      <c r="W170" s="50"/>
    </row>
    <row r="171" spans="1:54" ht="14" customHeight="1" x14ac:dyDescent="0.2">
      <c r="A171" s="40"/>
      <c r="B171" s="40"/>
      <c r="C171" s="85"/>
      <c r="D171" s="40"/>
      <c r="E171" s="85"/>
      <c r="F171" s="44"/>
      <c r="G171" s="44"/>
      <c r="H171" s="44"/>
      <c r="I171" s="44"/>
      <c r="J171" s="44"/>
      <c r="K171" s="44"/>
      <c r="L171" s="44"/>
      <c r="M171" s="44"/>
      <c r="N171" s="57"/>
      <c r="O171" s="60"/>
      <c r="P171" s="44"/>
      <c r="Q171" s="44"/>
      <c r="R171" s="44"/>
      <c r="S171" s="44"/>
      <c r="T171" s="44"/>
      <c r="U171" s="44"/>
      <c r="V171" s="50"/>
      <c r="W171" s="50"/>
    </row>
    <row r="172" spans="1:54" ht="14" customHeight="1" x14ac:dyDescent="0.2">
      <c r="A172" s="40" t="s">
        <v>536</v>
      </c>
      <c r="B172" s="40" t="s">
        <v>644</v>
      </c>
      <c r="C172" s="85" t="s">
        <v>599</v>
      </c>
      <c r="D172" s="40" t="s">
        <v>493</v>
      </c>
      <c r="E172" s="85">
        <v>13</v>
      </c>
      <c r="F172" s="44">
        <v>-1.28964590162243E-2</v>
      </c>
      <c r="G172" s="44">
        <v>3.5724298436538002E-2</v>
      </c>
      <c r="H172" s="44">
        <f t="shared" si="21"/>
        <v>-8.2916083951838776E-2</v>
      </c>
      <c r="I172" s="44">
        <f t="shared" si="22"/>
        <v>5.7123165919390179E-2</v>
      </c>
      <c r="J172" s="44" t="s">
        <v>488</v>
      </c>
      <c r="K172" s="44" t="s">
        <v>488</v>
      </c>
      <c r="L172" s="44" t="s">
        <v>488</v>
      </c>
      <c r="M172" s="44">
        <v>0.71809971322966903</v>
      </c>
      <c r="N172" s="57">
        <v>14.034965668924899</v>
      </c>
      <c r="O172" s="60">
        <v>12</v>
      </c>
      <c r="P172" s="44">
        <v>0.29848100572754299</v>
      </c>
      <c r="Q172" s="44">
        <v>6.0199469577493702E-3</v>
      </c>
      <c r="R172" s="44">
        <v>6.05346023962076E-3</v>
      </c>
      <c r="S172" s="44">
        <v>0.34136970724816501</v>
      </c>
      <c r="T172" s="44">
        <v>3.8299687748684898E-2</v>
      </c>
      <c r="U172" s="44">
        <v>1.6646640872779799E-3</v>
      </c>
      <c r="V172" s="50" t="b">
        <v>1</v>
      </c>
      <c r="W172" s="47">
        <v>4.1698733662670797E-39</v>
      </c>
    </row>
    <row r="173" spans="1:54" ht="14" customHeight="1" x14ac:dyDescent="0.2">
      <c r="A173" s="40" t="s">
        <v>536</v>
      </c>
      <c r="B173" s="40" t="s">
        <v>644</v>
      </c>
      <c r="C173" s="85" t="s">
        <v>599</v>
      </c>
      <c r="D173" s="40" t="s">
        <v>494</v>
      </c>
      <c r="E173" s="85">
        <v>13</v>
      </c>
      <c r="F173" s="44">
        <v>4.4580301299774597E-2</v>
      </c>
      <c r="G173" s="44">
        <v>6.7954864109449994E-2</v>
      </c>
      <c r="H173" s="44">
        <f t="shared" si="21"/>
        <v>-8.8611232354747396E-2</v>
      </c>
      <c r="I173" s="44">
        <f t="shared" si="22"/>
        <v>0.1777718349542966</v>
      </c>
      <c r="J173" s="44" t="s">
        <v>488</v>
      </c>
      <c r="K173" s="44" t="s">
        <v>488</v>
      </c>
      <c r="L173" s="44" t="s">
        <v>488</v>
      </c>
      <c r="M173" s="44">
        <v>0.52529060382780002</v>
      </c>
      <c r="N173" s="57">
        <v>12.877234171056999</v>
      </c>
      <c r="O173" s="60">
        <v>11</v>
      </c>
      <c r="P173" s="44">
        <v>0.30142503817843802</v>
      </c>
      <c r="Q173" s="44" t="s">
        <v>488</v>
      </c>
      <c r="R173" s="44" t="s">
        <v>488</v>
      </c>
      <c r="S173" s="44" t="s">
        <v>488</v>
      </c>
      <c r="T173" s="44" t="s">
        <v>488</v>
      </c>
      <c r="U173" s="44" t="s">
        <v>488</v>
      </c>
      <c r="V173" s="50" t="s">
        <v>488</v>
      </c>
      <c r="W173" s="50" t="s">
        <v>488</v>
      </c>
    </row>
    <row r="174" spans="1:54" ht="14" customHeight="1" x14ac:dyDescent="0.2">
      <c r="A174" s="40" t="s">
        <v>536</v>
      </c>
      <c r="B174" s="40" t="s">
        <v>644</v>
      </c>
      <c r="C174" s="85" t="s">
        <v>599</v>
      </c>
      <c r="D174" s="40" t="s">
        <v>495</v>
      </c>
      <c r="E174" s="85">
        <v>13</v>
      </c>
      <c r="F174" s="44">
        <v>5.0287649738106101E-3</v>
      </c>
      <c r="G174" s="44">
        <v>6.1372432599567199E-2</v>
      </c>
      <c r="H174" s="44">
        <f t="shared" si="21"/>
        <v>-0.11526120292134111</v>
      </c>
      <c r="I174" s="44">
        <f t="shared" si="22"/>
        <v>0.12531873286896233</v>
      </c>
      <c r="J174" s="44" t="s">
        <v>488</v>
      </c>
      <c r="K174" s="44" t="s">
        <v>488</v>
      </c>
      <c r="L174" s="44" t="s">
        <v>488</v>
      </c>
      <c r="M174" s="44">
        <v>0.93604646957354198</v>
      </c>
      <c r="N174" s="57" t="s">
        <v>488</v>
      </c>
      <c r="O174" s="60" t="s">
        <v>488</v>
      </c>
      <c r="P174" s="44" t="s">
        <v>488</v>
      </c>
      <c r="Q174" s="44" t="s">
        <v>488</v>
      </c>
      <c r="R174" s="44" t="s">
        <v>488</v>
      </c>
      <c r="S174" s="44" t="s">
        <v>488</v>
      </c>
      <c r="T174" s="44" t="s">
        <v>488</v>
      </c>
      <c r="U174" s="44" t="s">
        <v>488</v>
      </c>
      <c r="V174" s="50" t="s">
        <v>488</v>
      </c>
      <c r="W174" s="50" t="s">
        <v>488</v>
      </c>
    </row>
    <row r="175" spans="1:54" ht="14" customHeight="1" x14ac:dyDescent="0.2">
      <c r="A175" s="40" t="s">
        <v>536</v>
      </c>
      <c r="B175" s="40" t="s">
        <v>644</v>
      </c>
      <c r="C175" s="85" t="s">
        <v>599</v>
      </c>
      <c r="D175" s="40" t="s">
        <v>496</v>
      </c>
      <c r="E175" s="85">
        <v>13</v>
      </c>
      <c r="F175" s="44">
        <v>2.9395898429763999E-2</v>
      </c>
      <c r="G175" s="44">
        <v>4.2197441144257199E-2</v>
      </c>
      <c r="H175" s="44">
        <f t="shared" si="21"/>
        <v>-5.3311086212980106E-2</v>
      </c>
      <c r="I175" s="44">
        <f t="shared" si="22"/>
        <v>0.1121028830725081</v>
      </c>
      <c r="J175" s="44" t="s">
        <v>488</v>
      </c>
      <c r="K175" s="44" t="s">
        <v>488</v>
      </c>
      <c r="L175" s="44" t="s">
        <v>488</v>
      </c>
      <c r="M175" s="44">
        <v>0.48603593383163302</v>
      </c>
      <c r="N175" s="57" t="s">
        <v>488</v>
      </c>
      <c r="O175" s="60" t="s">
        <v>488</v>
      </c>
      <c r="P175" s="44" t="s">
        <v>488</v>
      </c>
      <c r="Q175" s="44" t="s">
        <v>488</v>
      </c>
      <c r="R175" s="44" t="s">
        <v>488</v>
      </c>
      <c r="S175" s="44" t="s">
        <v>488</v>
      </c>
      <c r="T175" s="44" t="s">
        <v>488</v>
      </c>
      <c r="U175" s="44" t="s">
        <v>488</v>
      </c>
      <c r="V175" s="50" t="s">
        <v>488</v>
      </c>
      <c r="W175" s="50" t="s">
        <v>488</v>
      </c>
      <c r="BB175" s="48"/>
    </row>
    <row r="176" spans="1:54" ht="14" customHeight="1" x14ac:dyDescent="0.2">
      <c r="A176" s="40" t="s">
        <v>536</v>
      </c>
      <c r="B176" s="40" t="s">
        <v>644</v>
      </c>
      <c r="C176" s="85" t="s">
        <v>599</v>
      </c>
      <c r="D176" s="40" t="s">
        <v>497</v>
      </c>
      <c r="E176" s="85">
        <v>13</v>
      </c>
      <c r="F176" s="44">
        <v>1.8068816656451801E-2</v>
      </c>
      <c r="G176" s="44">
        <v>4.64008024719752E-2</v>
      </c>
      <c r="H176" s="44">
        <f t="shared" si="21"/>
        <v>-7.2876756188619593E-2</v>
      </c>
      <c r="I176" s="44">
        <f t="shared" si="22"/>
        <v>0.10901438950152319</v>
      </c>
      <c r="J176" s="44" t="s">
        <v>488</v>
      </c>
      <c r="K176" s="44" t="s">
        <v>488</v>
      </c>
      <c r="L176" s="44" t="s">
        <v>488</v>
      </c>
      <c r="M176" s="44">
        <v>0.70379714953775496</v>
      </c>
      <c r="N176" s="57" t="s">
        <v>488</v>
      </c>
      <c r="O176" s="60" t="s">
        <v>488</v>
      </c>
      <c r="P176" s="44" t="s">
        <v>488</v>
      </c>
      <c r="Q176" s="44" t="s">
        <v>488</v>
      </c>
      <c r="R176" s="44" t="s">
        <v>488</v>
      </c>
      <c r="S176" s="44" t="s">
        <v>488</v>
      </c>
      <c r="T176" s="44" t="s">
        <v>488</v>
      </c>
      <c r="U176" s="44" t="s">
        <v>488</v>
      </c>
      <c r="V176" s="50" t="s">
        <v>488</v>
      </c>
      <c r="W176" s="50" t="s">
        <v>488</v>
      </c>
    </row>
    <row r="177" spans="1:23" ht="14" customHeight="1" x14ac:dyDescent="0.2">
      <c r="A177" s="40" t="s">
        <v>536</v>
      </c>
      <c r="B177" s="40" t="s">
        <v>644</v>
      </c>
      <c r="C177" s="85" t="s">
        <v>599</v>
      </c>
      <c r="D177" s="40" t="s">
        <v>861</v>
      </c>
      <c r="E177" s="85">
        <v>12</v>
      </c>
      <c r="F177" s="44">
        <v>3.9199799771011002E-3</v>
      </c>
      <c r="G177" s="44">
        <v>3.3594670193795299E-2</v>
      </c>
      <c r="H177" s="44">
        <f t="shared" si="21"/>
        <v>-6.1925573602737691E-2</v>
      </c>
      <c r="I177" s="44">
        <f t="shared" si="22"/>
        <v>6.9765533556939888E-2</v>
      </c>
      <c r="J177" s="44" t="s">
        <v>488</v>
      </c>
      <c r="K177" s="44" t="s">
        <v>488</v>
      </c>
      <c r="L177" s="44" t="s">
        <v>488</v>
      </c>
      <c r="M177" s="44">
        <v>0.90711001028378502</v>
      </c>
      <c r="N177" s="57"/>
      <c r="O177" s="60" t="s">
        <v>645</v>
      </c>
      <c r="P177" s="44">
        <v>0.69939387205873305</v>
      </c>
      <c r="Q177" s="44" t="s">
        <v>488</v>
      </c>
      <c r="R177" s="44" t="s">
        <v>488</v>
      </c>
      <c r="S177" s="44" t="s">
        <v>488</v>
      </c>
      <c r="T177" s="44" t="s">
        <v>488</v>
      </c>
      <c r="U177" s="44" t="s">
        <v>488</v>
      </c>
      <c r="V177" s="50" t="s">
        <v>488</v>
      </c>
      <c r="W177" s="50" t="s">
        <v>488</v>
      </c>
    </row>
    <row r="178" spans="1:23" ht="14" customHeight="1" x14ac:dyDescent="0.2">
      <c r="A178" s="40"/>
      <c r="B178" s="40"/>
      <c r="C178" s="85"/>
      <c r="D178" s="40"/>
      <c r="E178" s="85"/>
      <c r="F178" s="44"/>
      <c r="G178" s="44"/>
      <c r="H178" s="44"/>
      <c r="I178" s="44"/>
      <c r="J178" s="44"/>
      <c r="K178" s="44"/>
      <c r="L178" s="44"/>
      <c r="M178" s="44"/>
      <c r="N178" s="57"/>
      <c r="O178" s="60"/>
      <c r="P178" s="44"/>
      <c r="Q178" s="44"/>
      <c r="R178" s="44"/>
      <c r="S178" s="44"/>
      <c r="T178" s="44"/>
      <c r="U178" s="44"/>
      <c r="V178" s="50"/>
      <c r="W178" s="50"/>
    </row>
    <row r="179" spans="1:23" ht="14" customHeight="1" x14ac:dyDescent="0.2">
      <c r="A179" s="40"/>
      <c r="B179" s="40"/>
      <c r="C179" s="85"/>
      <c r="D179" s="40"/>
      <c r="E179" s="85"/>
      <c r="F179" s="44"/>
      <c r="G179" s="44"/>
      <c r="H179" s="44"/>
      <c r="I179" s="44"/>
      <c r="J179" s="44"/>
      <c r="K179" s="44"/>
      <c r="L179" s="44"/>
      <c r="M179" s="44"/>
      <c r="N179" s="57"/>
      <c r="O179" s="60"/>
      <c r="P179" s="44"/>
      <c r="Q179" s="44"/>
      <c r="R179" s="44"/>
      <c r="S179" s="44"/>
      <c r="T179" s="44"/>
      <c r="U179" s="44"/>
      <c r="V179" s="50"/>
      <c r="W179" s="50"/>
    </row>
    <row r="182" spans="1:23" ht="14" customHeight="1" x14ac:dyDescent="0.2">
      <c r="A182" s="41" t="s">
        <v>651</v>
      </c>
    </row>
    <row r="183" spans="1:23" ht="14" customHeight="1" x14ac:dyDescent="0.2">
      <c r="A183" s="41" t="s">
        <v>602</v>
      </c>
      <c r="B183" s="41" t="s">
        <v>652</v>
      </c>
    </row>
    <row r="184" spans="1:23" ht="14" customHeight="1" x14ac:dyDescent="0.2">
      <c r="A184" s="41" t="s">
        <v>653</v>
      </c>
      <c r="B184" s="41" t="s">
        <v>654</v>
      </c>
    </row>
    <row r="185" spans="1:23" ht="14" customHeight="1" x14ac:dyDescent="0.2">
      <c r="A185" s="41" t="s">
        <v>655</v>
      </c>
      <c r="B185" s="41" t="s">
        <v>656</v>
      </c>
    </row>
    <row r="186" spans="1:23" ht="14" customHeight="1" x14ac:dyDescent="0.2">
      <c r="A186" s="42" t="s">
        <v>657</v>
      </c>
      <c r="B186" s="41" t="s">
        <v>658</v>
      </c>
    </row>
    <row r="187" spans="1:23" ht="14" customHeight="1" x14ac:dyDescent="0.2">
      <c r="A187" s="41" t="s">
        <v>659</v>
      </c>
      <c r="B187" s="41" t="s">
        <v>660</v>
      </c>
    </row>
    <row r="188" spans="1:23" ht="14" customHeight="1" x14ac:dyDescent="0.2">
      <c r="A188" s="41" t="s">
        <v>627</v>
      </c>
      <c r="B188" s="41" t="s">
        <v>661</v>
      </c>
    </row>
    <row r="189" spans="1:23" ht="14" customHeight="1" x14ac:dyDescent="0.2">
      <c r="A189" s="41" t="s">
        <v>624</v>
      </c>
      <c r="B189" s="41" t="s">
        <v>662</v>
      </c>
    </row>
    <row r="190" spans="1:23" ht="14" customHeight="1" x14ac:dyDescent="0.2">
      <c r="A190" s="41" t="s">
        <v>618</v>
      </c>
      <c r="B190" s="41" t="s">
        <v>663</v>
      </c>
    </row>
    <row r="191" spans="1:23" ht="14" customHeight="1" x14ac:dyDescent="0.2">
      <c r="A191" s="41" t="s">
        <v>606</v>
      </c>
      <c r="B191" s="41" t="s">
        <v>664</v>
      </c>
    </row>
    <row r="192" spans="1:23" ht="14" customHeight="1" x14ac:dyDescent="0.2">
      <c r="A192" s="41" t="s">
        <v>603</v>
      </c>
      <c r="B192" s="41" t="s">
        <v>666</v>
      </c>
    </row>
    <row r="193" spans="1:2" ht="14" customHeight="1" x14ac:dyDescent="0.2">
      <c r="A193" s="41" t="s">
        <v>3</v>
      </c>
      <c r="B193" s="41" t="s">
        <v>667</v>
      </c>
    </row>
  </sheetData>
  <sortState xmlns:xlrd2="http://schemas.microsoft.com/office/spreadsheetml/2017/richdata2" ref="A7:W179">
    <sortCondition ref="A15:A179"/>
    <sortCondition ref="C15:C179"/>
    <sortCondition ref="D15:D17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96428-2E90-9145-9D31-BB6E1174B1FD}">
  <dimension ref="A1:Y684"/>
  <sheetViews>
    <sheetView topLeftCell="A19" zoomScaleNormal="100" workbookViewId="0"/>
  </sheetViews>
  <sheetFormatPr baseColWidth="10" defaultRowHeight="13" customHeight="1" x14ac:dyDescent="0.15"/>
  <cols>
    <col min="1" max="6" width="10.83203125" style="8"/>
    <col min="7" max="7" width="11.1640625" style="76" bestFit="1" customWidth="1"/>
    <col min="8" max="8" width="11.83203125" style="8" bestFit="1" customWidth="1"/>
    <col min="9" max="10" width="10.83203125" style="76"/>
    <col min="11" max="11" width="11.1640625" style="8" bestFit="1" customWidth="1"/>
    <col min="12" max="14" width="11.1640625" style="68" bestFit="1" customWidth="1"/>
    <col min="15" max="15" width="11.1640625" style="8" bestFit="1" customWidth="1"/>
    <col min="16" max="16" width="12.5" style="109" bestFit="1" customWidth="1"/>
    <col min="17" max="17" width="11.1640625" style="72" bestFit="1" customWidth="1"/>
    <col min="18" max="22" width="11" style="8" bestFit="1" customWidth="1"/>
    <col min="23" max="24" width="10.83203125" style="8"/>
    <col min="25" max="25" width="11" style="8" bestFit="1" customWidth="1"/>
    <col min="26" max="16384" width="10.83203125" style="8"/>
  </cols>
  <sheetData>
    <row r="1" spans="1:22" s="29" customFormat="1" ht="13" customHeight="1" x14ac:dyDescent="0.15">
      <c r="A1" s="29" t="s">
        <v>885</v>
      </c>
      <c r="G1" s="75"/>
      <c r="I1" s="75"/>
      <c r="J1" s="75"/>
      <c r="L1" s="67"/>
      <c r="M1" s="67"/>
      <c r="N1" s="67"/>
      <c r="P1" s="106"/>
      <c r="Q1" s="71"/>
    </row>
    <row r="4" spans="1:22" s="29" customFormat="1" ht="13" customHeight="1" x14ac:dyDescent="0.15">
      <c r="D4" s="32" t="s">
        <v>1000</v>
      </c>
      <c r="E4" s="33" t="s">
        <v>622</v>
      </c>
      <c r="F4" s="33" t="s">
        <v>3</v>
      </c>
      <c r="G4" s="77" t="s">
        <v>638</v>
      </c>
      <c r="H4" s="33" t="s">
        <v>639</v>
      </c>
      <c r="I4" s="77" t="s">
        <v>640</v>
      </c>
      <c r="J4" s="77" t="s">
        <v>641</v>
      </c>
      <c r="K4" s="33" t="s">
        <v>642</v>
      </c>
      <c r="L4" s="69" t="s">
        <v>643</v>
      </c>
      <c r="M4" s="69" t="s">
        <v>602</v>
      </c>
      <c r="N4" s="69" t="s">
        <v>603</v>
      </c>
      <c r="O4" s="33" t="s">
        <v>606</v>
      </c>
      <c r="P4" s="107" t="s">
        <v>531</v>
      </c>
      <c r="Q4" s="73" t="s">
        <v>532</v>
      </c>
    </row>
    <row r="5" spans="1:22" ht="13" customHeight="1" x14ac:dyDescent="0.15">
      <c r="D5" s="4"/>
      <c r="E5" s="1"/>
      <c r="F5" s="1"/>
      <c r="G5" s="78"/>
      <c r="H5" s="1"/>
      <c r="I5" s="78"/>
      <c r="J5" s="78"/>
      <c r="K5" s="1"/>
      <c r="L5" s="70"/>
      <c r="M5" s="70"/>
      <c r="N5" s="70"/>
      <c r="O5" s="1"/>
      <c r="P5" s="108"/>
      <c r="Q5" s="74"/>
    </row>
    <row r="6" spans="1:22" ht="13" customHeight="1" x14ac:dyDescent="0.15">
      <c r="A6" s="29" t="s">
        <v>959</v>
      </c>
      <c r="B6" s="29" t="s">
        <v>960</v>
      </c>
      <c r="D6" s="1" t="s">
        <v>595</v>
      </c>
      <c r="E6" s="1" t="s">
        <v>597</v>
      </c>
      <c r="F6" s="1" t="s">
        <v>509</v>
      </c>
      <c r="G6" s="78">
        <v>5</v>
      </c>
      <c r="H6" s="1">
        <v>74656539</v>
      </c>
      <c r="I6" s="78" t="s">
        <v>6</v>
      </c>
      <c r="J6" s="78" t="s">
        <v>7</v>
      </c>
      <c r="K6" s="1">
        <v>94624</v>
      </c>
      <c r="L6" s="70">
        <v>0.252</v>
      </c>
      <c r="M6" s="70">
        <v>4.3142800000000002E-2</v>
      </c>
      <c r="N6" s="70">
        <v>5.29344E-3</v>
      </c>
      <c r="O6" s="2">
        <v>3.6299999999999998E-16</v>
      </c>
      <c r="P6" s="108">
        <f>M6^2/((K6*N6^2)+M6^2)</f>
        <v>7.0151117490584961E-4</v>
      </c>
      <c r="Q6" s="74">
        <f>(P6/(1-P6))*(K6-2)</f>
        <v>66.424988263501135</v>
      </c>
      <c r="V6" s="11"/>
    </row>
    <row r="7" spans="1:22" ht="13" customHeight="1" x14ac:dyDescent="0.15">
      <c r="A7" s="8" t="s">
        <v>595</v>
      </c>
      <c r="B7" s="8" t="s">
        <v>996</v>
      </c>
      <c r="D7" s="1" t="s">
        <v>595</v>
      </c>
      <c r="E7" s="1" t="s">
        <v>597</v>
      </c>
      <c r="F7" s="1" t="s">
        <v>685</v>
      </c>
      <c r="G7" s="78">
        <v>5</v>
      </c>
      <c r="H7" s="1">
        <v>74753634</v>
      </c>
      <c r="I7" s="78" t="s">
        <v>10</v>
      </c>
      <c r="J7" s="78" t="s">
        <v>5</v>
      </c>
      <c r="K7" s="1">
        <v>94621</v>
      </c>
      <c r="L7" s="70">
        <v>5.4300000000000001E-2</v>
      </c>
      <c r="M7" s="70">
        <v>7.5165099999999999E-2</v>
      </c>
      <c r="N7" s="70">
        <v>1.1299200000000001E-2</v>
      </c>
      <c r="O7" s="2">
        <v>2.8899999999999998E-11</v>
      </c>
      <c r="P7" s="108">
        <f>M7^2/((K7*N7^2)+M7^2)</f>
        <v>4.6746219082911963E-4</v>
      </c>
      <c r="Q7" s="74">
        <f>(P7/(1-P7))*(K7-2)</f>
        <v>44.251490932959449</v>
      </c>
      <c r="V7" s="11"/>
    </row>
    <row r="8" spans="1:22" ht="13" customHeight="1" x14ac:dyDescent="0.15">
      <c r="A8" s="8" t="s">
        <v>535</v>
      </c>
      <c r="B8" s="8" t="s">
        <v>997</v>
      </c>
      <c r="D8" s="1"/>
      <c r="E8" s="1"/>
      <c r="F8" s="1"/>
      <c r="G8" s="78"/>
      <c r="H8" s="1"/>
      <c r="I8" s="78"/>
      <c r="J8" s="78"/>
      <c r="K8" s="1"/>
      <c r="L8" s="70"/>
      <c r="M8" s="70"/>
      <c r="N8" s="70"/>
      <c r="O8" s="2"/>
      <c r="P8" s="108"/>
      <c r="Q8" s="74"/>
      <c r="V8" s="11"/>
    </row>
    <row r="9" spans="1:22" ht="13" customHeight="1" x14ac:dyDescent="0.15">
      <c r="A9" s="8" t="s">
        <v>533</v>
      </c>
      <c r="B9" s="8" t="s">
        <v>757</v>
      </c>
      <c r="D9" s="1" t="s">
        <v>535</v>
      </c>
      <c r="E9" s="1" t="s">
        <v>597</v>
      </c>
      <c r="F9" s="1" t="s">
        <v>554</v>
      </c>
      <c r="G9" s="78">
        <v>5</v>
      </c>
      <c r="H9" s="1">
        <v>74558893</v>
      </c>
      <c r="I9" s="78" t="s">
        <v>10</v>
      </c>
      <c r="J9" s="78" t="s">
        <v>5</v>
      </c>
      <c r="K9" s="1">
        <v>82587</v>
      </c>
      <c r="L9" s="70">
        <v>0.47</v>
      </c>
      <c r="M9" s="70">
        <v>4.0753900000000003E-2</v>
      </c>
      <c r="N9" s="70">
        <v>5.1721500000000004E-3</v>
      </c>
      <c r="O9" s="2">
        <v>3.2899999999999998E-15</v>
      </c>
      <c r="P9" s="108">
        <f t="shared" ref="P9:P38" si="0">M9^2/((K9*N9^2)+M9^2)</f>
        <v>7.5120430962396178E-4</v>
      </c>
      <c r="Q9" s="74">
        <f t="shared" ref="Q9:Q38" si="1">(P9/(1-P9))*(K9-2)</f>
        <v>62.084846314408601</v>
      </c>
      <c r="V9" s="11"/>
    </row>
    <row r="10" spans="1:22" ht="13" customHeight="1" x14ac:dyDescent="0.15">
      <c r="A10" s="8" t="s">
        <v>621</v>
      </c>
      <c r="B10" s="8" t="s">
        <v>965</v>
      </c>
      <c r="D10" s="1" t="s">
        <v>535</v>
      </c>
      <c r="E10" s="1" t="s">
        <v>597</v>
      </c>
      <c r="F10" s="1" t="s">
        <v>62</v>
      </c>
      <c r="G10" s="78">
        <v>5</v>
      </c>
      <c r="H10" s="1">
        <v>74561234</v>
      </c>
      <c r="I10" s="78" t="s">
        <v>5</v>
      </c>
      <c r="J10" s="78" t="s">
        <v>10</v>
      </c>
      <c r="K10" s="1">
        <v>82587</v>
      </c>
      <c r="L10" s="70">
        <v>9.8699999999999996E-2</v>
      </c>
      <c r="M10" s="70">
        <v>5.5673399999999998E-2</v>
      </c>
      <c r="N10" s="70">
        <v>8.6800899999999997E-3</v>
      </c>
      <c r="O10" s="2">
        <v>1.42E-10</v>
      </c>
      <c r="P10" s="108">
        <f t="shared" si="0"/>
        <v>4.9787356176901794E-4</v>
      </c>
      <c r="Q10" s="74">
        <f t="shared" si="1"/>
        <v>41.137369307273161</v>
      </c>
      <c r="V10" s="11"/>
    </row>
    <row r="11" spans="1:22" ht="13" customHeight="1" x14ac:dyDescent="0.15">
      <c r="A11" s="8" t="s">
        <v>536</v>
      </c>
      <c r="B11" s="8" t="s">
        <v>764</v>
      </c>
      <c r="D11" s="1" t="s">
        <v>535</v>
      </c>
      <c r="E11" s="1" t="s">
        <v>597</v>
      </c>
      <c r="F11" s="1" t="s">
        <v>555</v>
      </c>
      <c r="G11" s="78">
        <v>5</v>
      </c>
      <c r="H11" s="1">
        <v>74644706</v>
      </c>
      <c r="I11" s="78" t="s">
        <v>5</v>
      </c>
      <c r="J11" s="78" t="s">
        <v>6</v>
      </c>
      <c r="K11" s="1">
        <v>82587</v>
      </c>
      <c r="L11" s="70">
        <v>0.498</v>
      </c>
      <c r="M11" s="70">
        <v>-8.1513500000000003E-2</v>
      </c>
      <c r="N11" s="70">
        <v>4.9949900000000004E-3</v>
      </c>
      <c r="O11" s="2">
        <v>7.2200000000000004E-60</v>
      </c>
      <c r="P11" s="108">
        <f t="shared" si="0"/>
        <v>3.2142523141167204E-3</v>
      </c>
      <c r="Q11" s="74">
        <f t="shared" si="1"/>
        <v>266.30499882004756</v>
      </c>
      <c r="V11" s="11"/>
    </row>
    <row r="12" spans="1:22" ht="13" customHeight="1" x14ac:dyDescent="0.15">
      <c r="D12" s="1"/>
      <c r="E12" s="1"/>
      <c r="F12" s="1"/>
      <c r="G12" s="78"/>
      <c r="H12" s="1"/>
      <c r="I12" s="78"/>
      <c r="J12" s="78"/>
      <c r="K12" s="1"/>
      <c r="L12" s="70"/>
      <c r="M12" s="70"/>
      <c r="N12" s="70"/>
      <c r="O12" s="2"/>
      <c r="P12" s="108"/>
      <c r="Q12" s="74"/>
      <c r="V12" s="11"/>
    </row>
    <row r="13" spans="1:22" ht="13" customHeight="1" x14ac:dyDescent="0.15">
      <c r="A13" s="29" t="s">
        <v>999</v>
      </c>
      <c r="D13" s="1" t="s">
        <v>533</v>
      </c>
      <c r="E13" s="1" t="s">
        <v>597</v>
      </c>
      <c r="F13" s="1" t="s">
        <v>59</v>
      </c>
      <c r="G13" s="78">
        <v>5</v>
      </c>
      <c r="H13" s="1">
        <v>74532691</v>
      </c>
      <c r="I13" s="78" t="s">
        <v>5</v>
      </c>
      <c r="J13" s="78" t="s">
        <v>6</v>
      </c>
      <c r="K13" s="1">
        <v>1224044</v>
      </c>
      <c r="L13" s="70">
        <v>1.01E-2</v>
      </c>
      <c r="M13" s="70">
        <v>4.5350700000000001E-2</v>
      </c>
      <c r="N13" s="70">
        <v>7.06078E-3</v>
      </c>
      <c r="O13" s="2">
        <v>1.34E-10</v>
      </c>
      <c r="P13" s="108">
        <f t="shared" si="0"/>
        <v>3.3701634462418009E-5</v>
      </c>
      <c r="Q13" s="74">
        <f t="shared" si="1"/>
        <v>41.25360636460902</v>
      </c>
      <c r="V13" s="11"/>
    </row>
    <row r="14" spans="1:22" ht="13" customHeight="1" x14ac:dyDescent="0.15">
      <c r="A14" s="8" t="s">
        <v>597</v>
      </c>
      <c r="B14" s="8" t="s">
        <v>1001</v>
      </c>
      <c r="D14" s="1" t="s">
        <v>533</v>
      </c>
      <c r="E14" s="1" t="s">
        <v>597</v>
      </c>
      <c r="F14" s="1" t="s">
        <v>60</v>
      </c>
      <c r="G14" s="78">
        <v>5</v>
      </c>
      <c r="H14" s="1">
        <v>74537301</v>
      </c>
      <c r="I14" s="78" t="s">
        <v>10</v>
      </c>
      <c r="J14" s="78" t="s">
        <v>5</v>
      </c>
      <c r="K14" s="1">
        <v>1179733</v>
      </c>
      <c r="L14" s="70">
        <v>3.2300000000000002E-2</v>
      </c>
      <c r="M14" s="70">
        <v>4.85528E-2</v>
      </c>
      <c r="N14" s="70">
        <v>4.8411699999999997E-3</v>
      </c>
      <c r="O14" s="2">
        <v>1.13E-23</v>
      </c>
      <c r="P14" s="108">
        <f t="shared" si="0"/>
        <v>8.5252503237617067E-5</v>
      </c>
      <c r="Q14" s="74">
        <f t="shared" si="1"/>
        <v>100.58359590035238</v>
      </c>
      <c r="V14" s="11"/>
    </row>
    <row r="15" spans="1:22" ht="13" customHeight="1" x14ac:dyDescent="0.15">
      <c r="A15" s="8" t="s">
        <v>644</v>
      </c>
      <c r="B15" s="8" t="s">
        <v>998</v>
      </c>
      <c r="D15" s="1" t="s">
        <v>533</v>
      </c>
      <c r="E15" s="1" t="s">
        <v>597</v>
      </c>
      <c r="F15" s="1" t="s">
        <v>61</v>
      </c>
      <c r="G15" s="78">
        <v>5</v>
      </c>
      <c r="H15" s="1">
        <v>74560542</v>
      </c>
      <c r="I15" s="78" t="s">
        <v>10</v>
      </c>
      <c r="J15" s="78" t="s">
        <v>5</v>
      </c>
      <c r="K15" s="1">
        <v>1086079</v>
      </c>
      <c r="L15" s="70">
        <v>1.95E-2</v>
      </c>
      <c r="M15" s="70">
        <v>-3.8644999999999999E-2</v>
      </c>
      <c r="N15" s="70">
        <v>5.6514499999999997E-3</v>
      </c>
      <c r="O15" s="2">
        <v>8.0300000000000003E-12</v>
      </c>
      <c r="P15" s="108">
        <f t="shared" si="0"/>
        <v>4.3051345604279981E-5</v>
      </c>
      <c r="Q15" s="74">
        <f t="shared" si="1"/>
        <v>46.759089321574116</v>
      </c>
      <c r="V15" s="11"/>
    </row>
    <row r="16" spans="1:22" ht="13" customHeight="1" x14ac:dyDescent="0.15">
      <c r="A16" s="8" t="s">
        <v>598</v>
      </c>
      <c r="B16" s="8" t="s">
        <v>1002</v>
      </c>
      <c r="D16" s="1" t="s">
        <v>533</v>
      </c>
      <c r="E16" s="1" t="s">
        <v>597</v>
      </c>
      <c r="F16" s="1" t="s">
        <v>62</v>
      </c>
      <c r="G16" s="78">
        <v>5</v>
      </c>
      <c r="H16" s="1">
        <v>74561234</v>
      </c>
      <c r="I16" s="78" t="s">
        <v>5</v>
      </c>
      <c r="J16" s="78" t="s">
        <v>10</v>
      </c>
      <c r="K16" s="1">
        <v>1231227</v>
      </c>
      <c r="L16" s="70">
        <v>8.7300000000000003E-2</v>
      </c>
      <c r="M16" s="70">
        <v>3.3436599999999997E-2</v>
      </c>
      <c r="N16" s="70">
        <v>2.50183E-3</v>
      </c>
      <c r="O16" s="2">
        <v>9.7E-41</v>
      </c>
      <c r="P16" s="108">
        <f t="shared" si="0"/>
        <v>1.4505326092752031E-4</v>
      </c>
      <c r="Q16" s="74">
        <f t="shared" si="1"/>
        <v>178.61911046992384</v>
      </c>
      <c r="V16" s="11"/>
    </row>
    <row r="17" spans="4:22" ht="13" customHeight="1" x14ac:dyDescent="0.15">
      <c r="D17" s="1" t="s">
        <v>533</v>
      </c>
      <c r="E17" s="1" t="s">
        <v>597</v>
      </c>
      <c r="F17" s="1" t="s">
        <v>63</v>
      </c>
      <c r="G17" s="78">
        <v>5</v>
      </c>
      <c r="H17" s="1">
        <v>74564190</v>
      </c>
      <c r="I17" s="78" t="s">
        <v>10</v>
      </c>
      <c r="J17" s="78" t="s">
        <v>5</v>
      </c>
      <c r="K17" s="1">
        <v>1231182</v>
      </c>
      <c r="L17" s="70">
        <v>0.223</v>
      </c>
      <c r="M17" s="70">
        <v>6.8345199999999995E-2</v>
      </c>
      <c r="N17" s="70">
        <v>1.6909E-3</v>
      </c>
      <c r="O17" s="2">
        <v>9.9999999999999998E-201</v>
      </c>
      <c r="P17" s="108">
        <f t="shared" si="0"/>
        <v>1.3252018156379205E-3</v>
      </c>
      <c r="Q17" s="74">
        <f t="shared" si="1"/>
        <v>1633.7269893496375</v>
      </c>
      <c r="V17" s="11"/>
    </row>
    <row r="18" spans="4:22" ht="13" customHeight="1" x14ac:dyDescent="0.15">
      <c r="D18" s="1" t="s">
        <v>533</v>
      </c>
      <c r="E18" s="1" t="s">
        <v>597</v>
      </c>
      <c r="F18" s="1" t="s">
        <v>64</v>
      </c>
      <c r="G18" s="78">
        <v>5</v>
      </c>
      <c r="H18" s="1">
        <v>74582374</v>
      </c>
      <c r="I18" s="78" t="s">
        <v>10</v>
      </c>
      <c r="J18" s="78" t="s">
        <v>5</v>
      </c>
      <c r="K18" s="1">
        <v>1224340</v>
      </c>
      <c r="L18" s="70">
        <v>1.8800000000000001E-2</v>
      </c>
      <c r="M18" s="70">
        <v>-4.0076300000000002E-2</v>
      </c>
      <c r="N18" s="70">
        <v>5.5435299999999996E-3</v>
      </c>
      <c r="O18" s="2">
        <v>4.8499999999999995E-13</v>
      </c>
      <c r="P18" s="108">
        <f t="shared" si="0"/>
        <v>4.2685645831490773E-5</v>
      </c>
      <c r="Q18" s="74">
        <f t="shared" si="1"/>
        <v>52.263889163898384</v>
      </c>
      <c r="V18" s="11"/>
    </row>
    <row r="19" spans="4:22" ht="13" customHeight="1" x14ac:dyDescent="0.15">
      <c r="D19" s="1" t="s">
        <v>533</v>
      </c>
      <c r="E19" s="1" t="s">
        <v>597</v>
      </c>
      <c r="F19" s="1" t="s">
        <v>65</v>
      </c>
      <c r="G19" s="78">
        <v>5</v>
      </c>
      <c r="H19" s="1">
        <v>74597689</v>
      </c>
      <c r="I19" s="78" t="s">
        <v>7</v>
      </c>
      <c r="J19" s="78" t="s">
        <v>5</v>
      </c>
      <c r="K19" s="1">
        <v>1206619</v>
      </c>
      <c r="L19" s="70">
        <v>1.6299999999999999E-2</v>
      </c>
      <c r="M19" s="70">
        <v>-4.0300500000000003E-2</v>
      </c>
      <c r="N19" s="70">
        <v>5.9894500000000003E-3</v>
      </c>
      <c r="O19" s="2">
        <v>1.7100000000000001E-11</v>
      </c>
      <c r="P19" s="108">
        <f t="shared" si="0"/>
        <v>3.7519801030202514E-5</v>
      </c>
      <c r="Q19" s="74">
        <f t="shared" si="1"/>
        <v>45.273728420942113</v>
      </c>
      <c r="V19" s="11"/>
    </row>
    <row r="20" spans="4:22" ht="13" customHeight="1" x14ac:dyDescent="0.15">
      <c r="D20" s="1" t="s">
        <v>533</v>
      </c>
      <c r="E20" s="1" t="s">
        <v>597</v>
      </c>
      <c r="F20" s="1" t="s">
        <v>66</v>
      </c>
      <c r="G20" s="78">
        <v>5</v>
      </c>
      <c r="H20" s="1">
        <v>74602898</v>
      </c>
      <c r="I20" s="78" t="s">
        <v>7</v>
      </c>
      <c r="J20" s="78" t="s">
        <v>6</v>
      </c>
      <c r="K20" s="1">
        <v>1165766</v>
      </c>
      <c r="L20" s="70">
        <v>0.13700000000000001</v>
      </c>
      <c r="M20" s="70">
        <v>-3.0553799999999999E-2</v>
      </c>
      <c r="N20" s="70">
        <v>2.2724300000000002E-3</v>
      </c>
      <c r="O20" s="2">
        <v>3.2699999999999998E-41</v>
      </c>
      <c r="P20" s="108">
        <f t="shared" si="0"/>
        <v>1.5504962049526605E-4</v>
      </c>
      <c r="Q20" s="74">
        <f t="shared" si="1"/>
        <v>180.77929554821148</v>
      </c>
      <c r="V20" s="11"/>
    </row>
    <row r="21" spans="4:22" ht="13" customHeight="1" x14ac:dyDescent="0.15">
      <c r="D21" s="1" t="s">
        <v>533</v>
      </c>
      <c r="E21" s="1" t="s">
        <v>597</v>
      </c>
      <c r="F21" s="1" t="s">
        <v>67</v>
      </c>
      <c r="G21" s="78">
        <v>5</v>
      </c>
      <c r="H21" s="1">
        <v>74610293</v>
      </c>
      <c r="I21" s="78" t="s">
        <v>10</v>
      </c>
      <c r="J21" s="78" t="s">
        <v>7</v>
      </c>
      <c r="K21" s="1">
        <v>1225333</v>
      </c>
      <c r="L21" s="70">
        <v>6.7400000000000002E-2</v>
      </c>
      <c r="M21" s="70">
        <v>-3.7055200000000003E-2</v>
      </c>
      <c r="N21" s="70">
        <v>2.97073E-3</v>
      </c>
      <c r="O21" s="2">
        <v>1.04E-35</v>
      </c>
      <c r="P21" s="108">
        <f t="shared" si="0"/>
        <v>1.2695876481106502E-4</v>
      </c>
      <c r="Q21" s="74">
        <f t="shared" si="1"/>
        <v>155.58626328451527</v>
      </c>
      <c r="V21" s="11"/>
    </row>
    <row r="22" spans="4:22" ht="13" customHeight="1" x14ac:dyDescent="0.15">
      <c r="D22" s="1" t="s">
        <v>533</v>
      </c>
      <c r="E22" s="1" t="s">
        <v>597</v>
      </c>
      <c r="F22" s="1" t="s">
        <v>68</v>
      </c>
      <c r="G22" s="78">
        <v>5</v>
      </c>
      <c r="H22" s="1">
        <v>74614286</v>
      </c>
      <c r="I22" s="78" t="s">
        <v>6</v>
      </c>
      <c r="J22" s="78" t="s">
        <v>7</v>
      </c>
      <c r="K22" s="1">
        <v>1231146</v>
      </c>
      <c r="L22" s="70">
        <v>2.1600000000000001E-2</v>
      </c>
      <c r="M22" s="70">
        <v>4.2874900000000001E-2</v>
      </c>
      <c r="N22" s="70">
        <v>4.9038399999999996E-3</v>
      </c>
      <c r="O22" s="2">
        <v>2.2699999999999999E-18</v>
      </c>
      <c r="P22" s="108">
        <f t="shared" si="0"/>
        <v>6.2086493638644394E-5</v>
      </c>
      <c r="Q22" s="74">
        <f t="shared" si="1"/>
        <v>76.442160149945096</v>
      </c>
      <c r="V22" s="11"/>
    </row>
    <row r="23" spans="4:22" ht="13" customHeight="1" x14ac:dyDescent="0.15">
      <c r="D23" s="1" t="s">
        <v>533</v>
      </c>
      <c r="E23" s="1" t="s">
        <v>597</v>
      </c>
      <c r="F23" s="1" t="s">
        <v>69</v>
      </c>
      <c r="G23" s="78">
        <v>5</v>
      </c>
      <c r="H23" s="1">
        <v>74624234</v>
      </c>
      <c r="I23" s="78" t="s">
        <v>5</v>
      </c>
      <c r="J23" s="78" t="s">
        <v>10</v>
      </c>
      <c r="K23" s="1">
        <v>1231240</v>
      </c>
      <c r="L23" s="70">
        <v>0.24399999999999999</v>
      </c>
      <c r="M23" s="70">
        <v>4.6706699999999997E-2</v>
      </c>
      <c r="N23" s="70">
        <v>1.6080199999999999E-3</v>
      </c>
      <c r="O23" s="2">
        <v>1.72E-185</v>
      </c>
      <c r="P23" s="108">
        <f t="shared" si="0"/>
        <v>6.8475509473394053E-4</v>
      </c>
      <c r="Q23" s="74">
        <f t="shared" si="1"/>
        <v>843.67420353919647</v>
      </c>
      <c r="V23" s="11"/>
    </row>
    <row r="24" spans="4:22" ht="13" customHeight="1" x14ac:dyDescent="0.15">
      <c r="D24" s="1" t="s">
        <v>533</v>
      </c>
      <c r="E24" s="1" t="s">
        <v>597</v>
      </c>
      <c r="F24" s="1" t="s">
        <v>70</v>
      </c>
      <c r="G24" s="78">
        <v>5</v>
      </c>
      <c r="H24" s="1">
        <v>74624484</v>
      </c>
      <c r="I24" s="78" t="s">
        <v>7</v>
      </c>
      <c r="J24" s="78" t="s">
        <v>6</v>
      </c>
      <c r="K24" s="1">
        <v>1216340</v>
      </c>
      <c r="L24" s="70">
        <v>4.0099999999999997E-2</v>
      </c>
      <c r="M24" s="70">
        <v>-4.0415600000000003E-2</v>
      </c>
      <c r="N24" s="70">
        <v>3.7572199999999999E-3</v>
      </c>
      <c r="O24" s="2">
        <v>5.5099999999999998E-27</v>
      </c>
      <c r="P24" s="108">
        <f t="shared" si="0"/>
        <v>9.5119270215670296E-5</v>
      </c>
      <c r="Q24" s="74">
        <f t="shared" si="1"/>
        <v>115.70818897408117</v>
      </c>
      <c r="V24" s="11"/>
    </row>
    <row r="25" spans="4:22" ht="13" customHeight="1" x14ac:dyDescent="0.15">
      <c r="D25" s="1" t="s">
        <v>533</v>
      </c>
      <c r="E25" s="1" t="s">
        <v>597</v>
      </c>
      <c r="F25" s="1" t="s">
        <v>71</v>
      </c>
      <c r="G25" s="78">
        <v>5</v>
      </c>
      <c r="H25" s="1">
        <v>74625512</v>
      </c>
      <c r="I25" s="78" t="s">
        <v>5</v>
      </c>
      <c r="J25" s="78" t="s">
        <v>10</v>
      </c>
      <c r="K25" s="1">
        <v>1231235</v>
      </c>
      <c r="L25" s="70">
        <v>0.22600000000000001</v>
      </c>
      <c r="M25" s="70">
        <v>5.9846700000000003E-2</v>
      </c>
      <c r="N25" s="70">
        <v>1.6608700000000001E-3</v>
      </c>
      <c r="O25" s="2">
        <v>9.9999999999999998E-201</v>
      </c>
      <c r="P25" s="108">
        <f t="shared" si="0"/>
        <v>1.0534415340841888E-3</v>
      </c>
      <c r="Q25" s="74">
        <f t="shared" si="1"/>
        <v>1298.3997685791446</v>
      </c>
      <c r="V25" s="11"/>
    </row>
    <row r="26" spans="4:22" ht="13" customHeight="1" x14ac:dyDescent="0.15">
      <c r="D26" s="1" t="s">
        <v>533</v>
      </c>
      <c r="E26" s="1" t="s">
        <v>597</v>
      </c>
      <c r="F26" s="1" t="s">
        <v>72</v>
      </c>
      <c r="G26" s="78">
        <v>5</v>
      </c>
      <c r="H26" s="1">
        <v>74628706</v>
      </c>
      <c r="I26" s="78" t="s">
        <v>10</v>
      </c>
      <c r="J26" s="78" t="s">
        <v>6</v>
      </c>
      <c r="K26" s="1">
        <v>1224349</v>
      </c>
      <c r="L26" s="70">
        <v>7.8200000000000006E-3</v>
      </c>
      <c r="M26" s="70">
        <v>5.75641E-2</v>
      </c>
      <c r="N26" s="70">
        <v>8.2724600000000006E-3</v>
      </c>
      <c r="O26" s="2">
        <v>3.4399999999999999E-12</v>
      </c>
      <c r="P26" s="108">
        <f t="shared" si="0"/>
        <v>3.9546830273824502E-5</v>
      </c>
      <c r="Q26" s="74">
        <f t="shared" si="1"/>
        <v>48.420957900670004</v>
      </c>
      <c r="T26" s="6"/>
      <c r="V26" s="11"/>
    </row>
    <row r="27" spans="4:22" ht="13" customHeight="1" x14ac:dyDescent="0.15">
      <c r="D27" s="1" t="s">
        <v>533</v>
      </c>
      <c r="E27" s="1" t="s">
        <v>597</v>
      </c>
      <c r="F27" s="1" t="s">
        <v>73</v>
      </c>
      <c r="G27" s="78">
        <v>5</v>
      </c>
      <c r="H27" s="1">
        <v>74631096</v>
      </c>
      <c r="I27" s="78" t="s">
        <v>10</v>
      </c>
      <c r="J27" s="78" t="s">
        <v>7</v>
      </c>
      <c r="K27" s="1">
        <v>1213368</v>
      </c>
      <c r="L27" s="70">
        <v>1.5599999999999999E-2</v>
      </c>
      <c r="M27" s="70">
        <v>-4.3026599999999998E-2</v>
      </c>
      <c r="N27" s="70">
        <v>6.1595900000000004E-3</v>
      </c>
      <c r="O27" s="2">
        <v>2.84E-12</v>
      </c>
      <c r="P27" s="108">
        <f t="shared" si="0"/>
        <v>4.0212441876148248E-5</v>
      </c>
      <c r="Q27" s="74">
        <f t="shared" si="1"/>
        <v>48.794371890338013</v>
      </c>
      <c r="T27" s="6"/>
      <c r="V27" s="11"/>
    </row>
    <row r="28" spans="4:22" ht="13" customHeight="1" x14ac:dyDescent="0.15">
      <c r="D28" s="1" t="s">
        <v>533</v>
      </c>
      <c r="E28" s="1" t="s">
        <v>597</v>
      </c>
      <c r="F28" s="1" t="s">
        <v>74</v>
      </c>
      <c r="G28" s="78">
        <v>5</v>
      </c>
      <c r="H28" s="1">
        <v>74633264</v>
      </c>
      <c r="I28" s="78" t="s">
        <v>5</v>
      </c>
      <c r="J28" s="78" t="s">
        <v>10</v>
      </c>
      <c r="K28" s="1">
        <v>1201126</v>
      </c>
      <c r="L28" s="70">
        <v>2.5700000000000001E-2</v>
      </c>
      <c r="M28" s="70">
        <v>-3.3666399999999999E-2</v>
      </c>
      <c r="N28" s="70">
        <v>4.6073299999999998E-3</v>
      </c>
      <c r="O28" s="2">
        <v>2.73E-13</v>
      </c>
      <c r="P28" s="108">
        <f t="shared" si="0"/>
        <v>4.4451543464466739E-5</v>
      </c>
      <c r="Q28" s="74">
        <f t="shared" si="1"/>
        <v>53.39418914633373</v>
      </c>
      <c r="T28" s="6"/>
      <c r="V28" s="11"/>
    </row>
    <row r="29" spans="4:22" ht="13" customHeight="1" x14ac:dyDescent="0.15">
      <c r="D29" s="1" t="s">
        <v>533</v>
      </c>
      <c r="E29" s="1" t="s">
        <v>597</v>
      </c>
      <c r="F29" s="1" t="s">
        <v>75</v>
      </c>
      <c r="G29" s="78">
        <v>5</v>
      </c>
      <c r="H29" s="1">
        <v>74660755</v>
      </c>
      <c r="I29" s="78" t="s">
        <v>7</v>
      </c>
      <c r="J29" s="78" t="s">
        <v>5</v>
      </c>
      <c r="K29" s="1">
        <v>1225174</v>
      </c>
      <c r="L29" s="70">
        <v>2.35E-2</v>
      </c>
      <c r="M29" s="70">
        <v>3.3995299999999999E-2</v>
      </c>
      <c r="N29" s="70">
        <v>4.5821100000000003E-3</v>
      </c>
      <c r="O29" s="2">
        <v>1.18E-13</v>
      </c>
      <c r="P29" s="108">
        <f t="shared" si="0"/>
        <v>4.4925141268372415E-5</v>
      </c>
      <c r="Q29" s="74">
        <f t="shared" si="1"/>
        <v>55.043498014978596</v>
      </c>
      <c r="T29" s="6"/>
      <c r="V29" s="11"/>
    </row>
    <row r="30" spans="4:22" ht="13" customHeight="1" x14ac:dyDescent="0.15">
      <c r="D30" s="1" t="s">
        <v>533</v>
      </c>
      <c r="E30" s="1" t="s">
        <v>597</v>
      </c>
      <c r="F30" s="1" t="s">
        <v>76</v>
      </c>
      <c r="G30" s="78">
        <v>5</v>
      </c>
      <c r="H30" s="1">
        <v>74664987</v>
      </c>
      <c r="I30" s="78" t="s">
        <v>7</v>
      </c>
      <c r="J30" s="78" t="s">
        <v>10</v>
      </c>
      <c r="K30" s="1">
        <v>1191398</v>
      </c>
      <c r="L30" s="70">
        <v>5.8000000000000003E-2</v>
      </c>
      <c r="M30" s="70">
        <v>-3.4568399999999999E-2</v>
      </c>
      <c r="N30" s="70">
        <v>3.19587E-3</v>
      </c>
      <c r="O30" s="2">
        <v>2.87E-27</v>
      </c>
      <c r="P30" s="108">
        <f t="shared" si="0"/>
        <v>9.8193068963388385E-5</v>
      </c>
      <c r="Q30" s="74">
        <f t="shared" si="1"/>
        <v>116.99831801461448</v>
      </c>
      <c r="T30" s="6"/>
      <c r="V30" s="11"/>
    </row>
    <row r="31" spans="4:22" ht="13" customHeight="1" x14ac:dyDescent="0.15">
      <c r="D31" s="1" t="s">
        <v>533</v>
      </c>
      <c r="E31" s="1" t="s">
        <v>597</v>
      </c>
      <c r="F31" s="1" t="s">
        <v>77</v>
      </c>
      <c r="G31" s="78">
        <v>5</v>
      </c>
      <c r="H31" s="1">
        <v>74675951</v>
      </c>
      <c r="I31" s="78" t="s">
        <v>6</v>
      </c>
      <c r="J31" s="78" t="s">
        <v>5</v>
      </c>
      <c r="K31" s="1">
        <v>1228685</v>
      </c>
      <c r="L31" s="70">
        <v>4.1700000000000001E-2</v>
      </c>
      <c r="M31" s="70">
        <v>-3.69214E-2</v>
      </c>
      <c r="N31" s="70">
        <v>3.6983200000000002E-3</v>
      </c>
      <c r="O31" s="2">
        <v>1.7999999999999999E-23</v>
      </c>
      <c r="P31" s="108">
        <f t="shared" si="0"/>
        <v>8.1109470344159777E-5</v>
      </c>
      <c r="Q31" s="74">
        <f t="shared" si="1"/>
        <v>99.665911200142062</v>
      </c>
      <c r="T31" s="6"/>
      <c r="V31" s="11"/>
    </row>
    <row r="32" spans="4:22" ht="13" customHeight="1" x14ac:dyDescent="0.15">
      <c r="D32" s="1" t="s">
        <v>533</v>
      </c>
      <c r="E32" s="1" t="s">
        <v>597</v>
      </c>
      <c r="F32" s="1" t="s">
        <v>78</v>
      </c>
      <c r="G32" s="78">
        <v>5</v>
      </c>
      <c r="H32" s="1">
        <v>74683306</v>
      </c>
      <c r="I32" s="78" t="s">
        <v>7</v>
      </c>
      <c r="J32" s="78" t="s">
        <v>6</v>
      </c>
      <c r="K32" s="1">
        <v>1204240</v>
      </c>
      <c r="L32" s="70">
        <v>7.0199999999999999E-2</v>
      </c>
      <c r="M32" s="70">
        <v>-4.1817899999999998E-2</v>
      </c>
      <c r="N32" s="70">
        <v>2.99336E-3</v>
      </c>
      <c r="O32" s="2">
        <v>2.3700000000000002E-44</v>
      </c>
      <c r="P32" s="108">
        <f t="shared" si="0"/>
        <v>1.6204032669199907E-4</v>
      </c>
      <c r="Q32" s="74">
        <f t="shared" si="1"/>
        <v>195.16674381784722</v>
      </c>
      <c r="T32" s="6"/>
      <c r="V32" s="11"/>
    </row>
    <row r="33" spans="4:22" ht="13" customHeight="1" x14ac:dyDescent="0.15">
      <c r="D33" s="1" t="s">
        <v>533</v>
      </c>
      <c r="E33" s="1" t="s">
        <v>597</v>
      </c>
      <c r="F33" s="1" t="s">
        <v>79</v>
      </c>
      <c r="G33" s="78">
        <v>5</v>
      </c>
      <c r="H33" s="1">
        <v>74689045</v>
      </c>
      <c r="I33" s="78" t="s">
        <v>7</v>
      </c>
      <c r="J33" s="78" t="s">
        <v>6</v>
      </c>
      <c r="K33" s="1">
        <v>1224380</v>
      </c>
      <c r="L33" s="70">
        <v>1.0200000000000001E-2</v>
      </c>
      <c r="M33" s="70">
        <v>6.0351500000000002E-2</v>
      </c>
      <c r="N33" s="70">
        <v>7.2231999999999999E-3</v>
      </c>
      <c r="O33" s="2">
        <v>6.5299999999999996E-17</v>
      </c>
      <c r="P33" s="108">
        <f t="shared" si="0"/>
        <v>5.7013259304655382E-5</v>
      </c>
      <c r="Q33" s="74">
        <f t="shared" si="1"/>
        <v>69.809760482891747</v>
      </c>
      <c r="T33" s="6"/>
      <c r="V33" s="11"/>
    </row>
    <row r="34" spans="4:22" ht="13" customHeight="1" x14ac:dyDescent="0.15">
      <c r="D34" s="1" t="s">
        <v>533</v>
      </c>
      <c r="E34" s="1" t="s">
        <v>597</v>
      </c>
      <c r="F34" s="1" t="s">
        <v>80</v>
      </c>
      <c r="G34" s="78">
        <v>5</v>
      </c>
      <c r="H34" s="1">
        <v>74692810</v>
      </c>
      <c r="I34" s="78" t="s">
        <v>6</v>
      </c>
      <c r="J34" s="78" t="s">
        <v>7</v>
      </c>
      <c r="K34" s="1">
        <v>1221643</v>
      </c>
      <c r="L34" s="70">
        <v>7.3499999999999998E-3</v>
      </c>
      <c r="M34" s="70">
        <v>7.5890700000000005E-2</v>
      </c>
      <c r="N34" s="70">
        <v>8.6573399999999995E-3</v>
      </c>
      <c r="O34" s="2">
        <v>1.8500000000000002E-18</v>
      </c>
      <c r="P34" s="108">
        <f t="shared" si="0"/>
        <v>6.2897957339399802E-5</v>
      </c>
      <c r="Q34" s="74">
        <f t="shared" si="1"/>
        <v>76.843556804819428</v>
      </c>
      <c r="V34" s="11"/>
    </row>
    <row r="35" spans="4:22" ht="13" customHeight="1" x14ac:dyDescent="0.15">
      <c r="D35" s="1" t="s">
        <v>533</v>
      </c>
      <c r="E35" s="1" t="s">
        <v>597</v>
      </c>
      <c r="F35" s="1" t="s">
        <v>81</v>
      </c>
      <c r="G35" s="78">
        <v>5</v>
      </c>
      <c r="H35" s="1">
        <v>74703989</v>
      </c>
      <c r="I35" s="78" t="s">
        <v>7</v>
      </c>
      <c r="J35" s="78" t="s">
        <v>10</v>
      </c>
      <c r="K35" s="1">
        <v>1204905</v>
      </c>
      <c r="L35" s="70">
        <v>1.61E-2</v>
      </c>
      <c r="M35" s="70">
        <v>-4.2117599999999998E-2</v>
      </c>
      <c r="N35" s="70">
        <v>6.2307500000000002E-3</v>
      </c>
      <c r="O35" s="2">
        <v>1.38E-11</v>
      </c>
      <c r="P35" s="108">
        <f t="shared" si="0"/>
        <v>3.79207836267191E-5</v>
      </c>
      <c r="Q35" s="74">
        <f t="shared" si="1"/>
        <v>45.692598653331601</v>
      </c>
      <c r="V35" s="11"/>
    </row>
    <row r="36" spans="4:22" ht="13" customHeight="1" x14ac:dyDescent="0.15">
      <c r="D36" s="1" t="s">
        <v>533</v>
      </c>
      <c r="E36" s="1" t="s">
        <v>597</v>
      </c>
      <c r="F36" s="1" t="s">
        <v>82</v>
      </c>
      <c r="G36" s="78">
        <v>5</v>
      </c>
      <c r="H36" s="1">
        <v>74719210</v>
      </c>
      <c r="I36" s="78" t="s">
        <v>10</v>
      </c>
      <c r="J36" s="78" t="s">
        <v>5</v>
      </c>
      <c r="K36" s="1">
        <v>968732</v>
      </c>
      <c r="L36" s="70">
        <v>1.3599999999999999E-2</v>
      </c>
      <c r="M36" s="70">
        <v>0.103536</v>
      </c>
      <c r="N36" s="70">
        <v>8.6308200000000009E-3</v>
      </c>
      <c r="O36" s="2">
        <v>3.7300000000000001E-33</v>
      </c>
      <c r="P36" s="108">
        <f t="shared" si="0"/>
        <v>1.4852873780129338E-4</v>
      </c>
      <c r="Q36" s="74">
        <f t="shared" si="1"/>
        <v>143.90561829009405</v>
      </c>
      <c r="V36" s="11"/>
    </row>
    <row r="37" spans="4:22" ht="13" customHeight="1" x14ac:dyDescent="0.15">
      <c r="D37" s="1" t="s">
        <v>533</v>
      </c>
      <c r="E37" s="1" t="s">
        <v>597</v>
      </c>
      <c r="F37" s="1" t="s">
        <v>83</v>
      </c>
      <c r="G37" s="78">
        <v>5</v>
      </c>
      <c r="H37" s="1">
        <v>74725216</v>
      </c>
      <c r="I37" s="78" t="s">
        <v>5</v>
      </c>
      <c r="J37" s="78" t="s">
        <v>10</v>
      </c>
      <c r="K37" s="1">
        <v>1231140</v>
      </c>
      <c r="L37" s="70">
        <v>5.6599999999999998E-2</v>
      </c>
      <c r="M37" s="70">
        <v>6.6995100000000002E-2</v>
      </c>
      <c r="N37" s="70">
        <v>3.10107E-3</v>
      </c>
      <c r="O37" s="2">
        <v>1.6499999999999999E-103</v>
      </c>
      <c r="P37" s="108">
        <f t="shared" si="0"/>
        <v>3.7895783259755326E-4</v>
      </c>
      <c r="Q37" s="74">
        <f t="shared" si="1"/>
        <v>466.72625767951314</v>
      </c>
      <c r="V37" s="11"/>
    </row>
    <row r="38" spans="4:22" ht="13" customHeight="1" x14ac:dyDescent="0.15">
      <c r="D38" s="1" t="s">
        <v>533</v>
      </c>
      <c r="E38" s="1" t="s">
        <v>597</v>
      </c>
      <c r="F38" s="1" t="s">
        <v>84</v>
      </c>
      <c r="G38" s="78">
        <v>5</v>
      </c>
      <c r="H38" s="1">
        <v>74753738</v>
      </c>
      <c r="I38" s="78" t="s">
        <v>6</v>
      </c>
      <c r="J38" s="78" t="s">
        <v>7</v>
      </c>
      <c r="K38" s="1">
        <v>1066567</v>
      </c>
      <c r="L38" s="70">
        <v>1.8100000000000002E-2</v>
      </c>
      <c r="M38" s="70">
        <v>5.5132500000000001E-2</v>
      </c>
      <c r="N38" s="70">
        <v>5.9981599999999998E-3</v>
      </c>
      <c r="O38" s="2">
        <v>3.8700000000000003E-20</v>
      </c>
      <c r="P38" s="108">
        <f t="shared" si="0"/>
        <v>7.9205754867221206E-5</v>
      </c>
      <c r="Q38" s="74">
        <f t="shared" si="1"/>
        <v>84.484777620544008</v>
      </c>
      <c r="V38" s="11"/>
    </row>
    <row r="39" spans="4:22" ht="13" customHeight="1" x14ac:dyDescent="0.15">
      <c r="D39" s="1"/>
      <c r="E39" s="1"/>
      <c r="F39" s="1"/>
      <c r="G39" s="78"/>
      <c r="H39" s="1"/>
      <c r="I39" s="78"/>
      <c r="J39" s="78"/>
      <c r="K39" s="1"/>
      <c r="L39" s="70"/>
      <c r="M39" s="70"/>
      <c r="N39" s="70"/>
      <c r="O39" s="2"/>
      <c r="P39" s="108"/>
      <c r="Q39" s="74"/>
      <c r="V39" s="11"/>
    </row>
    <row r="40" spans="4:22" ht="13" customHeight="1" x14ac:dyDescent="0.15">
      <c r="D40" s="1" t="s">
        <v>621</v>
      </c>
      <c r="E40" s="1" t="s">
        <v>597</v>
      </c>
      <c r="F40" s="1" t="s">
        <v>508</v>
      </c>
      <c r="G40" s="78">
        <v>5</v>
      </c>
      <c r="H40" s="1">
        <v>74643670</v>
      </c>
      <c r="I40" s="78" t="s">
        <v>6</v>
      </c>
      <c r="J40" s="78" t="s">
        <v>7</v>
      </c>
      <c r="K40" s="1">
        <v>33988</v>
      </c>
      <c r="L40" s="70">
        <v>0.127</v>
      </c>
      <c r="M40" s="70">
        <v>8.1356300000000006E-2</v>
      </c>
      <c r="N40" s="70">
        <v>1.1587800000000001E-2</v>
      </c>
      <c r="O40" s="2">
        <v>2.2100000000000001E-12</v>
      </c>
      <c r="P40" s="108">
        <f>M40^2/((K40*N40^2)+M40^2)</f>
        <v>1.4481894865948368E-3</v>
      </c>
      <c r="Q40" s="74">
        <f>(P40/(1-P40))*(K40-2)</f>
        <v>49.289548497344988</v>
      </c>
      <c r="V40" s="11"/>
    </row>
    <row r="41" spans="4:22" ht="13" customHeight="1" x14ac:dyDescent="0.15">
      <c r="D41" s="1" t="s">
        <v>621</v>
      </c>
      <c r="E41" s="1" t="s">
        <v>597</v>
      </c>
      <c r="F41" s="1" t="s">
        <v>509</v>
      </c>
      <c r="G41" s="78">
        <v>5</v>
      </c>
      <c r="H41" s="1">
        <v>74656539</v>
      </c>
      <c r="I41" s="78" t="s">
        <v>6</v>
      </c>
      <c r="J41" s="78" t="s">
        <v>7</v>
      </c>
      <c r="K41" s="1">
        <v>46038</v>
      </c>
      <c r="L41" s="70">
        <v>0.38700000000000001</v>
      </c>
      <c r="M41" s="70">
        <v>7.4346899999999994E-2</v>
      </c>
      <c r="N41" s="70">
        <v>6.8736500000000002E-3</v>
      </c>
      <c r="O41" s="2">
        <v>2.8799999999999999E-27</v>
      </c>
      <c r="P41" s="108">
        <f>M41^2/((K41*N41^2)+M41^2)</f>
        <v>2.5347330861650759E-3</v>
      </c>
      <c r="Q41" s="74">
        <f>(P41/(1-P41))*(K41-2)</f>
        <v>116.98549937055151</v>
      </c>
      <c r="V41" s="11"/>
    </row>
    <row r="42" spans="4:22" ht="13" customHeight="1" x14ac:dyDescent="0.15">
      <c r="D42" s="1"/>
      <c r="E42" s="1"/>
      <c r="F42" s="1"/>
      <c r="G42" s="78"/>
      <c r="H42" s="1"/>
      <c r="I42" s="78"/>
      <c r="J42" s="78"/>
      <c r="K42" s="1"/>
      <c r="L42" s="70"/>
      <c r="M42" s="70"/>
      <c r="N42" s="70"/>
      <c r="O42" s="2"/>
      <c r="P42" s="108"/>
      <c r="Q42" s="74"/>
      <c r="V42" s="11"/>
    </row>
    <row r="43" spans="4:22" ht="13" customHeight="1" x14ac:dyDescent="0.15">
      <c r="D43" s="1" t="s">
        <v>536</v>
      </c>
      <c r="E43" s="1" t="s">
        <v>597</v>
      </c>
      <c r="F43" s="1" t="s">
        <v>538</v>
      </c>
      <c r="G43" s="78">
        <v>5</v>
      </c>
      <c r="H43" s="1">
        <v>74655726</v>
      </c>
      <c r="I43" s="78" t="s">
        <v>6</v>
      </c>
      <c r="J43" s="78" t="s">
        <v>7</v>
      </c>
      <c r="K43" s="1">
        <v>40471</v>
      </c>
      <c r="L43" s="70">
        <v>0.45600000000000002</v>
      </c>
      <c r="M43" s="70">
        <v>-6.0059099999999997E-2</v>
      </c>
      <c r="N43" s="70">
        <v>7.0666799999999997E-3</v>
      </c>
      <c r="O43" s="2">
        <v>1.9099999999999999E-17</v>
      </c>
      <c r="P43" s="108">
        <f>M43^2/((K43*N43^2)+M43^2)</f>
        <v>1.781592710448075E-3</v>
      </c>
      <c r="Q43" s="74">
        <f>(P43/(1-P43))*(K43-2)</f>
        <v>72.227956199378525</v>
      </c>
      <c r="V43" s="11"/>
    </row>
    <row r="44" spans="4:22" ht="13" customHeight="1" x14ac:dyDescent="0.15">
      <c r="D44" s="1"/>
      <c r="E44" s="1"/>
      <c r="F44" s="1"/>
      <c r="G44" s="78"/>
      <c r="H44" s="1"/>
      <c r="I44" s="78"/>
      <c r="J44" s="78"/>
      <c r="K44" s="1"/>
      <c r="L44" s="70"/>
      <c r="M44" s="70"/>
      <c r="N44" s="70"/>
      <c r="O44" s="2"/>
      <c r="P44" s="108"/>
      <c r="Q44" s="74"/>
      <c r="V44" s="11"/>
    </row>
    <row r="45" spans="4:22" ht="13" customHeight="1" x14ac:dyDescent="0.15">
      <c r="D45" s="1" t="s">
        <v>595</v>
      </c>
      <c r="E45" s="1" t="s">
        <v>644</v>
      </c>
      <c r="F45" s="1" t="s">
        <v>688</v>
      </c>
      <c r="G45" s="78">
        <v>1</v>
      </c>
      <c r="H45" s="1">
        <v>55376516</v>
      </c>
      <c r="I45" s="78" t="s">
        <v>10</v>
      </c>
      <c r="J45" s="78" t="s">
        <v>6</v>
      </c>
      <c r="K45" s="1">
        <v>86392</v>
      </c>
      <c r="L45" s="70">
        <v>0.29799999999999999</v>
      </c>
      <c r="M45" s="70">
        <v>-3.5289599999999997E-2</v>
      </c>
      <c r="N45" s="70">
        <v>6.0597999999999997E-3</v>
      </c>
      <c r="O45" s="2">
        <v>5.76E-9</v>
      </c>
      <c r="P45" s="108">
        <f t="shared" ref="P45:P76" si="2">M45^2/((K45*N45^2)+M45^2)</f>
        <v>3.9240353368711104E-4</v>
      </c>
      <c r="Q45" s="74">
        <f t="shared" ref="Q45:Q76" si="3">(P45/(1-P45))*(K45-2)</f>
        <v>33.91304887544635</v>
      </c>
      <c r="V45" s="11"/>
    </row>
    <row r="46" spans="4:22" ht="13" customHeight="1" x14ac:dyDescent="0.15">
      <c r="D46" s="1" t="s">
        <v>595</v>
      </c>
      <c r="E46" s="1" t="s">
        <v>644</v>
      </c>
      <c r="F46" s="1" t="s">
        <v>689</v>
      </c>
      <c r="G46" s="78">
        <v>1</v>
      </c>
      <c r="H46" s="1">
        <v>55423060</v>
      </c>
      <c r="I46" s="78" t="s">
        <v>5</v>
      </c>
      <c r="J46" s="78" t="s">
        <v>10</v>
      </c>
      <c r="K46" s="1">
        <v>93506</v>
      </c>
      <c r="L46" s="70">
        <v>4.4299999999999999E-2</v>
      </c>
      <c r="M46" s="70">
        <v>-0.13448599999999999</v>
      </c>
      <c r="N46" s="70">
        <v>1.28799E-2</v>
      </c>
      <c r="O46" s="2">
        <v>1.6000000000000001E-25</v>
      </c>
      <c r="P46" s="108">
        <f t="shared" si="2"/>
        <v>1.1646182991475529E-3</v>
      </c>
      <c r="Q46" s="74">
        <f t="shared" si="3"/>
        <v>109.02344013691227</v>
      </c>
      <c r="V46" s="11"/>
    </row>
    <row r="47" spans="4:22" ht="13" customHeight="1" x14ac:dyDescent="0.15">
      <c r="D47" s="1" t="s">
        <v>595</v>
      </c>
      <c r="E47" s="1" t="s">
        <v>644</v>
      </c>
      <c r="F47" s="1" t="s">
        <v>690</v>
      </c>
      <c r="G47" s="78">
        <v>1</v>
      </c>
      <c r="H47" s="1">
        <v>55496638</v>
      </c>
      <c r="I47" s="78" t="s">
        <v>5</v>
      </c>
      <c r="J47" s="78" t="s">
        <v>10</v>
      </c>
      <c r="K47" s="1">
        <v>93505</v>
      </c>
      <c r="L47" s="70">
        <v>2.0799999999999999E-2</v>
      </c>
      <c r="M47" s="70">
        <v>-0.199463</v>
      </c>
      <c r="N47" s="70">
        <v>1.7530400000000002E-2</v>
      </c>
      <c r="O47" s="2">
        <v>5.3700000000000003E-30</v>
      </c>
      <c r="P47" s="108">
        <f t="shared" si="2"/>
        <v>1.3826279254496238E-3</v>
      </c>
      <c r="Q47" s="74">
        <f t="shared" si="3"/>
        <v>129.45885233775502</v>
      </c>
      <c r="V47" s="11"/>
    </row>
    <row r="48" spans="4:22" ht="13" customHeight="1" x14ac:dyDescent="0.15">
      <c r="D48" s="1" t="s">
        <v>595</v>
      </c>
      <c r="E48" s="1" t="s">
        <v>644</v>
      </c>
      <c r="F48" s="1" t="s">
        <v>691</v>
      </c>
      <c r="G48" s="78">
        <v>1</v>
      </c>
      <c r="H48" s="1">
        <v>55520627</v>
      </c>
      <c r="I48" s="78" t="s">
        <v>5</v>
      </c>
      <c r="J48" s="78" t="s">
        <v>10</v>
      </c>
      <c r="K48" s="1">
        <v>94622</v>
      </c>
      <c r="L48" s="70">
        <v>1.11E-2</v>
      </c>
      <c r="M48" s="70">
        <v>0.13390199999999999</v>
      </c>
      <c r="N48" s="70">
        <v>2.2624499999999999E-2</v>
      </c>
      <c r="O48" s="2">
        <v>3.2500000000000002E-9</v>
      </c>
      <c r="P48" s="108">
        <f t="shared" si="2"/>
        <v>3.7005244887531241E-4</v>
      </c>
      <c r="Q48" s="74">
        <f t="shared" si="3"/>
        <v>35.027324659849988</v>
      </c>
      <c r="V48" s="11"/>
    </row>
    <row r="49" spans="4:22" ht="13" customHeight="1" x14ac:dyDescent="0.15">
      <c r="D49" s="1" t="s">
        <v>595</v>
      </c>
      <c r="E49" s="1" t="s">
        <v>644</v>
      </c>
      <c r="F49" s="1" t="s">
        <v>692</v>
      </c>
      <c r="G49" s="78">
        <v>1</v>
      </c>
      <c r="H49" s="1">
        <v>55523855</v>
      </c>
      <c r="I49" s="78" t="s">
        <v>5</v>
      </c>
      <c r="J49" s="78" t="s">
        <v>10</v>
      </c>
      <c r="K49" s="1">
        <v>94622</v>
      </c>
      <c r="L49" s="70">
        <v>9.0200000000000002E-2</v>
      </c>
      <c r="M49" s="70">
        <v>-0.24377499999999999</v>
      </c>
      <c r="N49" s="70">
        <v>8.4525099999999999E-3</v>
      </c>
      <c r="O49" s="2">
        <v>6.6599999999999998E-183</v>
      </c>
      <c r="P49" s="108">
        <f t="shared" si="2"/>
        <v>8.7139251628163186E-3</v>
      </c>
      <c r="Q49" s="74">
        <f t="shared" si="3"/>
        <v>831.75948884493721</v>
      </c>
      <c r="V49" s="11"/>
    </row>
    <row r="50" spans="4:22" ht="13" customHeight="1" x14ac:dyDescent="0.15">
      <c r="D50" s="1" t="s">
        <v>595</v>
      </c>
      <c r="E50" s="1" t="s">
        <v>644</v>
      </c>
      <c r="F50" s="1" t="s">
        <v>693</v>
      </c>
      <c r="G50" s="78">
        <v>1</v>
      </c>
      <c r="H50" s="1">
        <v>56120519</v>
      </c>
      <c r="I50" s="78" t="s">
        <v>7</v>
      </c>
      <c r="J50" s="78" t="s">
        <v>6</v>
      </c>
      <c r="K50" s="1">
        <v>94622</v>
      </c>
      <c r="L50" s="70">
        <v>0.48599999999999999</v>
      </c>
      <c r="M50" s="70">
        <v>-3.5548499999999997E-2</v>
      </c>
      <c r="N50" s="70">
        <v>4.9314399999999996E-3</v>
      </c>
      <c r="O50" s="2">
        <v>5.6600000000000001E-13</v>
      </c>
      <c r="P50" s="108">
        <f t="shared" si="2"/>
        <v>5.4886368330215121E-4</v>
      </c>
      <c r="Q50" s="74">
        <f t="shared" si="3"/>
        <v>51.962001769732638</v>
      </c>
      <c r="V50" s="11"/>
    </row>
    <row r="51" spans="4:22" ht="13" customHeight="1" x14ac:dyDescent="0.15">
      <c r="D51" s="1" t="s">
        <v>595</v>
      </c>
      <c r="E51" s="1" t="s">
        <v>644</v>
      </c>
      <c r="F51" s="1" t="s">
        <v>694</v>
      </c>
      <c r="G51" s="78">
        <v>1</v>
      </c>
      <c r="H51" s="1">
        <v>56287738</v>
      </c>
      <c r="I51" s="78" t="s">
        <v>5</v>
      </c>
      <c r="J51" s="78" t="s">
        <v>10</v>
      </c>
      <c r="K51" s="1">
        <v>93507</v>
      </c>
      <c r="L51" s="70">
        <v>1.67E-2</v>
      </c>
      <c r="M51" s="70">
        <v>-0.18642500000000001</v>
      </c>
      <c r="N51" s="70">
        <v>2.0361000000000001E-2</v>
      </c>
      <c r="O51" s="2">
        <v>5.3900000000000002E-20</v>
      </c>
      <c r="P51" s="108">
        <f t="shared" si="2"/>
        <v>8.9572931410683435E-4</v>
      </c>
      <c r="Q51" s="74">
        <f t="shared" si="3"/>
        <v>83.830258735718289</v>
      </c>
      <c r="V51" s="11"/>
    </row>
    <row r="52" spans="4:22" ht="13" customHeight="1" x14ac:dyDescent="0.15">
      <c r="D52" s="1" t="s">
        <v>595</v>
      </c>
      <c r="E52" s="1" t="s">
        <v>644</v>
      </c>
      <c r="F52" s="1" t="s">
        <v>695</v>
      </c>
      <c r="G52" s="78">
        <v>1</v>
      </c>
      <c r="H52" s="1">
        <v>63086001</v>
      </c>
      <c r="I52" s="78" t="s">
        <v>6</v>
      </c>
      <c r="J52" s="78" t="s">
        <v>10</v>
      </c>
      <c r="K52" s="1">
        <v>94622</v>
      </c>
      <c r="L52" s="70">
        <v>0.36</v>
      </c>
      <c r="M52" s="70">
        <v>-4.6176500000000002E-2</v>
      </c>
      <c r="N52" s="70">
        <v>5.0662600000000004E-3</v>
      </c>
      <c r="O52" s="2">
        <v>7.8999999999999999E-20</v>
      </c>
      <c r="P52" s="108">
        <f t="shared" si="2"/>
        <v>8.7719031202625826E-4</v>
      </c>
      <c r="Q52" s="74">
        <f t="shared" si="3"/>
        <v>83.072617819470452</v>
      </c>
      <c r="V52" s="11"/>
    </row>
    <row r="53" spans="4:22" ht="13" customHeight="1" x14ac:dyDescent="0.15">
      <c r="D53" s="1" t="s">
        <v>595</v>
      </c>
      <c r="E53" s="1" t="s">
        <v>644</v>
      </c>
      <c r="F53" s="1" t="s">
        <v>696</v>
      </c>
      <c r="G53" s="78">
        <v>1</v>
      </c>
      <c r="H53" s="1">
        <v>93168083</v>
      </c>
      <c r="I53" s="78" t="s">
        <v>7</v>
      </c>
      <c r="J53" s="78" t="s">
        <v>6</v>
      </c>
      <c r="K53" s="1">
        <v>94622</v>
      </c>
      <c r="L53" s="70">
        <v>6.13E-2</v>
      </c>
      <c r="M53" s="70">
        <v>0.103744</v>
      </c>
      <c r="N53" s="70">
        <v>9.7719499999999997E-3</v>
      </c>
      <c r="O53" s="2">
        <v>2.5000000000000001E-26</v>
      </c>
      <c r="P53" s="108">
        <f t="shared" si="2"/>
        <v>1.1897463307708606E-3</v>
      </c>
      <c r="Q53" s="74">
        <f t="shared" si="3"/>
        <v>112.70789161804032</v>
      </c>
      <c r="V53" s="11"/>
    </row>
    <row r="54" spans="4:22" ht="13" customHeight="1" x14ac:dyDescent="0.15">
      <c r="D54" s="1" t="s">
        <v>595</v>
      </c>
      <c r="E54" s="1" t="s">
        <v>644</v>
      </c>
      <c r="F54" s="1" t="s">
        <v>697</v>
      </c>
      <c r="G54" s="78">
        <v>1</v>
      </c>
      <c r="H54" s="1">
        <v>109817590</v>
      </c>
      <c r="I54" s="78" t="s">
        <v>5</v>
      </c>
      <c r="J54" s="78" t="s">
        <v>6</v>
      </c>
      <c r="K54" s="1">
        <v>94622</v>
      </c>
      <c r="L54" s="70">
        <v>0.255</v>
      </c>
      <c r="M54" s="70">
        <v>-0.15528600000000001</v>
      </c>
      <c r="N54" s="70">
        <v>5.31359E-3</v>
      </c>
      <c r="O54" s="2">
        <v>9.52E-188</v>
      </c>
      <c r="P54" s="108">
        <f t="shared" si="2"/>
        <v>8.9452819625241049E-3</v>
      </c>
      <c r="Q54" s="74">
        <f t="shared" si="3"/>
        <v>854.04222782987119</v>
      </c>
      <c r="V54" s="11"/>
    </row>
    <row r="55" spans="4:22" ht="13" customHeight="1" x14ac:dyDescent="0.15">
      <c r="D55" s="1" t="s">
        <v>595</v>
      </c>
      <c r="E55" s="1" t="s">
        <v>644</v>
      </c>
      <c r="F55" s="1" t="s">
        <v>698</v>
      </c>
      <c r="G55" s="78">
        <v>1</v>
      </c>
      <c r="H55" s="1">
        <v>220951135</v>
      </c>
      <c r="I55" s="78" t="s">
        <v>6</v>
      </c>
      <c r="J55" s="78" t="s">
        <v>7</v>
      </c>
      <c r="K55" s="1">
        <v>94622</v>
      </c>
      <c r="L55" s="70">
        <v>0.49</v>
      </c>
      <c r="M55" s="70">
        <v>2.5382600000000002E-2</v>
      </c>
      <c r="N55" s="70">
        <v>4.6320500000000004E-3</v>
      </c>
      <c r="O55" s="2">
        <v>4.2599999999999998E-8</v>
      </c>
      <c r="P55" s="108">
        <f t="shared" si="2"/>
        <v>3.1724574874842119E-4</v>
      </c>
      <c r="Q55" s="74">
        <f t="shared" si="3"/>
        <v>30.027318785806727</v>
      </c>
      <c r="V55" s="11"/>
    </row>
    <row r="56" spans="4:22" ht="13" customHeight="1" x14ac:dyDescent="0.15">
      <c r="D56" s="1" t="s">
        <v>595</v>
      </c>
      <c r="E56" s="1" t="s">
        <v>644</v>
      </c>
      <c r="F56" s="1" t="s">
        <v>699</v>
      </c>
      <c r="G56" s="78">
        <v>1</v>
      </c>
      <c r="H56" s="1">
        <v>234728198</v>
      </c>
      <c r="I56" s="78" t="s">
        <v>10</v>
      </c>
      <c r="J56" s="78" t="s">
        <v>5</v>
      </c>
      <c r="K56" s="1">
        <v>94620</v>
      </c>
      <c r="L56" s="70">
        <v>0.33700000000000002</v>
      </c>
      <c r="M56" s="70">
        <v>3.4972400000000001E-2</v>
      </c>
      <c r="N56" s="70">
        <v>5.0430400000000004E-3</v>
      </c>
      <c r="O56" s="2">
        <v>4.0700000000000002E-12</v>
      </c>
      <c r="P56" s="108">
        <f t="shared" si="2"/>
        <v>5.0799849727653707E-4</v>
      </c>
      <c r="Q56" s="74">
        <f t="shared" si="3"/>
        <v>48.090231580688055</v>
      </c>
      <c r="V56" s="11"/>
    </row>
    <row r="57" spans="4:22" ht="13" customHeight="1" x14ac:dyDescent="0.15">
      <c r="D57" s="1" t="s">
        <v>595</v>
      </c>
      <c r="E57" s="1" t="s">
        <v>644</v>
      </c>
      <c r="F57" s="1" t="s">
        <v>700</v>
      </c>
      <c r="G57" s="78">
        <v>2</v>
      </c>
      <c r="H57" s="1">
        <v>21094380</v>
      </c>
      <c r="I57" s="78" t="s">
        <v>5</v>
      </c>
      <c r="J57" s="78" t="s">
        <v>10</v>
      </c>
      <c r="K57" s="1">
        <v>94622</v>
      </c>
      <c r="L57" s="70">
        <v>4.9099999999999998E-2</v>
      </c>
      <c r="M57" s="70">
        <v>-7.4880100000000005E-2</v>
      </c>
      <c r="N57" s="70">
        <v>1.09613E-2</v>
      </c>
      <c r="O57" s="2">
        <v>8.4099999999999999E-12</v>
      </c>
      <c r="P57" s="108">
        <f t="shared" si="2"/>
        <v>4.9294951285555264E-4</v>
      </c>
      <c r="Q57" s="74">
        <f t="shared" si="3"/>
        <v>46.665886832573484</v>
      </c>
      <c r="V57" s="11"/>
    </row>
    <row r="58" spans="4:22" ht="13" customHeight="1" x14ac:dyDescent="0.15">
      <c r="D58" s="1" t="s">
        <v>595</v>
      </c>
      <c r="E58" s="1" t="s">
        <v>644</v>
      </c>
      <c r="F58" s="1" t="s">
        <v>701</v>
      </c>
      <c r="G58" s="78">
        <v>2</v>
      </c>
      <c r="H58" s="1">
        <v>21213544</v>
      </c>
      <c r="I58" s="78" t="s">
        <v>7</v>
      </c>
      <c r="J58" s="78" t="s">
        <v>6</v>
      </c>
      <c r="K58" s="1">
        <v>94622</v>
      </c>
      <c r="L58" s="70">
        <v>5.8400000000000001E-2</v>
      </c>
      <c r="M58" s="70">
        <v>7.2331400000000004E-2</v>
      </c>
      <c r="N58" s="70">
        <v>1.00806E-2</v>
      </c>
      <c r="O58" s="2">
        <v>7.2099999999999996E-13</v>
      </c>
      <c r="P58" s="108">
        <f t="shared" si="2"/>
        <v>5.4381679190952073E-4</v>
      </c>
      <c r="Q58" s="74">
        <f t="shared" si="3"/>
        <v>51.483942683023585</v>
      </c>
      <c r="V58" s="11"/>
    </row>
    <row r="59" spans="4:22" ht="13" customHeight="1" x14ac:dyDescent="0.15">
      <c r="D59" s="1" t="s">
        <v>595</v>
      </c>
      <c r="E59" s="1" t="s">
        <v>644</v>
      </c>
      <c r="F59" s="1" t="s">
        <v>702</v>
      </c>
      <c r="G59" s="78">
        <v>2</v>
      </c>
      <c r="H59" s="1">
        <v>21225485</v>
      </c>
      <c r="I59" s="78" t="s">
        <v>7</v>
      </c>
      <c r="J59" s="78" t="s">
        <v>5</v>
      </c>
      <c r="K59" s="1">
        <v>94623</v>
      </c>
      <c r="L59" s="70">
        <v>0.105</v>
      </c>
      <c r="M59" s="70">
        <v>-9.6015299999999998E-2</v>
      </c>
      <c r="N59" s="70">
        <v>7.53836E-3</v>
      </c>
      <c r="O59" s="2">
        <v>3.6899999999999998E-37</v>
      </c>
      <c r="P59" s="108">
        <f t="shared" si="2"/>
        <v>1.711537731344733E-3</v>
      </c>
      <c r="Q59" s="74">
        <f t="shared" si="3"/>
        <v>162.22506599899714</v>
      </c>
      <c r="V59" s="11"/>
    </row>
    <row r="60" spans="4:22" ht="13" customHeight="1" x14ac:dyDescent="0.15">
      <c r="D60" s="1" t="s">
        <v>595</v>
      </c>
      <c r="E60" s="1" t="s">
        <v>644</v>
      </c>
      <c r="F60" s="1" t="s">
        <v>703</v>
      </c>
      <c r="G60" s="78">
        <v>2</v>
      </c>
      <c r="H60" s="1">
        <v>21385778</v>
      </c>
      <c r="I60" s="78" t="s">
        <v>5</v>
      </c>
      <c r="J60" s="78" t="s">
        <v>7</v>
      </c>
      <c r="K60" s="1">
        <v>94621</v>
      </c>
      <c r="L60" s="70">
        <v>0.49</v>
      </c>
      <c r="M60" s="70">
        <v>-8.3724300000000001E-2</v>
      </c>
      <c r="N60" s="70">
        <v>4.7703700000000003E-3</v>
      </c>
      <c r="O60" s="2">
        <v>5.8500000000000005E-69</v>
      </c>
      <c r="P60" s="108">
        <f t="shared" si="2"/>
        <v>3.2448890935480421E-3</v>
      </c>
      <c r="Q60" s="74">
        <f t="shared" si="3"/>
        <v>308.02767679135337</v>
      </c>
      <c r="V60" s="11"/>
    </row>
    <row r="61" spans="4:22" ht="13" customHeight="1" x14ac:dyDescent="0.15">
      <c r="D61" s="1" t="s">
        <v>595</v>
      </c>
      <c r="E61" s="1" t="s">
        <v>644</v>
      </c>
      <c r="F61" s="1" t="s">
        <v>704</v>
      </c>
      <c r="G61" s="78">
        <v>2</v>
      </c>
      <c r="H61" s="1">
        <v>27509032</v>
      </c>
      <c r="I61" s="78" t="s">
        <v>7</v>
      </c>
      <c r="J61" s="78" t="s">
        <v>6</v>
      </c>
      <c r="K61" s="1">
        <v>94623</v>
      </c>
      <c r="L61" s="70">
        <v>0.20300000000000001</v>
      </c>
      <c r="M61" s="70">
        <v>4.0353600000000003E-2</v>
      </c>
      <c r="N61" s="70">
        <v>5.89997E-3</v>
      </c>
      <c r="O61" s="2">
        <v>7.9400000000000005E-12</v>
      </c>
      <c r="P61" s="108">
        <f t="shared" si="2"/>
        <v>4.9414407533139115E-4</v>
      </c>
      <c r="Q61" s="74">
        <f t="shared" si="3"/>
        <v>46.779522375760372</v>
      </c>
      <c r="V61" s="11"/>
    </row>
    <row r="62" spans="4:22" ht="13" customHeight="1" x14ac:dyDescent="0.15">
      <c r="D62" s="1" t="s">
        <v>595</v>
      </c>
      <c r="E62" s="1" t="s">
        <v>644</v>
      </c>
      <c r="F62" s="1" t="s">
        <v>517</v>
      </c>
      <c r="G62" s="78">
        <v>2</v>
      </c>
      <c r="H62" s="1">
        <v>44074431</v>
      </c>
      <c r="I62" s="78" t="s">
        <v>6</v>
      </c>
      <c r="J62" s="78" t="s">
        <v>7</v>
      </c>
      <c r="K62" s="1">
        <v>94621</v>
      </c>
      <c r="L62" s="70">
        <v>0.13</v>
      </c>
      <c r="M62" s="70">
        <v>8.0596600000000004E-2</v>
      </c>
      <c r="N62" s="70">
        <v>6.8487399999999999E-3</v>
      </c>
      <c r="O62" s="2">
        <v>5.7000000000000004E-32</v>
      </c>
      <c r="P62" s="108">
        <f t="shared" si="2"/>
        <v>1.461468228768329E-3</v>
      </c>
      <c r="Q62" s="74">
        <f t="shared" si="3"/>
        <v>138.48505384418306</v>
      </c>
      <c r="V62" s="11"/>
    </row>
    <row r="63" spans="4:22" ht="13" customHeight="1" x14ac:dyDescent="0.15">
      <c r="D63" s="1" t="s">
        <v>595</v>
      </c>
      <c r="E63" s="1" t="s">
        <v>644</v>
      </c>
      <c r="F63" s="1" t="s">
        <v>705</v>
      </c>
      <c r="G63" s="78">
        <v>3</v>
      </c>
      <c r="H63" s="1">
        <v>32541553</v>
      </c>
      <c r="I63" s="78" t="s">
        <v>5</v>
      </c>
      <c r="J63" s="78" t="s">
        <v>10</v>
      </c>
      <c r="K63" s="1">
        <v>94622</v>
      </c>
      <c r="L63" s="70">
        <v>0.28000000000000003</v>
      </c>
      <c r="M63" s="70">
        <v>-2.9900900000000001E-2</v>
      </c>
      <c r="N63" s="70">
        <v>5.1827799999999997E-3</v>
      </c>
      <c r="O63" s="2">
        <v>7.9599999999999998E-9</v>
      </c>
      <c r="P63" s="108">
        <f t="shared" si="2"/>
        <v>3.5163986707810409E-4</v>
      </c>
      <c r="Q63" s="74">
        <f t="shared" si="3"/>
        <v>33.283868157905097</v>
      </c>
      <c r="V63" s="11"/>
    </row>
    <row r="64" spans="4:22" ht="13" customHeight="1" x14ac:dyDescent="0.15">
      <c r="D64" s="1" t="s">
        <v>595</v>
      </c>
      <c r="E64" s="1" t="s">
        <v>644</v>
      </c>
      <c r="F64" s="1" t="s">
        <v>706</v>
      </c>
      <c r="G64" s="78">
        <v>4</v>
      </c>
      <c r="H64" s="1">
        <v>69373842</v>
      </c>
      <c r="I64" s="78" t="s">
        <v>6</v>
      </c>
      <c r="J64" s="78" t="s">
        <v>5</v>
      </c>
      <c r="K64" s="1">
        <v>75726</v>
      </c>
      <c r="L64" s="70">
        <v>0.20899999999999999</v>
      </c>
      <c r="M64" s="70">
        <v>-4.8884200000000003E-2</v>
      </c>
      <c r="N64" s="70">
        <v>8.8272000000000003E-3</v>
      </c>
      <c r="O64" s="2">
        <v>3.0600000000000003E-8</v>
      </c>
      <c r="P64" s="108">
        <f t="shared" si="2"/>
        <v>4.0482770284317848E-4</v>
      </c>
      <c r="Q64" s="74">
        <f t="shared" si="3"/>
        <v>30.667588059322643</v>
      </c>
      <c r="V64" s="11"/>
    </row>
    <row r="65" spans="4:22" ht="13" customHeight="1" x14ac:dyDescent="0.15">
      <c r="D65" s="1" t="s">
        <v>595</v>
      </c>
      <c r="E65" s="1" t="s">
        <v>644</v>
      </c>
      <c r="F65" s="1" t="s">
        <v>509</v>
      </c>
      <c r="G65" s="78">
        <v>5</v>
      </c>
      <c r="H65" s="1">
        <v>74656539</v>
      </c>
      <c r="I65" s="78" t="s">
        <v>6</v>
      </c>
      <c r="J65" s="78" t="s">
        <v>7</v>
      </c>
      <c r="K65" s="1">
        <v>94624</v>
      </c>
      <c r="L65" s="70">
        <v>0.252</v>
      </c>
      <c r="M65" s="70">
        <v>4.3142800000000002E-2</v>
      </c>
      <c r="N65" s="70">
        <v>5.29344E-3</v>
      </c>
      <c r="O65" s="2">
        <v>3.6299999999999998E-16</v>
      </c>
      <c r="P65" s="108">
        <f t="shared" si="2"/>
        <v>7.0151117490584961E-4</v>
      </c>
      <c r="Q65" s="74">
        <f t="shared" si="3"/>
        <v>66.424988263501135</v>
      </c>
      <c r="V65" s="11"/>
    </row>
    <row r="66" spans="4:22" ht="13" customHeight="1" x14ac:dyDescent="0.15">
      <c r="D66" s="1" t="s">
        <v>595</v>
      </c>
      <c r="E66" s="1" t="s">
        <v>644</v>
      </c>
      <c r="F66" s="1" t="s">
        <v>707</v>
      </c>
      <c r="G66" s="78">
        <v>5</v>
      </c>
      <c r="H66" s="1">
        <v>156392248</v>
      </c>
      <c r="I66" s="78" t="s">
        <v>7</v>
      </c>
      <c r="J66" s="78" t="s">
        <v>6</v>
      </c>
      <c r="K66" s="1">
        <v>93347</v>
      </c>
      <c r="L66" s="70">
        <v>0.44800000000000001</v>
      </c>
      <c r="M66" s="70">
        <v>4.2892399999999997E-2</v>
      </c>
      <c r="N66" s="70">
        <v>4.7020100000000004E-3</v>
      </c>
      <c r="O66" s="2">
        <v>7.3700000000000003E-20</v>
      </c>
      <c r="P66" s="108">
        <f t="shared" si="2"/>
        <v>8.9064832788204309E-4</v>
      </c>
      <c r="Q66" s="74">
        <f t="shared" si="3"/>
        <v>83.211680510256016</v>
      </c>
      <c r="V66" s="11"/>
    </row>
    <row r="67" spans="4:22" ht="13" customHeight="1" x14ac:dyDescent="0.15">
      <c r="D67" s="1" t="s">
        <v>595</v>
      </c>
      <c r="E67" s="1" t="s">
        <v>644</v>
      </c>
      <c r="F67" s="1" t="s">
        <v>708</v>
      </c>
      <c r="G67" s="78">
        <v>6</v>
      </c>
      <c r="H67" s="1">
        <v>160946747</v>
      </c>
      <c r="I67" s="78" t="s">
        <v>6</v>
      </c>
      <c r="J67" s="78" t="s">
        <v>5</v>
      </c>
      <c r="K67" s="1">
        <v>93506</v>
      </c>
      <c r="L67" s="70">
        <v>1.6400000000000001E-2</v>
      </c>
      <c r="M67" s="70">
        <v>0.16398699999999999</v>
      </c>
      <c r="N67" s="70">
        <v>1.9506300000000001E-2</v>
      </c>
      <c r="O67" s="2">
        <v>4.2100000000000002E-17</v>
      </c>
      <c r="P67" s="108">
        <f t="shared" si="2"/>
        <v>7.5526860320292589E-4</v>
      </c>
      <c r="Q67" s="74">
        <f t="shared" si="3"/>
        <v>70.674013337222334</v>
      </c>
      <c r="V67" s="11"/>
    </row>
    <row r="68" spans="4:22" ht="13" customHeight="1" x14ac:dyDescent="0.15">
      <c r="D68" s="1" t="s">
        <v>595</v>
      </c>
      <c r="E68" s="1" t="s">
        <v>644</v>
      </c>
      <c r="F68" s="1" t="s">
        <v>709</v>
      </c>
      <c r="G68" s="78">
        <v>6</v>
      </c>
      <c r="H68" s="1">
        <v>160986280</v>
      </c>
      <c r="I68" s="78" t="s">
        <v>5</v>
      </c>
      <c r="J68" s="78" t="s">
        <v>10</v>
      </c>
      <c r="K68" s="1">
        <v>93507</v>
      </c>
      <c r="L68" s="70">
        <v>2.5399999999999999E-2</v>
      </c>
      <c r="M68" s="70">
        <v>0.195932</v>
      </c>
      <c r="N68" s="70">
        <v>1.5887700000000001E-2</v>
      </c>
      <c r="O68" s="2">
        <v>6.0700000000000004E-35</v>
      </c>
      <c r="P68" s="108">
        <f t="shared" si="2"/>
        <v>1.6238232955960422E-3</v>
      </c>
      <c r="Q68" s="74">
        <f t="shared" si="3"/>
        <v>152.08255244622381</v>
      </c>
      <c r="V68" s="11"/>
    </row>
    <row r="69" spans="4:22" ht="13" customHeight="1" x14ac:dyDescent="0.15">
      <c r="D69" s="1" t="s">
        <v>595</v>
      </c>
      <c r="E69" s="1" t="s">
        <v>644</v>
      </c>
      <c r="F69" s="1" t="s">
        <v>710</v>
      </c>
      <c r="G69" s="78">
        <v>7</v>
      </c>
      <c r="H69" s="1">
        <v>1040081</v>
      </c>
      <c r="I69" s="78" t="s">
        <v>7</v>
      </c>
      <c r="J69" s="78" t="s">
        <v>6</v>
      </c>
      <c r="K69" s="1">
        <v>92261</v>
      </c>
      <c r="L69" s="70">
        <v>0.129</v>
      </c>
      <c r="M69" s="70">
        <v>-3.9825800000000001E-2</v>
      </c>
      <c r="N69" s="70">
        <v>7.2133500000000003E-3</v>
      </c>
      <c r="O69" s="2">
        <v>3.3699999999999997E-8</v>
      </c>
      <c r="P69" s="108">
        <f t="shared" si="2"/>
        <v>3.3028844691826773E-4</v>
      </c>
      <c r="Q69" s="74">
        <f t="shared" si="3"/>
        <v>30.482149726124234</v>
      </c>
      <c r="V69" s="11"/>
    </row>
    <row r="70" spans="4:22" ht="13" customHeight="1" x14ac:dyDescent="0.15">
      <c r="D70" s="1" t="s">
        <v>595</v>
      </c>
      <c r="E70" s="1" t="s">
        <v>644</v>
      </c>
      <c r="F70" s="1" t="s">
        <v>711</v>
      </c>
      <c r="G70" s="78">
        <v>7</v>
      </c>
      <c r="H70" s="1">
        <v>25991022</v>
      </c>
      <c r="I70" s="78" t="s">
        <v>5</v>
      </c>
      <c r="J70" s="78" t="s">
        <v>6</v>
      </c>
      <c r="K70" s="1">
        <v>84889</v>
      </c>
      <c r="L70" s="70">
        <v>0.47699999999999998</v>
      </c>
      <c r="M70" s="70">
        <v>3.7582999999999998E-2</v>
      </c>
      <c r="N70" s="70">
        <v>5.1013899999999999E-3</v>
      </c>
      <c r="O70" s="2">
        <v>1.7399999999999999E-13</v>
      </c>
      <c r="P70" s="108">
        <f t="shared" si="2"/>
        <v>6.3896464687422574E-4</v>
      </c>
      <c r="Q70" s="74">
        <f t="shared" si="3"/>
        <v>54.274471447695255</v>
      </c>
      <c r="V70" s="11"/>
    </row>
    <row r="71" spans="4:22" ht="13" customHeight="1" x14ac:dyDescent="0.15">
      <c r="D71" s="1" t="s">
        <v>595</v>
      </c>
      <c r="E71" s="1" t="s">
        <v>644</v>
      </c>
      <c r="F71" s="1" t="s">
        <v>257</v>
      </c>
      <c r="G71" s="78">
        <v>7</v>
      </c>
      <c r="H71" s="1">
        <v>44581986</v>
      </c>
      <c r="I71" s="78" t="s">
        <v>6</v>
      </c>
      <c r="J71" s="78" t="s">
        <v>7</v>
      </c>
      <c r="K71" s="1">
        <v>84810</v>
      </c>
      <c r="L71" s="70">
        <v>0.25</v>
      </c>
      <c r="M71" s="70">
        <v>3.5655899999999997E-2</v>
      </c>
      <c r="N71" s="70">
        <v>5.9215500000000003E-3</v>
      </c>
      <c r="O71" s="2">
        <v>1.73E-9</v>
      </c>
      <c r="P71" s="108">
        <f t="shared" si="2"/>
        <v>4.2732599894323102E-4</v>
      </c>
      <c r="Q71" s="74">
        <f t="shared" si="3"/>
        <v>36.256156516678864</v>
      </c>
      <c r="V71" s="11"/>
    </row>
    <row r="72" spans="4:22" ht="13" customHeight="1" x14ac:dyDescent="0.15">
      <c r="D72" s="1" t="s">
        <v>595</v>
      </c>
      <c r="E72" s="1" t="s">
        <v>644</v>
      </c>
      <c r="F72" s="1" t="s">
        <v>712</v>
      </c>
      <c r="G72" s="78">
        <v>7</v>
      </c>
      <c r="H72" s="1">
        <v>45102160</v>
      </c>
      <c r="I72" s="78" t="s">
        <v>10</v>
      </c>
      <c r="J72" s="78" t="s">
        <v>7</v>
      </c>
      <c r="K72" s="1">
        <v>93505</v>
      </c>
      <c r="L72" s="70">
        <v>8.3999999999999995E-3</v>
      </c>
      <c r="M72" s="70">
        <v>-0.17329700000000001</v>
      </c>
      <c r="N72" s="70">
        <v>3.1012700000000001E-2</v>
      </c>
      <c r="O72" s="2">
        <v>2.3000000000000001E-8</v>
      </c>
      <c r="P72" s="108">
        <f t="shared" si="2"/>
        <v>3.3382825671349398E-4</v>
      </c>
      <c r="Q72" s="74">
        <f t="shared" si="3"/>
        <v>31.224367063505618</v>
      </c>
    </row>
    <row r="73" spans="4:22" ht="13" customHeight="1" x14ac:dyDescent="0.15">
      <c r="D73" s="1" t="s">
        <v>595</v>
      </c>
      <c r="E73" s="1" t="s">
        <v>644</v>
      </c>
      <c r="F73" s="1" t="s">
        <v>713</v>
      </c>
      <c r="G73" s="78">
        <v>7</v>
      </c>
      <c r="H73" s="1">
        <v>137562744</v>
      </c>
      <c r="I73" s="78" t="s">
        <v>5</v>
      </c>
      <c r="J73" s="78" t="s">
        <v>7</v>
      </c>
      <c r="K73" s="1">
        <v>94624</v>
      </c>
      <c r="L73" s="70">
        <v>0.10299999999999999</v>
      </c>
      <c r="M73" s="70">
        <v>-8.0983899999999998E-2</v>
      </c>
      <c r="N73" s="70">
        <v>8.1732200000000001E-3</v>
      </c>
      <c r="O73" s="2">
        <v>3.8300000000000002E-23</v>
      </c>
      <c r="P73" s="108">
        <f t="shared" si="2"/>
        <v>1.0364761779474475E-3</v>
      </c>
      <c r="Q73" s="74">
        <f t="shared" si="3"/>
        <v>98.1752051711684</v>
      </c>
    </row>
    <row r="74" spans="4:22" ht="13" customHeight="1" x14ac:dyDescent="0.15">
      <c r="D74" s="1" t="s">
        <v>595</v>
      </c>
      <c r="E74" s="1" t="s">
        <v>644</v>
      </c>
      <c r="F74" s="1" t="s">
        <v>714</v>
      </c>
      <c r="G74" s="78">
        <v>8</v>
      </c>
      <c r="H74" s="1">
        <v>9183596</v>
      </c>
      <c r="I74" s="78" t="s">
        <v>5</v>
      </c>
      <c r="J74" s="78" t="s">
        <v>10</v>
      </c>
      <c r="K74" s="1">
        <v>94622</v>
      </c>
      <c r="L74" s="70">
        <v>0.11799999999999999</v>
      </c>
      <c r="M74" s="70">
        <v>-6.6292400000000001E-2</v>
      </c>
      <c r="N74" s="70">
        <v>7.2075100000000003E-3</v>
      </c>
      <c r="O74" s="2">
        <v>3.6599999999999999E-20</v>
      </c>
      <c r="P74" s="108">
        <f t="shared" si="2"/>
        <v>8.93257648431449E-4</v>
      </c>
      <c r="Q74" s="74">
        <f t="shared" si="3"/>
        <v>84.595604365206597</v>
      </c>
    </row>
    <row r="75" spans="4:22" ht="13" customHeight="1" x14ac:dyDescent="0.15">
      <c r="D75" s="1" t="s">
        <v>595</v>
      </c>
      <c r="E75" s="1" t="s">
        <v>644</v>
      </c>
      <c r="F75" s="1" t="s">
        <v>715</v>
      </c>
      <c r="G75" s="78">
        <v>8</v>
      </c>
      <c r="H75" s="1">
        <v>59412924</v>
      </c>
      <c r="I75" s="78" t="s">
        <v>5</v>
      </c>
      <c r="J75" s="78" t="s">
        <v>6</v>
      </c>
      <c r="K75" s="1">
        <v>94621</v>
      </c>
      <c r="L75" s="70">
        <v>0.41299999999999998</v>
      </c>
      <c r="M75" s="70">
        <v>2.7486900000000002E-2</v>
      </c>
      <c r="N75" s="70">
        <v>4.6660399999999998E-3</v>
      </c>
      <c r="O75" s="2">
        <v>3.84E-9</v>
      </c>
      <c r="P75" s="108">
        <f t="shared" si="2"/>
        <v>3.6661297321134321E-4</v>
      </c>
      <c r="Q75" s="74">
        <f t="shared" si="3"/>
        <v>34.701274849831002</v>
      </c>
    </row>
    <row r="76" spans="4:22" ht="13" customHeight="1" x14ac:dyDescent="0.15">
      <c r="D76" s="1" t="s">
        <v>595</v>
      </c>
      <c r="E76" s="1" t="s">
        <v>644</v>
      </c>
      <c r="F76" s="1" t="s">
        <v>286</v>
      </c>
      <c r="G76" s="78">
        <v>9</v>
      </c>
      <c r="H76" s="1">
        <v>2640759</v>
      </c>
      <c r="I76" s="78" t="s">
        <v>10</v>
      </c>
      <c r="J76" s="78" t="s">
        <v>5</v>
      </c>
      <c r="K76" s="1">
        <v>94622</v>
      </c>
      <c r="L76" s="70">
        <v>0.20799999999999999</v>
      </c>
      <c r="M76" s="70">
        <v>-3.9525999999999999E-2</v>
      </c>
      <c r="N76" s="70">
        <v>5.8756800000000003E-3</v>
      </c>
      <c r="O76" s="2">
        <v>1.7300000000000001E-11</v>
      </c>
      <c r="P76" s="108">
        <f t="shared" si="2"/>
        <v>4.7802398256353428E-4</v>
      </c>
      <c r="Q76" s="74">
        <f t="shared" si="3"/>
        <v>45.252260896135191</v>
      </c>
    </row>
    <row r="77" spans="4:22" ht="13" customHeight="1" x14ac:dyDescent="0.15">
      <c r="D77" s="1" t="s">
        <v>595</v>
      </c>
      <c r="E77" s="1" t="s">
        <v>644</v>
      </c>
      <c r="F77" s="1" t="s">
        <v>716</v>
      </c>
      <c r="G77" s="78">
        <v>9</v>
      </c>
      <c r="H77" s="1">
        <v>107543513</v>
      </c>
      <c r="I77" s="78" t="s">
        <v>10</v>
      </c>
      <c r="J77" s="78" t="s">
        <v>5</v>
      </c>
      <c r="K77" s="1">
        <v>93507</v>
      </c>
      <c r="L77" s="70">
        <v>2.8000000000000001E-2</v>
      </c>
      <c r="M77" s="70">
        <v>9.5988299999999999E-2</v>
      </c>
      <c r="N77" s="70">
        <v>1.54901E-2</v>
      </c>
      <c r="O77" s="2">
        <v>5.7599999999999998E-10</v>
      </c>
      <c r="P77" s="108">
        <f t="shared" ref="P77:P101" si="4">M77^2/((K77*N77^2)+M77^2)</f>
        <v>4.1049296850417203E-4</v>
      </c>
      <c r="Q77" s="74">
        <f t="shared" ref="Q77:Q101" si="5">(P77/(1-P77))*(K77-2)</f>
        <v>38.398907501510216</v>
      </c>
    </row>
    <row r="78" spans="4:22" ht="13" customHeight="1" x14ac:dyDescent="0.15">
      <c r="D78" s="1" t="s">
        <v>595</v>
      </c>
      <c r="E78" s="1" t="s">
        <v>644</v>
      </c>
      <c r="F78" s="1" t="s">
        <v>717</v>
      </c>
      <c r="G78" s="78">
        <v>9</v>
      </c>
      <c r="H78" s="1">
        <v>108171763</v>
      </c>
      <c r="I78" s="78" t="s">
        <v>7</v>
      </c>
      <c r="J78" s="78" t="s">
        <v>6</v>
      </c>
      <c r="K78" s="1">
        <v>94623</v>
      </c>
      <c r="L78" s="70">
        <v>0.25700000000000001</v>
      </c>
      <c r="M78" s="70">
        <v>3.07446E-2</v>
      </c>
      <c r="N78" s="70">
        <v>5.4818599999999999E-3</v>
      </c>
      <c r="O78" s="2">
        <v>2.0400000000000001E-8</v>
      </c>
      <c r="P78" s="108">
        <f t="shared" si="4"/>
        <v>3.3230797006025375E-4</v>
      </c>
      <c r="Q78" s="74">
        <f t="shared" si="5"/>
        <v>31.453764771793338</v>
      </c>
    </row>
    <row r="79" spans="4:22" ht="13" customHeight="1" x14ac:dyDescent="0.15">
      <c r="D79" s="1" t="s">
        <v>595</v>
      </c>
      <c r="E79" s="1" t="s">
        <v>644</v>
      </c>
      <c r="F79" s="1" t="s">
        <v>522</v>
      </c>
      <c r="G79" s="78">
        <v>9</v>
      </c>
      <c r="H79" s="1">
        <v>136155000</v>
      </c>
      <c r="I79" s="78" t="s">
        <v>7</v>
      </c>
      <c r="J79" s="78" t="s">
        <v>6</v>
      </c>
      <c r="K79" s="1">
        <v>94624</v>
      </c>
      <c r="L79" s="70">
        <v>0.105</v>
      </c>
      <c r="M79" s="70">
        <v>6.52277E-2</v>
      </c>
      <c r="N79" s="70">
        <v>7.5012999999999998E-3</v>
      </c>
      <c r="O79" s="2">
        <v>3.4500000000000001E-18</v>
      </c>
      <c r="P79" s="108">
        <f t="shared" si="4"/>
        <v>7.9844105741560395E-4</v>
      </c>
      <c r="Q79" s="74">
        <f t="shared" si="5"/>
        <v>75.610460230597468</v>
      </c>
    </row>
    <row r="80" spans="4:22" ht="13" customHeight="1" x14ac:dyDescent="0.15">
      <c r="D80" s="1" t="s">
        <v>595</v>
      </c>
      <c r="E80" s="1" t="s">
        <v>644</v>
      </c>
      <c r="F80" s="1" t="s">
        <v>718</v>
      </c>
      <c r="G80" s="78">
        <v>11</v>
      </c>
      <c r="H80" s="1">
        <v>5248233</v>
      </c>
      <c r="I80" s="78" t="s">
        <v>7</v>
      </c>
      <c r="J80" s="78" t="s">
        <v>6</v>
      </c>
      <c r="K80" s="1">
        <v>91818</v>
      </c>
      <c r="L80" s="70">
        <v>1.67E-2</v>
      </c>
      <c r="M80" s="70">
        <v>-0.11519699999999999</v>
      </c>
      <c r="N80" s="70">
        <v>2.0771999999999999E-2</v>
      </c>
      <c r="O80" s="2">
        <v>2.9300000000000001E-8</v>
      </c>
      <c r="P80" s="108">
        <f t="shared" si="4"/>
        <v>3.3485164231583409E-4</v>
      </c>
      <c r="Q80" s="74">
        <f t="shared" si="5"/>
        <v>30.755036765441012</v>
      </c>
    </row>
    <row r="81" spans="4:17" ht="13" customHeight="1" x14ac:dyDescent="0.15">
      <c r="D81" s="1" t="s">
        <v>595</v>
      </c>
      <c r="E81" s="1" t="s">
        <v>644</v>
      </c>
      <c r="F81" s="1" t="s">
        <v>719</v>
      </c>
      <c r="G81" s="78">
        <v>12</v>
      </c>
      <c r="H81" s="1">
        <v>53443278</v>
      </c>
      <c r="I81" s="78" t="s">
        <v>6</v>
      </c>
      <c r="J81" s="78" t="s">
        <v>5</v>
      </c>
      <c r="K81" s="1">
        <v>94622</v>
      </c>
      <c r="L81" s="70">
        <v>0.126</v>
      </c>
      <c r="M81" s="70">
        <v>-4.3582999999999997E-2</v>
      </c>
      <c r="N81" s="70">
        <v>7.0835300000000002E-3</v>
      </c>
      <c r="O81" s="2">
        <v>7.6199999999999995E-10</v>
      </c>
      <c r="P81" s="108">
        <f t="shared" si="4"/>
        <v>3.9991613626179671E-4</v>
      </c>
      <c r="Q81" s="74">
        <f t="shared" si="5"/>
        <v>37.855203719900274</v>
      </c>
    </row>
    <row r="82" spans="4:17" ht="13" customHeight="1" x14ac:dyDescent="0.15">
      <c r="D82" s="1" t="s">
        <v>595</v>
      </c>
      <c r="E82" s="1" t="s">
        <v>644</v>
      </c>
      <c r="F82" s="1" t="s">
        <v>720</v>
      </c>
      <c r="G82" s="78">
        <v>12</v>
      </c>
      <c r="H82" s="1">
        <v>125308682</v>
      </c>
      <c r="I82" s="78" t="s">
        <v>10</v>
      </c>
      <c r="J82" s="78" t="s">
        <v>5</v>
      </c>
      <c r="K82" s="1">
        <v>94622</v>
      </c>
      <c r="L82" s="70">
        <v>0.47</v>
      </c>
      <c r="M82" s="70">
        <v>3.2512800000000001E-2</v>
      </c>
      <c r="N82" s="70">
        <v>5.0319600000000003E-3</v>
      </c>
      <c r="O82" s="2">
        <v>1.04E-10</v>
      </c>
      <c r="P82" s="108">
        <f t="shared" si="4"/>
        <v>4.4101228741749081E-4</v>
      </c>
      <c r="Q82" s="74">
        <f t="shared" si="5"/>
        <v>41.74699357257122</v>
      </c>
    </row>
    <row r="83" spans="4:17" ht="13" customHeight="1" x14ac:dyDescent="0.15">
      <c r="D83" s="1" t="s">
        <v>595</v>
      </c>
      <c r="E83" s="1" t="s">
        <v>644</v>
      </c>
      <c r="F83" s="1" t="s">
        <v>721</v>
      </c>
      <c r="G83" s="78">
        <v>13</v>
      </c>
      <c r="H83" s="1">
        <v>32988865</v>
      </c>
      <c r="I83" s="78" t="s">
        <v>10</v>
      </c>
      <c r="J83" s="78" t="s">
        <v>6</v>
      </c>
      <c r="K83" s="1">
        <v>93506</v>
      </c>
      <c r="L83" s="70">
        <v>2.86E-2</v>
      </c>
      <c r="M83" s="70">
        <v>0.117572</v>
      </c>
      <c r="N83" s="70">
        <v>1.47457E-2</v>
      </c>
      <c r="O83" s="2">
        <v>1.54E-15</v>
      </c>
      <c r="P83" s="108">
        <f t="shared" si="4"/>
        <v>6.7942633044367374E-4</v>
      </c>
      <c r="Q83" s="74">
        <f t="shared" si="5"/>
        <v>63.572272277476721</v>
      </c>
    </row>
    <row r="84" spans="4:17" ht="13" customHeight="1" x14ac:dyDescent="0.15">
      <c r="D84" s="1" t="s">
        <v>595</v>
      </c>
      <c r="E84" s="1" t="s">
        <v>644</v>
      </c>
      <c r="F84" s="1" t="s">
        <v>722</v>
      </c>
      <c r="G84" s="78">
        <v>16</v>
      </c>
      <c r="H84" s="1">
        <v>56989590</v>
      </c>
      <c r="I84" s="78" t="s">
        <v>7</v>
      </c>
      <c r="J84" s="78" t="s">
        <v>6</v>
      </c>
      <c r="K84" s="1">
        <v>93765</v>
      </c>
      <c r="L84" s="70">
        <v>0.25800000000000001</v>
      </c>
      <c r="M84" s="70">
        <v>-3.5190699999999998E-2</v>
      </c>
      <c r="N84" s="70">
        <v>5.31242E-3</v>
      </c>
      <c r="O84" s="2">
        <v>3.4899999999999997E-11</v>
      </c>
      <c r="P84" s="108">
        <f t="shared" si="4"/>
        <v>4.677642776954791E-4</v>
      </c>
      <c r="Q84" s="74">
        <f t="shared" si="5"/>
        <v>43.879507235568887</v>
      </c>
    </row>
    <row r="85" spans="4:17" ht="13" customHeight="1" x14ac:dyDescent="0.15">
      <c r="D85" s="1" t="s">
        <v>595</v>
      </c>
      <c r="E85" s="1" t="s">
        <v>644</v>
      </c>
      <c r="F85" s="1" t="s">
        <v>723</v>
      </c>
      <c r="G85" s="78">
        <v>16</v>
      </c>
      <c r="H85" s="1">
        <v>70332593</v>
      </c>
      <c r="I85" s="78" t="s">
        <v>5</v>
      </c>
      <c r="J85" s="78" t="s">
        <v>7</v>
      </c>
      <c r="K85" s="1">
        <v>94621</v>
      </c>
      <c r="L85" s="70">
        <v>0.314</v>
      </c>
      <c r="M85" s="70">
        <v>2.8362499999999999E-2</v>
      </c>
      <c r="N85" s="70">
        <v>5.0672E-3</v>
      </c>
      <c r="O85" s="2">
        <v>2.18E-8</v>
      </c>
      <c r="P85" s="108">
        <f t="shared" si="4"/>
        <v>3.3099514146631284E-4</v>
      </c>
      <c r="Q85" s="74">
        <f t="shared" si="5"/>
        <v>31.328798970648315</v>
      </c>
    </row>
    <row r="86" spans="4:17" ht="13" customHeight="1" x14ac:dyDescent="0.15">
      <c r="D86" s="1" t="s">
        <v>595</v>
      </c>
      <c r="E86" s="1" t="s">
        <v>644</v>
      </c>
      <c r="F86" s="1" t="s">
        <v>724</v>
      </c>
      <c r="G86" s="78">
        <v>16</v>
      </c>
      <c r="H86" s="1">
        <v>72088461</v>
      </c>
      <c r="I86" s="78" t="s">
        <v>10</v>
      </c>
      <c r="J86" s="78" t="s">
        <v>7</v>
      </c>
      <c r="K86" s="1">
        <v>93505</v>
      </c>
      <c r="L86" s="70">
        <v>0.105</v>
      </c>
      <c r="M86" s="70">
        <v>0.16353599999999999</v>
      </c>
      <c r="N86" s="70">
        <v>8.4147400000000004E-3</v>
      </c>
      <c r="O86" s="2">
        <v>3.94E-84</v>
      </c>
      <c r="P86" s="108">
        <f t="shared" si="4"/>
        <v>4.0230902403235597E-3</v>
      </c>
      <c r="Q86" s="74">
        <f t="shared" si="5"/>
        <v>377.69048966380331</v>
      </c>
    </row>
    <row r="87" spans="4:17" ht="13" customHeight="1" x14ac:dyDescent="0.15">
      <c r="D87" s="1" t="s">
        <v>595</v>
      </c>
      <c r="E87" s="1" t="s">
        <v>644</v>
      </c>
      <c r="F87" s="1" t="s">
        <v>725</v>
      </c>
      <c r="G87" s="78">
        <v>17</v>
      </c>
      <c r="H87" s="1">
        <v>4693902</v>
      </c>
      <c r="I87" s="78" t="s">
        <v>5</v>
      </c>
      <c r="J87" s="78" t="s">
        <v>7</v>
      </c>
      <c r="K87" s="1">
        <v>85533</v>
      </c>
      <c r="L87" s="70">
        <v>0.183</v>
      </c>
      <c r="M87" s="70">
        <v>-4.6314000000000001E-2</v>
      </c>
      <c r="N87" s="70">
        <v>6.4984600000000002E-3</v>
      </c>
      <c r="O87" s="2">
        <v>1.0300000000000001E-12</v>
      </c>
      <c r="P87" s="108">
        <f t="shared" si="4"/>
        <v>5.9348828736641656E-4</v>
      </c>
      <c r="Q87" s="74">
        <f t="shared" si="5"/>
        <v>50.791791039813461</v>
      </c>
    </row>
    <row r="88" spans="4:17" ht="13" customHeight="1" x14ac:dyDescent="0.15">
      <c r="D88" s="1" t="s">
        <v>595</v>
      </c>
      <c r="E88" s="1" t="s">
        <v>644</v>
      </c>
      <c r="F88" s="1" t="s">
        <v>726</v>
      </c>
      <c r="G88" s="78">
        <v>17</v>
      </c>
      <c r="H88" s="1">
        <v>45735706</v>
      </c>
      <c r="I88" s="78" t="s">
        <v>6</v>
      </c>
      <c r="J88" s="78" t="s">
        <v>7</v>
      </c>
      <c r="K88" s="1">
        <v>94622</v>
      </c>
      <c r="L88" s="70">
        <v>0.40500000000000003</v>
      </c>
      <c r="M88" s="70">
        <v>-3.2088999999999999E-2</v>
      </c>
      <c r="N88" s="70">
        <v>4.8355300000000002E-3</v>
      </c>
      <c r="O88" s="2">
        <v>3.2200000000000003E-11</v>
      </c>
      <c r="P88" s="108">
        <f t="shared" si="4"/>
        <v>4.6518960631800559E-4</v>
      </c>
      <c r="Q88" s="74">
        <f t="shared" si="5"/>
        <v>44.036725977030478</v>
      </c>
    </row>
    <row r="89" spans="4:17" ht="13" customHeight="1" x14ac:dyDescent="0.15">
      <c r="D89" s="1" t="s">
        <v>595</v>
      </c>
      <c r="E89" s="1" t="s">
        <v>644</v>
      </c>
      <c r="F89" s="1" t="s">
        <v>727</v>
      </c>
      <c r="G89" s="78">
        <v>17</v>
      </c>
      <c r="H89" s="1">
        <v>67133420</v>
      </c>
      <c r="I89" s="78" t="s">
        <v>5</v>
      </c>
      <c r="J89" s="78" t="s">
        <v>10</v>
      </c>
      <c r="K89" s="1">
        <v>93507</v>
      </c>
      <c r="L89" s="70">
        <v>4.82E-2</v>
      </c>
      <c r="M89" s="70">
        <v>-7.0354200000000006E-2</v>
      </c>
      <c r="N89" s="70">
        <v>1.13712E-2</v>
      </c>
      <c r="O89" s="2">
        <v>6.1299999999999995E-10</v>
      </c>
      <c r="P89" s="108">
        <f t="shared" si="4"/>
        <v>4.0920938401700917E-4</v>
      </c>
      <c r="Q89" s="74">
        <f t="shared" si="5"/>
        <v>38.278787491560777</v>
      </c>
    </row>
    <row r="90" spans="4:17" ht="13" customHeight="1" x14ac:dyDescent="0.15">
      <c r="D90" s="1" t="s">
        <v>595</v>
      </c>
      <c r="E90" s="1" t="s">
        <v>644</v>
      </c>
      <c r="F90" s="1" t="s">
        <v>686</v>
      </c>
      <c r="G90" s="78">
        <v>19</v>
      </c>
      <c r="H90" s="1">
        <v>11187358</v>
      </c>
      <c r="I90" s="78" t="s">
        <v>6</v>
      </c>
      <c r="J90" s="78" t="s">
        <v>5</v>
      </c>
      <c r="K90" s="1">
        <v>93764</v>
      </c>
      <c r="L90" s="70">
        <v>0.106</v>
      </c>
      <c r="M90" s="70">
        <v>-0.23811099999999999</v>
      </c>
      <c r="N90" s="70">
        <v>7.7637699999999997E-3</v>
      </c>
      <c r="O90" s="2">
        <v>9.9999999999999998E-201</v>
      </c>
      <c r="P90" s="108">
        <f t="shared" si="4"/>
        <v>9.932130932507716E-3</v>
      </c>
      <c r="Q90" s="74">
        <f t="shared" si="5"/>
        <v>940.59860903364518</v>
      </c>
    </row>
    <row r="91" spans="4:17" ht="13" customHeight="1" x14ac:dyDescent="0.15">
      <c r="D91" s="1" t="s">
        <v>595</v>
      </c>
      <c r="E91" s="1" t="s">
        <v>644</v>
      </c>
      <c r="F91" s="1" t="s">
        <v>728</v>
      </c>
      <c r="G91" s="78">
        <v>19</v>
      </c>
      <c r="H91" s="1">
        <v>11213039</v>
      </c>
      <c r="I91" s="78" t="s">
        <v>5</v>
      </c>
      <c r="J91" s="78" t="s">
        <v>10</v>
      </c>
      <c r="K91" s="1">
        <v>92260</v>
      </c>
      <c r="L91" s="70">
        <v>7.5799999999999999E-3</v>
      </c>
      <c r="M91" s="70">
        <v>-0.17898600000000001</v>
      </c>
      <c r="N91" s="70">
        <v>2.78477E-2</v>
      </c>
      <c r="O91" s="2">
        <v>1.2999999999999999E-10</v>
      </c>
      <c r="P91" s="108">
        <f t="shared" si="4"/>
        <v>4.4756033969902564E-4</v>
      </c>
      <c r="Q91" s="74">
        <f t="shared" si="5"/>
        <v>41.309510318423619</v>
      </c>
    </row>
    <row r="92" spans="4:17" ht="13" customHeight="1" x14ac:dyDescent="0.15">
      <c r="D92" s="1" t="s">
        <v>595</v>
      </c>
      <c r="E92" s="1" t="s">
        <v>644</v>
      </c>
      <c r="F92" s="1" t="s">
        <v>687</v>
      </c>
      <c r="G92" s="78">
        <v>19</v>
      </c>
      <c r="H92" s="1">
        <v>11225345</v>
      </c>
      <c r="I92" s="78" t="s">
        <v>7</v>
      </c>
      <c r="J92" s="78" t="s">
        <v>5</v>
      </c>
      <c r="K92" s="1">
        <v>93764</v>
      </c>
      <c r="L92" s="70">
        <v>0.17799999999999999</v>
      </c>
      <c r="M92" s="70">
        <v>8.5216100000000003E-2</v>
      </c>
      <c r="N92" s="70">
        <v>6.3168599999999997E-3</v>
      </c>
      <c r="O92" s="2">
        <v>1.7799999999999999E-41</v>
      </c>
      <c r="P92" s="108">
        <f t="shared" si="4"/>
        <v>1.9371469669510308E-3</v>
      </c>
      <c r="Q92" s="74">
        <f t="shared" si="5"/>
        <v>181.9833023173824</v>
      </c>
    </row>
    <row r="93" spans="4:17" ht="13" customHeight="1" x14ac:dyDescent="0.15">
      <c r="D93" s="1" t="s">
        <v>595</v>
      </c>
      <c r="E93" s="1" t="s">
        <v>644</v>
      </c>
      <c r="F93" s="1" t="s">
        <v>729</v>
      </c>
      <c r="G93" s="78">
        <v>19</v>
      </c>
      <c r="H93" s="1">
        <v>11237035</v>
      </c>
      <c r="I93" s="78" t="s">
        <v>10</v>
      </c>
      <c r="J93" s="78" t="s">
        <v>5</v>
      </c>
      <c r="K93" s="1">
        <v>93764</v>
      </c>
      <c r="L93" s="70">
        <v>1.11E-2</v>
      </c>
      <c r="M93" s="70">
        <v>-0.232936</v>
      </c>
      <c r="N93" s="70">
        <v>2.4183400000000001E-2</v>
      </c>
      <c r="O93" s="2">
        <v>5.8499999999999997E-22</v>
      </c>
      <c r="P93" s="108">
        <f t="shared" si="4"/>
        <v>9.8849135046242468E-4</v>
      </c>
      <c r="Q93" s="74">
        <f t="shared" si="5"/>
        <v>92.774632924245807</v>
      </c>
    </row>
    <row r="94" spans="4:17" ht="13" customHeight="1" x14ac:dyDescent="0.15">
      <c r="D94" s="1" t="s">
        <v>595</v>
      </c>
      <c r="E94" s="1" t="s">
        <v>644</v>
      </c>
      <c r="F94" s="1" t="s">
        <v>730</v>
      </c>
      <c r="G94" s="78">
        <v>19</v>
      </c>
      <c r="H94" s="1">
        <v>11393335</v>
      </c>
      <c r="I94" s="78" t="s">
        <v>7</v>
      </c>
      <c r="J94" s="78" t="s">
        <v>6</v>
      </c>
      <c r="K94" s="1">
        <v>93765</v>
      </c>
      <c r="L94" s="70">
        <v>4.3200000000000002E-2</v>
      </c>
      <c r="M94" s="70">
        <v>-0.13605100000000001</v>
      </c>
      <c r="N94" s="70">
        <v>1.19147E-2</v>
      </c>
      <c r="O94" s="2">
        <v>3.3700000000000001E-30</v>
      </c>
      <c r="P94" s="108">
        <f t="shared" si="4"/>
        <v>1.3886506209877889E-3</v>
      </c>
      <c r="Q94" s="74">
        <f t="shared" si="5"/>
        <v>130.3851075362258</v>
      </c>
    </row>
    <row r="95" spans="4:17" ht="13" customHeight="1" x14ac:dyDescent="0.15">
      <c r="D95" s="1" t="s">
        <v>595</v>
      </c>
      <c r="E95" s="1" t="s">
        <v>644</v>
      </c>
      <c r="F95" s="1" t="s">
        <v>731</v>
      </c>
      <c r="G95" s="78">
        <v>19</v>
      </c>
      <c r="H95" s="1">
        <v>45288228</v>
      </c>
      <c r="I95" s="78" t="s">
        <v>6</v>
      </c>
      <c r="J95" s="78" t="s">
        <v>5</v>
      </c>
      <c r="K95" s="1">
        <v>91145</v>
      </c>
      <c r="L95" s="70">
        <v>9.8399999999999998E-3</v>
      </c>
      <c r="M95" s="70">
        <v>-0.25433600000000001</v>
      </c>
      <c r="N95" s="70">
        <v>2.7608299999999999E-2</v>
      </c>
      <c r="O95" s="2">
        <v>3.19E-20</v>
      </c>
      <c r="P95" s="108">
        <f t="shared" si="4"/>
        <v>9.3024919561206351E-4</v>
      </c>
      <c r="Q95" s="74">
        <f t="shared" si="5"/>
        <v>84.864647705934644</v>
      </c>
    </row>
    <row r="96" spans="4:17" ht="13" customHeight="1" x14ac:dyDescent="0.15">
      <c r="D96" s="1" t="s">
        <v>595</v>
      </c>
      <c r="E96" s="1" t="s">
        <v>644</v>
      </c>
      <c r="F96" s="1" t="s">
        <v>732</v>
      </c>
      <c r="G96" s="78">
        <v>19</v>
      </c>
      <c r="H96" s="1">
        <v>45302892</v>
      </c>
      <c r="I96" s="78" t="s">
        <v>5</v>
      </c>
      <c r="J96" s="78" t="s">
        <v>10</v>
      </c>
      <c r="K96" s="1">
        <v>92649</v>
      </c>
      <c r="L96" s="70">
        <v>2.01E-2</v>
      </c>
      <c r="M96" s="70">
        <v>-0.27506900000000001</v>
      </c>
      <c r="N96" s="70">
        <v>1.8030899999999999E-2</v>
      </c>
      <c r="O96" s="2">
        <v>1.5199999999999999E-52</v>
      </c>
      <c r="P96" s="108">
        <f t="shared" si="4"/>
        <v>2.5056372765948852E-3</v>
      </c>
      <c r="Q96" s="74">
        <f t="shared" si="5"/>
        <v>232.72289592784023</v>
      </c>
    </row>
    <row r="97" spans="4:17" ht="13" customHeight="1" x14ac:dyDescent="0.15">
      <c r="D97" s="1" t="s">
        <v>595</v>
      </c>
      <c r="E97" s="1" t="s">
        <v>644</v>
      </c>
      <c r="F97" s="1" t="s">
        <v>733</v>
      </c>
      <c r="G97" s="78">
        <v>19</v>
      </c>
      <c r="H97" s="1">
        <v>45340507</v>
      </c>
      <c r="I97" s="78" t="s">
        <v>6</v>
      </c>
      <c r="J97" s="78" t="s">
        <v>7</v>
      </c>
      <c r="K97" s="1">
        <v>92647</v>
      </c>
      <c r="L97" s="70">
        <v>1.2E-2</v>
      </c>
      <c r="M97" s="70">
        <v>-0.15382799999999999</v>
      </c>
      <c r="N97" s="70">
        <v>2.1866900000000002E-2</v>
      </c>
      <c r="O97" s="2">
        <v>2E-12</v>
      </c>
      <c r="P97" s="108">
        <f t="shared" si="4"/>
        <v>5.3386699316803265E-4</v>
      </c>
      <c r="Q97" s="74">
        <f t="shared" si="5"/>
        <v>49.486526805320274</v>
      </c>
    </row>
    <row r="98" spans="4:17" ht="13" customHeight="1" x14ac:dyDescent="0.15">
      <c r="D98" s="1" t="s">
        <v>595</v>
      </c>
      <c r="E98" s="1" t="s">
        <v>644</v>
      </c>
      <c r="F98" s="1" t="s">
        <v>734</v>
      </c>
      <c r="G98" s="78">
        <v>19</v>
      </c>
      <c r="H98" s="1">
        <v>45389596</v>
      </c>
      <c r="I98" s="78" t="s">
        <v>5</v>
      </c>
      <c r="J98" s="78" t="s">
        <v>10</v>
      </c>
      <c r="K98" s="1">
        <v>93765</v>
      </c>
      <c r="L98" s="70">
        <v>0.126</v>
      </c>
      <c r="M98" s="70">
        <v>-0.29882900000000001</v>
      </c>
      <c r="N98" s="70">
        <v>7.6820200000000003E-3</v>
      </c>
      <c r="O98" s="2">
        <v>9.9999999999999998E-201</v>
      </c>
      <c r="P98" s="108">
        <f t="shared" si="4"/>
        <v>1.5881850347401E-2</v>
      </c>
      <c r="Q98" s="74">
        <f t="shared" si="5"/>
        <v>1513.1617424686597</v>
      </c>
    </row>
    <row r="99" spans="4:17" ht="13" customHeight="1" x14ac:dyDescent="0.15">
      <c r="D99" s="1" t="s">
        <v>595</v>
      </c>
      <c r="E99" s="1" t="s">
        <v>644</v>
      </c>
      <c r="F99" s="1" t="s">
        <v>735</v>
      </c>
      <c r="G99" s="78">
        <v>19</v>
      </c>
      <c r="H99" s="1">
        <v>45404857</v>
      </c>
      <c r="I99" s="78" t="s">
        <v>6</v>
      </c>
      <c r="J99" s="78" t="s">
        <v>7</v>
      </c>
      <c r="K99" s="1">
        <v>93764</v>
      </c>
      <c r="L99" s="70">
        <v>5.6300000000000003E-2</v>
      </c>
      <c r="M99" s="70">
        <v>0.194742</v>
      </c>
      <c r="N99" s="70">
        <v>1.061E-2</v>
      </c>
      <c r="O99" s="2">
        <v>3.0300000000000001E-75</v>
      </c>
      <c r="P99" s="108">
        <f t="shared" si="4"/>
        <v>3.5800966540278419E-3</v>
      </c>
      <c r="Q99" s="74">
        <f t="shared" si="5"/>
        <v>336.88309652161405</v>
      </c>
    </row>
    <row r="100" spans="4:17" ht="13" customHeight="1" x14ac:dyDescent="0.15">
      <c r="D100" s="1" t="s">
        <v>595</v>
      </c>
      <c r="E100" s="1" t="s">
        <v>644</v>
      </c>
      <c r="F100" s="1" t="s">
        <v>736</v>
      </c>
      <c r="G100" s="78">
        <v>19</v>
      </c>
      <c r="H100" s="1">
        <v>45459851</v>
      </c>
      <c r="I100" s="78" t="s">
        <v>7</v>
      </c>
      <c r="J100" s="78" t="s">
        <v>6</v>
      </c>
      <c r="K100" s="1">
        <v>94622</v>
      </c>
      <c r="L100" s="70">
        <v>0.38400000000000001</v>
      </c>
      <c r="M100" s="70">
        <v>3.6994800000000001E-2</v>
      </c>
      <c r="N100" s="70">
        <v>4.8426600000000004E-3</v>
      </c>
      <c r="O100" s="2">
        <v>2.1799999999999999E-14</v>
      </c>
      <c r="P100" s="108">
        <f t="shared" si="4"/>
        <v>6.1638705737080053E-4</v>
      </c>
      <c r="Q100" s="74">
        <f t="shared" si="5"/>
        <v>58.358514801636261</v>
      </c>
    </row>
    <row r="101" spans="4:17" ht="13" customHeight="1" x14ac:dyDescent="0.15">
      <c r="D101" s="1" t="s">
        <v>595</v>
      </c>
      <c r="E101" s="1" t="s">
        <v>644</v>
      </c>
      <c r="F101" s="1" t="s">
        <v>737</v>
      </c>
      <c r="G101" s="78">
        <v>20</v>
      </c>
      <c r="H101" s="1">
        <v>39928506</v>
      </c>
      <c r="I101" s="78" t="s">
        <v>6</v>
      </c>
      <c r="J101" s="78" t="s">
        <v>5</v>
      </c>
      <c r="K101" s="1">
        <v>93119</v>
      </c>
      <c r="L101" s="70">
        <v>0.24399999999999999</v>
      </c>
      <c r="M101" s="70">
        <v>-3.70476E-2</v>
      </c>
      <c r="N101" s="70">
        <v>5.5945500000000002E-3</v>
      </c>
      <c r="O101" s="2">
        <v>3.5400000000000002E-11</v>
      </c>
      <c r="P101" s="108">
        <f t="shared" si="4"/>
        <v>4.707031052382607E-4</v>
      </c>
      <c r="Q101" s="74">
        <f t="shared" si="5"/>
        <v>43.851101900303711</v>
      </c>
    </row>
    <row r="102" spans="4:17" ht="13" customHeight="1" x14ac:dyDescent="0.15">
      <c r="D102" s="1"/>
      <c r="E102" s="1"/>
      <c r="F102" s="1"/>
      <c r="G102" s="78"/>
      <c r="H102" s="1"/>
      <c r="I102" s="78"/>
      <c r="J102" s="78"/>
      <c r="K102" s="1"/>
      <c r="L102" s="70"/>
      <c r="M102" s="70"/>
      <c r="N102" s="70"/>
      <c r="O102" s="2"/>
      <c r="P102" s="108"/>
      <c r="Q102" s="74"/>
    </row>
    <row r="103" spans="4:17" ht="13" customHeight="1" x14ac:dyDescent="0.15">
      <c r="D103" s="1" t="s">
        <v>535</v>
      </c>
      <c r="E103" s="1" t="s">
        <v>644</v>
      </c>
      <c r="F103" s="1" t="s">
        <v>556</v>
      </c>
      <c r="G103" s="78">
        <v>1</v>
      </c>
      <c r="H103" s="1">
        <v>25769221</v>
      </c>
      <c r="I103" s="78" t="s">
        <v>10</v>
      </c>
      <c r="J103" s="78" t="s">
        <v>6</v>
      </c>
      <c r="K103" s="1">
        <v>82587</v>
      </c>
      <c r="L103" s="70">
        <v>0.29899999999999999</v>
      </c>
      <c r="M103" s="70">
        <v>3.0630899999999999E-2</v>
      </c>
      <c r="N103" s="70">
        <v>5.4425799999999998E-3</v>
      </c>
      <c r="O103" s="2">
        <v>1.8200000000000001E-8</v>
      </c>
      <c r="P103" s="108">
        <f t="shared" ref="P103:P148" si="6">M103^2/((K103*N103^2)+M103^2)</f>
        <v>3.8338193853576367E-4</v>
      </c>
      <c r="Q103" s="74">
        <f t="shared" ref="Q103:Q148" si="7">(P103/(1-P103))*(K103-2)</f>
        <v>31.673740534022652</v>
      </c>
    </row>
    <row r="104" spans="4:17" ht="13" customHeight="1" x14ac:dyDescent="0.15">
      <c r="D104" s="1" t="s">
        <v>535</v>
      </c>
      <c r="E104" s="1" t="s">
        <v>644</v>
      </c>
      <c r="F104" s="1" t="s">
        <v>552</v>
      </c>
      <c r="G104" s="78">
        <v>1</v>
      </c>
      <c r="H104" s="1">
        <v>55509585</v>
      </c>
      <c r="I104" s="78" t="s">
        <v>7</v>
      </c>
      <c r="J104" s="78" t="s">
        <v>6</v>
      </c>
      <c r="K104" s="1">
        <v>50235</v>
      </c>
      <c r="L104" s="70">
        <v>8.8900000000000003E-3</v>
      </c>
      <c r="M104" s="70">
        <v>-0.48597600000000002</v>
      </c>
      <c r="N104" s="70">
        <v>3.3324199999999998E-2</v>
      </c>
      <c r="O104" s="2">
        <v>3.5900000000000002E-48</v>
      </c>
      <c r="P104" s="108">
        <f t="shared" si="6"/>
        <v>4.2156937162825189E-3</v>
      </c>
      <c r="Q104" s="74">
        <f t="shared" si="7"/>
        <v>212.66346648938193</v>
      </c>
    </row>
    <row r="105" spans="4:17" ht="13" customHeight="1" x14ac:dyDescent="0.15">
      <c r="D105" s="1" t="s">
        <v>535</v>
      </c>
      <c r="E105" s="1" t="s">
        <v>644</v>
      </c>
      <c r="F105" s="1" t="s">
        <v>557</v>
      </c>
      <c r="G105" s="78">
        <v>1</v>
      </c>
      <c r="H105" s="1">
        <v>55552273</v>
      </c>
      <c r="I105" s="78" t="s">
        <v>10</v>
      </c>
      <c r="J105" s="78" t="s">
        <v>5</v>
      </c>
      <c r="K105" s="1">
        <v>82587</v>
      </c>
      <c r="L105" s="70">
        <v>5.3600000000000002E-2</v>
      </c>
      <c r="M105" s="70">
        <v>7.7340699999999998E-2</v>
      </c>
      <c r="N105" s="70">
        <v>1.11057E-2</v>
      </c>
      <c r="O105" s="2">
        <v>3.3099999999999998E-12</v>
      </c>
      <c r="P105" s="108">
        <f t="shared" si="6"/>
        <v>5.8689130149159252E-4</v>
      </c>
      <c r="Q105" s="74">
        <f t="shared" si="7"/>
        <v>48.496880531016302</v>
      </c>
    </row>
    <row r="106" spans="4:17" ht="13" customHeight="1" x14ac:dyDescent="0.15">
      <c r="D106" s="1" t="s">
        <v>535</v>
      </c>
      <c r="E106" s="1" t="s">
        <v>644</v>
      </c>
      <c r="F106" s="1" t="s">
        <v>507</v>
      </c>
      <c r="G106" s="78">
        <v>1</v>
      </c>
      <c r="H106" s="1">
        <v>55630151</v>
      </c>
      <c r="I106" s="78" t="s">
        <v>6</v>
      </c>
      <c r="J106" s="78" t="s">
        <v>7</v>
      </c>
      <c r="K106" s="1">
        <v>82587</v>
      </c>
      <c r="L106" s="70">
        <v>0.12</v>
      </c>
      <c r="M106" s="70">
        <v>-7.5085399999999997E-2</v>
      </c>
      <c r="N106" s="70">
        <v>7.8176099999999991E-3</v>
      </c>
      <c r="O106" s="2">
        <v>7.6400000000000002E-22</v>
      </c>
      <c r="P106" s="108">
        <f t="shared" si="6"/>
        <v>1.1157489097296024E-3</v>
      </c>
      <c r="Q106" s="74">
        <f t="shared" si="7"/>
        <v>92.247048253533876</v>
      </c>
    </row>
    <row r="107" spans="4:17" ht="13" customHeight="1" x14ac:dyDescent="0.15">
      <c r="D107" s="1" t="s">
        <v>535</v>
      </c>
      <c r="E107" s="1" t="s">
        <v>644</v>
      </c>
      <c r="F107" s="1" t="s">
        <v>558</v>
      </c>
      <c r="G107" s="78">
        <v>1</v>
      </c>
      <c r="H107" s="1">
        <v>109821511</v>
      </c>
      <c r="I107" s="78" t="s">
        <v>5</v>
      </c>
      <c r="J107" s="78" t="s">
        <v>6</v>
      </c>
      <c r="K107" s="1">
        <v>74713</v>
      </c>
      <c r="L107" s="70">
        <v>6.6199999999999995E-2</v>
      </c>
      <c r="M107" s="70">
        <v>-0.191937</v>
      </c>
      <c r="N107" s="70">
        <v>1.0446499999999999E-2</v>
      </c>
      <c r="O107" s="2">
        <v>2.15E-75</v>
      </c>
      <c r="P107" s="108">
        <f t="shared" si="6"/>
        <v>4.4980236954286906E-3</v>
      </c>
      <c r="Q107" s="74">
        <f t="shared" si="7"/>
        <v>337.57024728031149</v>
      </c>
    </row>
    <row r="108" spans="4:17" ht="13" customHeight="1" x14ac:dyDescent="0.15">
      <c r="D108" s="1" t="s">
        <v>535</v>
      </c>
      <c r="E108" s="1" t="s">
        <v>644</v>
      </c>
      <c r="F108" s="1" t="s">
        <v>123</v>
      </c>
      <c r="G108" s="78">
        <v>1</v>
      </c>
      <c r="H108" s="1">
        <v>220970028</v>
      </c>
      <c r="I108" s="78" t="s">
        <v>5</v>
      </c>
      <c r="J108" s="78" t="s">
        <v>10</v>
      </c>
      <c r="K108" s="1">
        <v>79693</v>
      </c>
      <c r="L108" s="70">
        <v>0.17699999999999999</v>
      </c>
      <c r="M108" s="70">
        <v>-5.0931400000000002E-2</v>
      </c>
      <c r="N108" s="70">
        <v>6.8269799999999999E-3</v>
      </c>
      <c r="O108" s="2">
        <v>8.6299999999999996E-14</v>
      </c>
      <c r="P108" s="108">
        <f t="shared" si="6"/>
        <v>6.9789581373366999E-4</v>
      </c>
      <c r="Q108" s="74">
        <f t="shared" si="7"/>
        <v>55.654856583673592</v>
      </c>
    </row>
    <row r="109" spans="4:17" ht="13" customHeight="1" x14ac:dyDescent="0.15">
      <c r="D109" s="1" t="s">
        <v>535</v>
      </c>
      <c r="E109" s="1" t="s">
        <v>644</v>
      </c>
      <c r="F109" s="1" t="s">
        <v>559</v>
      </c>
      <c r="G109" s="78">
        <v>1</v>
      </c>
      <c r="H109" s="1">
        <v>234850422</v>
      </c>
      <c r="I109" s="78" t="s">
        <v>7</v>
      </c>
      <c r="J109" s="78" t="s">
        <v>10</v>
      </c>
      <c r="K109" s="1">
        <v>82587</v>
      </c>
      <c r="L109" s="70">
        <v>0.25600000000000001</v>
      </c>
      <c r="M109" s="70">
        <v>-4.0191400000000002E-2</v>
      </c>
      <c r="N109" s="70">
        <v>5.6960500000000002E-3</v>
      </c>
      <c r="O109" s="2">
        <v>1.71E-12</v>
      </c>
      <c r="P109" s="108">
        <f t="shared" si="6"/>
        <v>6.0248363976678763E-4</v>
      </c>
      <c r="Q109" s="74">
        <f t="shared" si="7"/>
        <v>49.78610670491755</v>
      </c>
    </row>
    <row r="110" spans="4:17" ht="13" customHeight="1" x14ac:dyDescent="0.15">
      <c r="D110" s="1" t="s">
        <v>535</v>
      </c>
      <c r="E110" s="1" t="s">
        <v>644</v>
      </c>
      <c r="F110" s="1" t="s">
        <v>560</v>
      </c>
      <c r="G110" s="78">
        <v>2</v>
      </c>
      <c r="H110" s="1">
        <v>21252534</v>
      </c>
      <c r="I110" s="78" t="s">
        <v>5</v>
      </c>
      <c r="J110" s="78" t="s">
        <v>10</v>
      </c>
      <c r="K110" s="1">
        <v>82587</v>
      </c>
      <c r="L110" s="70">
        <v>0.114</v>
      </c>
      <c r="M110" s="70">
        <v>-0.123476</v>
      </c>
      <c r="N110" s="70">
        <v>7.8916899999999998E-3</v>
      </c>
      <c r="O110" s="2">
        <v>3.5200000000000001E-55</v>
      </c>
      <c r="P110" s="108">
        <f t="shared" si="6"/>
        <v>2.955479359865525E-3</v>
      </c>
      <c r="Q110" s="74">
        <f t="shared" si="7"/>
        <v>244.80176951154431</v>
      </c>
    </row>
    <row r="111" spans="4:17" ht="13" customHeight="1" x14ac:dyDescent="0.15">
      <c r="D111" s="1" t="s">
        <v>535</v>
      </c>
      <c r="E111" s="1" t="s">
        <v>644</v>
      </c>
      <c r="F111" s="1" t="s">
        <v>561</v>
      </c>
      <c r="G111" s="78">
        <v>2</v>
      </c>
      <c r="H111" s="1">
        <v>21374231</v>
      </c>
      <c r="I111" s="78" t="s">
        <v>5</v>
      </c>
      <c r="J111" s="78" t="s">
        <v>7</v>
      </c>
      <c r="K111" s="1">
        <v>82587</v>
      </c>
      <c r="L111" s="70">
        <v>7.5899999999999995E-2</v>
      </c>
      <c r="M111" s="70">
        <v>6.9648699999999994E-2</v>
      </c>
      <c r="N111" s="70">
        <v>9.4871699999999996E-3</v>
      </c>
      <c r="O111" s="2">
        <v>2.1100000000000001E-13</v>
      </c>
      <c r="P111" s="108">
        <f t="shared" si="6"/>
        <v>6.5216524261960064E-4</v>
      </c>
      <c r="Q111" s="74">
        <f t="shared" si="7"/>
        <v>53.894214495211777</v>
      </c>
    </row>
    <row r="112" spans="4:17" ht="13" customHeight="1" x14ac:dyDescent="0.15">
      <c r="D112" s="1" t="s">
        <v>535</v>
      </c>
      <c r="E112" s="1" t="s">
        <v>644</v>
      </c>
      <c r="F112" s="1" t="s">
        <v>562</v>
      </c>
      <c r="G112" s="78">
        <v>2</v>
      </c>
      <c r="H112" s="1">
        <v>63104904</v>
      </c>
      <c r="I112" s="78" t="s">
        <v>7</v>
      </c>
      <c r="J112" s="78" t="s">
        <v>6</v>
      </c>
      <c r="K112" s="1">
        <v>80585</v>
      </c>
      <c r="L112" s="70">
        <v>0.32800000000000001</v>
      </c>
      <c r="M112" s="70">
        <v>-3.7309200000000001E-2</v>
      </c>
      <c r="N112" s="70">
        <v>5.49177E-3</v>
      </c>
      <c r="O112" s="2">
        <v>1.0899999999999999E-11</v>
      </c>
      <c r="P112" s="108">
        <f t="shared" si="6"/>
        <v>5.7240618621736121E-4</v>
      </c>
      <c r="Q112" s="74">
        <f t="shared" si="7"/>
        <v>46.152625752444486</v>
      </c>
    </row>
    <row r="113" spans="4:17" ht="13" customHeight="1" x14ac:dyDescent="0.15">
      <c r="D113" s="1" t="s">
        <v>535</v>
      </c>
      <c r="E113" s="1" t="s">
        <v>644</v>
      </c>
      <c r="F113" s="1" t="s">
        <v>563</v>
      </c>
      <c r="G113" s="78">
        <v>2</v>
      </c>
      <c r="H113" s="1">
        <v>158419968</v>
      </c>
      <c r="I113" s="78" t="s">
        <v>10</v>
      </c>
      <c r="J113" s="78" t="s">
        <v>6</v>
      </c>
      <c r="K113" s="1">
        <v>69649</v>
      </c>
      <c r="L113" s="70">
        <v>0.27100000000000002</v>
      </c>
      <c r="M113" s="70">
        <v>-4.1362099999999999E-2</v>
      </c>
      <c r="N113" s="70">
        <v>6.3271899999999999E-3</v>
      </c>
      <c r="O113" s="2">
        <v>6.2700000000000001E-11</v>
      </c>
      <c r="P113" s="108">
        <f t="shared" si="6"/>
        <v>6.1319997977864334E-4</v>
      </c>
      <c r="Q113" s="74">
        <f t="shared" si="7"/>
        <v>42.733743322184203</v>
      </c>
    </row>
    <row r="114" spans="4:17" ht="13" customHeight="1" x14ac:dyDescent="0.15">
      <c r="D114" s="1" t="s">
        <v>535</v>
      </c>
      <c r="E114" s="1" t="s">
        <v>644</v>
      </c>
      <c r="F114" s="1" t="s">
        <v>564</v>
      </c>
      <c r="G114" s="78">
        <v>4</v>
      </c>
      <c r="H114" s="1">
        <v>3446883</v>
      </c>
      <c r="I114" s="78" t="s">
        <v>10</v>
      </c>
      <c r="J114" s="78" t="s">
        <v>5</v>
      </c>
      <c r="K114" s="1">
        <v>76715</v>
      </c>
      <c r="L114" s="70">
        <v>0.45300000000000001</v>
      </c>
      <c r="M114" s="70">
        <v>-3.2972099999999997E-2</v>
      </c>
      <c r="N114" s="70">
        <v>5.3931600000000001E-3</v>
      </c>
      <c r="O114" s="2">
        <v>9.7399999999999995E-10</v>
      </c>
      <c r="P114" s="108">
        <f t="shared" si="6"/>
        <v>4.8698408872194178E-4</v>
      </c>
      <c r="Q114" s="74">
        <f t="shared" si="7"/>
        <v>37.376212018676114</v>
      </c>
    </row>
    <row r="115" spans="4:17" ht="13" customHeight="1" x14ac:dyDescent="0.15">
      <c r="D115" s="1" t="s">
        <v>535</v>
      </c>
      <c r="E115" s="1" t="s">
        <v>644</v>
      </c>
      <c r="F115" s="1" t="s">
        <v>555</v>
      </c>
      <c r="G115" s="78">
        <v>5</v>
      </c>
      <c r="H115" s="1">
        <v>74644706</v>
      </c>
      <c r="I115" s="78" t="s">
        <v>5</v>
      </c>
      <c r="J115" s="78" t="s">
        <v>6</v>
      </c>
      <c r="K115" s="1">
        <v>82587</v>
      </c>
      <c r="L115" s="70">
        <v>0.498</v>
      </c>
      <c r="M115" s="70">
        <v>-8.1513500000000003E-2</v>
      </c>
      <c r="N115" s="70">
        <v>4.9949900000000004E-3</v>
      </c>
      <c r="O115" s="2">
        <v>7.2200000000000004E-60</v>
      </c>
      <c r="P115" s="108">
        <f t="shared" si="6"/>
        <v>3.2142523141167204E-3</v>
      </c>
      <c r="Q115" s="74">
        <f t="shared" si="7"/>
        <v>266.30499882004756</v>
      </c>
    </row>
    <row r="116" spans="4:17" ht="13" customHeight="1" x14ac:dyDescent="0.15">
      <c r="D116" s="1" t="s">
        <v>535</v>
      </c>
      <c r="E116" s="1" t="s">
        <v>644</v>
      </c>
      <c r="F116" s="1" t="s">
        <v>565</v>
      </c>
      <c r="G116" s="78">
        <v>5</v>
      </c>
      <c r="H116" s="1">
        <v>156391628</v>
      </c>
      <c r="I116" s="78" t="s">
        <v>7</v>
      </c>
      <c r="J116" s="78" t="s">
        <v>6</v>
      </c>
      <c r="K116" s="1">
        <v>82587</v>
      </c>
      <c r="L116" s="70">
        <v>0.253</v>
      </c>
      <c r="M116" s="70">
        <v>-5.5732999999999998E-2</v>
      </c>
      <c r="N116" s="70">
        <v>5.7736200000000001E-3</v>
      </c>
      <c r="O116" s="2">
        <v>4.77E-22</v>
      </c>
      <c r="P116" s="108">
        <f t="shared" si="6"/>
        <v>1.1270080769471068E-3</v>
      </c>
      <c r="Q116" s="74">
        <f t="shared" si="7"/>
        <v>93.178975492658694</v>
      </c>
    </row>
    <row r="117" spans="4:17" ht="13" customHeight="1" x14ac:dyDescent="0.15">
      <c r="D117" s="1" t="s">
        <v>535</v>
      </c>
      <c r="E117" s="1" t="s">
        <v>644</v>
      </c>
      <c r="F117" s="1" t="s">
        <v>566</v>
      </c>
      <c r="G117" s="78">
        <v>6</v>
      </c>
      <c r="H117" s="1">
        <v>32636494</v>
      </c>
      <c r="I117" s="78" t="s">
        <v>7</v>
      </c>
      <c r="J117" s="78" t="s">
        <v>6</v>
      </c>
      <c r="K117" s="1">
        <v>64354</v>
      </c>
      <c r="L117" s="70">
        <v>0.16700000000000001</v>
      </c>
      <c r="M117" s="70">
        <v>4.7444600000000003E-2</v>
      </c>
      <c r="N117" s="70">
        <v>8.38706E-3</v>
      </c>
      <c r="O117" s="2">
        <v>1.5399999999999999E-8</v>
      </c>
      <c r="P117" s="108">
        <f t="shared" si="6"/>
        <v>4.9700714460518161E-4</v>
      </c>
      <c r="Q117" s="74">
        <f t="shared" si="7"/>
        <v>31.999307654159182</v>
      </c>
    </row>
    <row r="118" spans="4:17" ht="13" customHeight="1" x14ac:dyDescent="0.15">
      <c r="D118" s="1" t="s">
        <v>535</v>
      </c>
      <c r="E118" s="1" t="s">
        <v>644</v>
      </c>
      <c r="F118" s="1" t="s">
        <v>567</v>
      </c>
      <c r="G118" s="78">
        <v>6</v>
      </c>
      <c r="H118" s="1">
        <v>135411228</v>
      </c>
      <c r="I118" s="78" t="s">
        <v>6</v>
      </c>
      <c r="J118" s="78" t="s">
        <v>7</v>
      </c>
      <c r="K118" s="1">
        <v>79693</v>
      </c>
      <c r="L118" s="70">
        <v>0.28000000000000003</v>
      </c>
      <c r="M118" s="70">
        <v>-3.9831800000000001E-2</v>
      </c>
      <c r="N118" s="70">
        <v>5.7236099999999996E-3</v>
      </c>
      <c r="O118" s="2">
        <v>3.42E-12</v>
      </c>
      <c r="P118" s="108">
        <f t="shared" si="6"/>
        <v>6.0734543965900616E-4</v>
      </c>
      <c r="Q118" s="74">
        <f t="shared" si="7"/>
        <v>48.429378794222046</v>
      </c>
    </row>
    <row r="119" spans="4:17" ht="13" customHeight="1" x14ac:dyDescent="0.15">
      <c r="D119" s="1" t="s">
        <v>535</v>
      </c>
      <c r="E119" s="1" t="s">
        <v>644</v>
      </c>
      <c r="F119" s="1" t="s">
        <v>568</v>
      </c>
      <c r="G119" s="78">
        <v>6</v>
      </c>
      <c r="H119" s="1">
        <v>161017363</v>
      </c>
      <c r="I119" s="78" t="s">
        <v>5</v>
      </c>
      <c r="J119" s="78" t="s">
        <v>10</v>
      </c>
      <c r="K119" s="1">
        <v>79651</v>
      </c>
      <c r="L119" s="70">
        <v>3.2099999999999997E-2</v>
      </c>
      <c r="M119" s="70">
        <v>0.115993</v>
      </c>
      <c r="N119" s="70">
        <v>1.4066800000000001E-2</v>
      </c>
      <c r="O119" s="2">
        <v>1.64E-16</v>
      </c>
      <c r="P119" s="108">
        <f t="shared" si="6"/>
        <v>8.5292555144552199E-4</v>
      </c>
      <c r="Q119" s="74">
        <f t="shared" si="7"/>
        <v>67.992659924044347</v>
      </c>
    </row>
    <row r="120" spans="4:17" ht="13" customHeight="1" x14ac:dyDescent="0.15">
      <c r="D120" s="1" t="s">
        <v>535</v>
      </c>
      <c r="E120" s="1" t="s">
        <v>644</v>
      </c>
      <c r="F120" s="1" t="s">
        <v>569</v>
      </c>
      <c r="G120" s="78">
        <v>6</v>
      </c>
      <c r="H120" s="1">
        <v>161108293</v>
      </c>
      <c r="I120" s="78" t="s">
        <v>7</v>
      </c>
      <c r="J120" s="78" t="s">
        <v>10</v>
      </c>
      <c r="K120" s="1">
        <v>56213</v>
      </c>
      <c r="L120" s="70">
        <v>3.1199999999999999E-3</v>
      </c>
      <c r="M120" s="70">
        <v>0.36889100000000002</v>
      </c>
      <c r="N120" s="70">
        <v>5.0590799999999998E-2</v>
      </c>
      <c r="O120" s="2">
        <v>3.0600000000000001E-13</v>
      </c>
      <c r="P120" s="108">
        <f t="shared" si="6"/>
        <v>9.4494315660793957E-4</v>
      </c>
      <c r="Q120" s="74">
        <f t="shared" si="7"/>
        <v>53.166439038819838</v>
      </c>
    </row>
    <row r="121" spans="4:17" ht="13" customHeight="1" x14ac:dyDescent="0.15">
      <c r="D121" s="1" t="s">
        <v>535</v>
      </c>
      <c r="E121" s="1" t="s">
        <v>644</v>
      </c>
      <c r="F121" s="1" t="s">
        <v>570</v>
      </c>
      <c r="G121" s="78">
        <v>7</v>
      </c>
      <c r="H121" s="1">
        <v>25992510</v>
      </c>
      <c r="I121" s="78" t="s">
        <v>7</v>
      </c>
      <c r="J121" s="78" t="s">
        <v>6</v>
      </c>
      <c r="K121" s="1">
        <v>71150</v>
      </c>
      <c r="L121" s="70">
        <v>0.42099999999999999</v>
      </c>
      <c r="M121" s="70">
        <v>4.3025899999999999E-2</v>
      </c>
      <c r="N121" s="70">
        <v>5.5326500000000001E-3</v>
      </c>
      <c r="O121" s="2">
        <v>7.4399999999999994E-15</v>
      </c>
      <c r="P121" s="108">
        <f t="shared" si="6"/>
        <v>8.4927753206759686E-4</v>
      </c>
      <c r="Q121" s="74">
        <f t="shared" si="7"/>
        <v>60.475758554520482</v>
      </c>
    </row>
    <row r="122" spans="4:17" ht="13" customHeight="1" x14ac:dyDescent="0.15">
      <c r="D122" s="1" t="s">
        <v>535</v>
      </c>
      <c r="E122" s="1" t="s">
        <v>644</v>
      </c>
      <c r="F122" s="1" t="s">
        <v>571</v>
      </c>
      <c r="G122" s="78">
        <v>8</v>
      </c>
      <c r="H122" s="1">
        <v>9199305</v>
      </c>
      <c r="I122" s="78" t="s">
        <v>6</v>
      </c>
      <c r="J122" s="78" t="s">
        <v>7</v>
      </c>
      <c r="K122" s="1">
        <v>78287</v>
      </c>
      <c r="L122" s="70">
        <v>1.1900000000000001E-2</v>
      </c>
      <c r="M122" s="70">
        <v>-0.13521</v>
      </c>
      <c r="N122" s="70">
        <v>2.3637600000000002E-2</v>
      </c>
      <c r="O122" s="2">
        <v>1.0600000000000001E-8</v>
      </c>
      <c r="P122" s="108">
        <f t="shared" si="6"/>
        <v>4.1777239716425462E-4</v>
      </c>
      <c r="Q122" s="74">
        <f t="shared" si="7"/>
        <v>32.718981199212038</v>
      </c>
    </row>
    <row r="123" spans="4:17" ht="13" customHeight="1" x14ac:dyDescent="0.15">
      <c r="D123" s="1" t="s">
        <v>535</v>
      </c>
      <c r="E123" s="1" t="s">
        <v>644</v>
      </c>
      <c r="F123" s="1" t="s">
        <v>572</v>
      </c>
      <c r="G123" s="78">
        <v>8</v>
      </c>
      <c r="H123" s="1">
        <v>59406490</v>
      </c>
      <c r="I123" s="78" t="s">
        <v>7</v>
      </c>
      <c r="J123" s="78" t="s">
        <v>6</v>
      </c>
      <c r="K123" s="1">
        <v>82587</v>
      </c>
      <c r="L123" s="70">
        <v>0.24399999999999999</v>
      </c>
      <c r="M123" s="70">
        <v>-3.6332499999999997E-2</v>
      </c>
      <c r="N123" s="70">
        <v>5.8544499999999998E-3</v>
      </c>
      <c r="O123" s="2">
        <v>5.4399999999999998E-10</v>
      </c>
      <c r="P123" s="108">
        <f t="shared" si="6"/>
        <v>4.6612692282117828E-4</v>
      </c>
      <c r="Q123" s="74">
        <f t="shared" si="7"/>
        <v>38.513043887822917</v>
      </c>
    </row>
    <row r="124" spans="4:17" ht="13" customHeight="1" x14ac:dyDescent="0.15">
      <c r="D124" s="1" t="s">
        <v>535</v>
      </c>
      <c r="E124" s="1" t="s">
        <v>644</v>
      </c>
      <c r="F124" s="1" t="s">
        <v>573</v>
      </c>
      <c r="G124" s="78">
        <v>8</v>
      </c>
      <c r="H124" s="1">
        <v>116667634</v>
      </c>
      <c r="I124" s="78" t="s">
        <v>10</v>
      </c>
      <c r="J124" s="78" t="s">
        <v>5</v>
      </c>
      <c r="K124" s="1">
        <v>82587</v>
      </c>
      <c r="L124" s="70">
        <v>0.29899999999999999</v>
      </c>
      <c r="M124" s="70">
        <v>-3.0014099999999998E-2</v>
      </c>
      <c r="N124" s="70">
        <v>5.41567E-3</v>
      </c>
      <c r="O124" s="2">
        <v>2.9900000000000003E-8</v>
      </c>
      <c r="P124" s="108">
        <f t="shared" si="6"/>
        <v>3.7176892574582697E-4</v>
      </c>
      <c r="Q124" s="74">
        <f t="shared" si="7"/>
        <v>30.713955226859216</v>
      </c>
    </row>
    <row r="125" spans="4:17" ht="13" customHeight="1" x14ac:dyDescent="0.15">
      <c r="D125" s="1" t="s">
        <v>535</v>
      </c>
      <c r="E125" s="1" t="s">
        <v>644</v>
      </c>
      <c r="F125" s="1" t="s">
        <v>574</v>
      </c>
      <c r="G125" s="78">
        <v>8</v>
      </c>
      <c r="H125" s="1">
        <v>126485294</v>
      </c>
      <c r="I125" s="78" t="s">
        <v>10</v>
      </c>
      <c r="J125" s="78" t="s">
        <v>6</v>
      </c>
      <c r="K125" s="1">
        <v>81098</v>
      </c>
      <c r="L125" s="70">
        <v>0.45100000000000001</v>
      </c>
      <c r="M125" s="70">
        <v>4.3207000000000002E-2</v>
      </c>
      <c r="N125" s="70">
        <v>5.0764800000000004E-3</v>
      </c>
      <c r="O125" s="2">
        <v>1.7200000000000001E-17</v>
      </c>
      <c r="P125" s="108">
        <f t="shared" si="6"/>
        <v>8.9245219631830987E-4</v>
      </c>
      <c r="Q125" s="74">
        <f t="shared" si="7"/>
        <v>72.438951614096652</v>
      </c>
    </row>
    <row r="126" spans="4:17" ht="13" customHeight="1" x14ac:dyDescent="0.15">
      <c r="D126" s="1" t="s">
        <v>535</v>
      </c>
      <c r="E126" s="1" t="s">
        <v>644</v>
      </c>
      <c r="F126" s="1" t="s">
        <v>575</v>
      </c>
      <c r="G126" s="78">
        <v>9</v>
      </c>
      <c r="H126" s="1">
        <v>107664301</v>
      </c>
      <c r="I126" s="78" t="s">
        <v>7</v>
      </c>
      <c r="J126" s="78" t="s">
        <v>6</v>
      </c>
      <c r="K126" s="1">
        <v>82587</v>
      </c>
      <c r="L126" s="70">
        <v>0.23400000000000001</v>
      </c>
      <c r="M126" s="70">
        <v>-3.9713100000000001E-2</v>
      </c>
      <c r="N126" s="70">
        <v>5.8797099999999998E-3</v>
      </c>
      <c r="O126" s="2">
        <v>1.44E-11</v>
      </c>
      <c r="P126" s="108">
        <f t="shared" si="6"/>
        <v>5.5208283297625478E-4</v>
      </c>
      <c r="Q126" s="74">
        <f t="shared" si="7"/>
        <v>45.618946198398604</v>
      </c>
    </row>
    <row r="127" spans="4:17" ht="13" customHeight="1" x14ac:dyDescent="0.15">
      <c r="D127" s="1" t="s">
        <v>535</v>
      </c>
      <c r="E127" s="1" t="s">
        <v>644</v>
      </c>
      <c r="F127" s="1" t="s">
        <v>576</v>
      </c>
      <c r="G127" s="78">
        <v>9</v>
      </c>
      <c r="H127" s="1">
        <v>130719709</v>
      </c>
      <c r="I127" s="78" t="s">
        <v>5</v>
      </c>
      <c r="J127" s="78" t="s">
        <v>10</v>
      </c>
      <c r="K127" s="1">
        <v>78713</v>
      </c>
      <c r="L127" s="70">
        <v>7.6300000000000007E-2</v>
      </c>
      <c r="M127" s="70">
        <v>5.6316100000000001E-2</v>
      </c>
      <c r="N127" s="70">
        <v>9.8194800000000002E-3</v>
      </c>
      <c r="O127" s="2">
        <v>9.7399999999999999E-9</v>
      </c>
      <c r="P127" s="108">
        <f t="shared" si="6"/>
        <v>4.1769594299228684E-4</v>
      </c>
      <c r="Q127" s="74">
        <f t="shared" si="7"/>
        <v>32.891003807717318</v>
      </c>
    </row>
    <row r="128" spans="4:17" ht="13" customHeight="1" x14ac:dyDescent="0.15">
      <c r="D128" s="1" t="s">
        <v>535</v>
      </c>
      <c r="E128" s="1" t="s">
        <v>644</v>
      </c>
      <c r="F128" s="1" t="s">
        <v>300</v>
      </c>
      <c r="G128" s="78">
        <v>9</v>
      </c>
      <c r="H128" s="1">
        <v>136141870</v>
      </c>
      <c r="I128" s="78" t="s">
        <v>7</v>
      </c>
      <c r="J128" s="78" t="s">
        <v>6</v>
      </c>
      <c r="K128" s="1">
        <v>82587</v>
      </c>
      <c r="L128" s="70">
        <v>0.216</v>
      </c>
      <c r="M128" s="70">
        <v>8.6042800000000003E-2</v>
      </c>
      <c r="N128" s="70">
        <v>6.0194200000000002E-3</v>
      </c>
      <c r="O128" s="2">
        <v>2.38E-46</v>
      </c>
      <c r="P128" s="108">
        <f t="shared" si="6"/>
        <v>2.4679419874938375E-3</v>
      </c>
      <c r="Q128" s="74">
        <f t="shared" si="7"/>
        <v>204.31923706117453</v>
      </c>
    </row>
    <row r="129" spans="4:17" ht="13" customHeight="1" x14ac:dyDescent="0.15">
      <c r="D129" s="1" t="s">
        <v>535</v>
      </c>
      <c r="E129" s="1" t="s">
        <v>644</v>
      </c>
      <c r="F129" s="1" t="s">
        <v>577</v>
      </c>
      <c r="G129" s="78">
        <v>10</v>
      </c>
      <c r="H129" s="1">
        <v>74712546</v>
      </c>
      <c r="I129" s="78" t="s">
        <v>6</v>
      </c>
      <c r="J129" s="78" t="s">
        <v>7</v>
      </c>
      <c r="K129" s="1">
        <v>82587</v>
      </c>
      <c r="L129" s="70">
        <v>0.23799999999999999</v>
      </c>
      <c r="M129" s="70">
        <v>-5.7788699999999998E-2</v>
      </c>
      <c r="N129" s="70">
        <v>6.1339200000000002E-3</v>
      </c>
      <c r="O129" s="2">
        <v>4.4600000000000002E-21</v>
      </c>
      <c r="P129" s="108">
        <f t="shared" si="6"/>
        <v>1.0735726695284096E-3</v>
      </c>
      <c r="Q129" s="74">
        <f t="shared" si="7"/>
        <v>88.756285235080952</v>
      </c>
    </row>
    <row r="130" spans="4:17" ht="13" customHeight="1" x14ac:dyDescent="0.15">
      <c r="D130" s="1" t="s">
        <v>535</v>
      </c>
      <c r="E130" s="1" t="s">
        <v>644</v>
      </c>
      <c r="F130" s="1" t="s">
        <v>578</v>
      </c>
      <c r="G130" s="78">
        <v>10</v>
      </c>
      <c r="H130" s="1">
        <v>113978499</v>
      </c>
      <c r="I130" s="78" t="s">
        <v>6</v>
      </c>
      <c r="J130" s="78" t="s">
        <v>5</v>
      </c>
      <c r="K130" s="1">
        <v>82587</v>
      </c>
      <c r="L130" s="70">
        <v>0.40300000000000002</v>
      </c>
      <c r="M130" s="70">
        <v>-3.66065E-2</v>
      </c>
      <c r="N130" s="70">
        <v>5.1572299999999996E-3</v>
      </c>
      <c r="O130" s="2">
        <v>1.2600000000000001E-12</v>
      </c>
      <c r="P130" s="108">
        <f t="shared" si="6"/>
        <v>6.0968689361935605E-4</v>
      </c>
      <c r="Q130" s="74">
        <f t="shared" si="7"/>
        <v>50.381709177318079</v>
      </c>
    </row>
    <row r="131" spans="4:17" ht="13" customHeight="1" x14ac:dyDescent="0.15">
      <c r="D131" s="1" t="s">
        <v>535</v>
      </c>
      <c r="E131" s="1" t="s">
        <v>644</v>
      </c>
      <c r="F131" s="1" t="s">
        <v>322</v>
      </c>
      <c r="G131" s="78">
        <v>11</v>
      </c>
      <c r="H131" s="1">
        <v>5701074</v>
      </c>
      <c r="I131" s="78" t="s">
        <v>7</v>
      </c>
      <c r="J131" s="78" t="s">
        <v>10</v>
      </c>
      <c r="K131" s="1">
        <v>79693</v>
      </c>
      <c r="L131" s="70">
        <v>8.43E-2</v>
      </c>
      <c r="M131" s="70">
        <v>5.9694999999999998E-2</v>
      </c>
      <c r="N131" s="70">
        <v>9.2671300000000002E-3</v>
      </c>
      <c r="O131" s="2">
        <v>1.1800000000000001E-10</v>
      </c>
      <c r="P131" s="108">
        <f t="shared" si="6"/>
        <v>5.2040224298262859E-4</v>
      </c>
      <c r="Q131" s="74">
        <f t="shared" si="7"/>
        <v>41.492968179237138</v>
      </c>
    </row>
    <row r="132" spans="4:17" ht="13" customHeight="1" x14ac:dyDescent="0.15">
      <c r="D132" s="1" t="s">
        <v>535</v>
      </c>
      <c r="E132" s="1" t="s">
        <v>644</v>
      </c>
      <c r="F132" s="1" t="s">
        <v>579</v>
      </c>
      <c r="G132" s="78">
        <v>11</v>
      </c>
      <c r="H132" s="1">
        <v>61581656</v>
      </c>
      <c r="I132" s="78" t="s">
        <v>5</v>
      </c>
      <c r="J132" s="78" t="s">
        <v>10</v>
      </c>
      <c r="K132" s="1">
        <v>75345</v>
      </c>
      <c r="L132" s="70">
        <v>0.41</v>
      </c>
      <c r="M132" s="70">
        <v>-3.5830000000000001E-2</v>
      </c>
      <c r="N132" s="70">
        <v>5.6017300000000001E-3</v>
      </c>
      <c r="O132" s="2">
        <v>1.5899999999999999E-10</v>
      </c>
      <c r="P132" s="108">
        <f t="shared" si="6"/>
        <v>5.4269907257073285E-4</v>
      </c>
      <c r="Q132" s="74">
        <f t="shared" si="7"/>
        <v>40.910778466228493</v>
      </c>
    </row>
    <row r="133" spans="4:17" ht="13" customHeight="1" x14ac:dyDescent="0.15">
      <c r="D133" s="1" t="s">
        <v>535</v>
      </c>
      <c r="E133" s="1" t="s">
        <v>644</v>
      </c>
      <c r="F133" s="1" t="s">
        <v>580</v>
      </c>
      <c r="G133" s="78">
        <v>11</v>
      </c>
      <c r="H133" s="1">
        <v>126228000</v>
      </c>
      <c r="I133" s="78" t="s">
        <v>7</v>
      </c>
      <c r="J133" s="78" t="s">
        <v>6</v>
      </c>
      <c r="K133" s="1">
        <v>79693</v>
      </c>
      <c r="L133" s="70">
        <v>9.3799999999999994E-2</v>
      </c>
      <c r="M133" s="70">
        <v>5.3765E-2</v>
      </c>
      <c r="N133" s="70">
        <v>8.8088699999999999E-3</v>
      </c>
      <c r="O133" s="2">
        <v>1.0399999999999999E-9</v>
      </c>
      <c r="P133" s="108">
        <f t="shared" si="6"/>
        <v>4.6723541939952979E-4</v>
      </c>
      <c r="Q133" s="74">
        <f t="shared" si="7"/>
        <v>37.25186319729233</v>
      </c>
    </row>
    <row r="134" spans="4:17" ht="13" customHeight="1" x14ac:dyDescent="0.15">
      <c r="D134" s="1" t="s">
        <v>535</v>
      </c>
      <c r="E134" s="1" t="s">
        <v>644</v>
      </c>
      <c r="F134" s="1" t="s">
        <v>581</v>
      </c>
      <c r="G134" s="78">
        <v>12</v>
      </c>
      <c r="H134" s="1">
        <v>100834253</v>
      </c>
      <c r="I134" s="78" t="s">
        <v>6</v>
      </c>
      <c r="J134" s="78" t="s">
        <v>7</v>
      </c>
      <c r="K134" s="1">
        <v>82587</v>
      </c>
      <c r="L134" s="70">
        <v>0.28199999999999997</v>
      </c>
      <c r="M134" s="70">
        <v>3.4688499999999997E-2</v>
      </c>
      <c r="N134" s="70">
        <v>5.7118899999999998E-3</v>
      </c>
      <c r="O134" s="2">
        <v>1.26E-9</v>
      </c>
      <c r="P134" s="108">
        <f t="shared" si="6"/>
        <v>4.4638107731296428E-4</v>
      </c>
      <c r="Q134" s="74">
        <f t="shared" si="7"/>
        <v>36.880844180848811</v>
      </c>
    </row>
    <row r="135" spans="4:17" ht="13" customHeight="1" x14ac:dyDescent="0.15">
      <c r="D135" s="1" t="s">
        <v>535</v>
      </c>
      <c r="E135" s="1" t="s">
        <v>644</v>
      </c>
      <c r="F135" s="1" t="s">
        <v>582</v>
      </c>
      <c r="G135" s="78">
        <v>12</v>
      </c>
      <c r="H135" s="1">
        <v>112230019</v>
      </c>
      <c r="I135" s="78" t="s">
        <v>5</v>
      </c>
      <c r="J135" s="78" t="s">
        <v>7</v>
      </c>
      <c r="K135" s="1">
        <v>82587</v>
      </c>
      <c r="L135" s="70">
        <v>0.19500000000000001</v>
      </c>
      <c r="M135" s="70">
        <v>3.9032799999999999E-2</v>
      </c>
      <c r="N135" s="70">
        <v>6.4416999999999999E-3</v>
      </c>
      <c r="O135" s="2">
        <v>1.37E-9</v>
      </c>
      <c r="P135" s="108">
        <f t="shared" si="6"/>
        <v>4.4437917406652737E-4</v>
      </c>
      <c r="Q135" s="74">
        <f t="shared" si="7"/>
        <v>36.715369635918513</v>
      </c>
    </row>
    <row r="136" spans="4:17" ht="13" customHeight="1" x14ac:dyDescent="0.15">
      <c r="D136" s="1" t="s">
        <v>535</v>
      </c>
      <c r="E136" s="1" t="s">
        <v>644</v>
      </c>
      <c r="F136" s="1" t="s">
        <v>583</v>
      </c>
      <c r="G136" s="78">
        <v>13</v>
      </c>
      <c r="H136" s="1">
        <v>32973439</v>
      </c>
      <c r="I136" s="78" t="s">
        <v>10</v>
      </c>
      <c r="J136" s="78" t="s">
        <v>5</v>
      </c>
      <c r="K136" s="1">
        <v>82587</v>
      </c>
      <c r="L136" s="70">
        <v>0.376</v>
      </c>
      <c r="M136" s="70">
        <v>-4.2913199999999999E-2</v>
      </c>
      <c r="N136" s="70">
        <v>5.2427300000000001E-3</v>
      </c>
      <c r="O136" s="2">
        <v>2.7199999999999998E-16</v>
      </c>
      <c r="P136" s="108">
        <f t="shared" si="6"/>
        <v>8.105931841075265E-4</v>
      </c>
      <c r="Q136" s="74">
        <f t="shared" si="7"/>
        <v>66.997145539048688</v>
      </c>
    </row>
    <row r="137" spans="4:17" ht="13" customHeight="1" x14ac:dyDescent="0.15">
      <c r="D137" s="1" t="s">
        <v>535</v>
      </c>
      <c r="E137" s="1" t="s">
        <v>644</v>
      </c>
      <c r="F137" s="1" t="s">
        <v>584</v>
      </c>
      <c r="G137" s="78">
        <v>13</v>
      </c>
      <c r="H137" s="1">
        <v>114544024</v>
      </c>
      <c r="I137" s="78" t="s">
        <v>6</v>
      </c>
      <c r="J137" s="78" t="s">
        <v>7</v>
      </c>
      <c r="K137" s="1">
        <v>65211</v>
      </c>
      <c r="L137" s="70">
        <v>0.217</v>
      </c>
      <c r="M137" s="70">
        <v>4.2973600000000001E-2</v>
      </c>
      <c r="N137" s="70">
        <v>6.7369700000000001E-3</v>
      </c>
      <c r="O137" s="2">
        <v>1.79E-10</v>
      </c>
      <c r="P137" s="108">
        <f t="shared" si="6"/>
        <v>6.23566092216945E-4</v>
      </c>
      <c r="Q137" s="74">
        <f t="shared" si="7"/>
        <v>40.687492648167492</v>
      </c>
    </row>
    <row r="138" spans="4:17" ht="13" customHeight="1" x14ac:dyDescent="0.15">
      <c r="D138" s="1" t="s">
        <v>535</v>
      </c>
      <c r="E138" s="1" t="s">
        <v>644</v>
      </c>
      <c r="F138" s="1" t="s">
        <v>585</v>
      </c>
      <c r="G138" s="78">
        <v>15</v>
      </c>
      <c r="H138" s="1">
        <v>53096084</v>
      </c>
      <c r="I138" s="78" t="s">
        <v>7</v>
      </c>
      <c r="J138" s="78" t="s">
        <v>5</v>
      </c>
      <c r="K138" s="1">
        <v>79693</v>
      </c>
      <c r="L138" s="70">
        <v>0.17399999999999999</v>
      </c>
      <c r="M138" s="70">
        <v>-4.0978399999999998E-2</v>
      </c>
      <c r="N138" s="70">
        <v>6.9432399999999998E-3</v>
      </c>
      <c r="O138" s="2">
        <v>3.5899999999999998E-9</v>
      </c>
      <c r="P138" s="108">
        <f t="shared" si="6"/>
        <v>4.3689359940891085E-4</v>
      </c>
      <c r="Q138" s="74">
        <f t="shared" si="7"/>
        <v>34.831705579719788</v>
      </c>
    </row>
    <row r="139" spans="4:17" ht="13" customHeight="1" x14ac:dyDescent="0.15">
      <c r="D139" s="1" t="s">
        <v>535</v>
      </c>
      <c r="E139" s="1" t="s">
        <v>644</v>
      </c>
      <c r="F139" s="1" t="s">
        <v>586</v>
      </c>
      <c r="G139" s="78">
        <v>16</v>
      </c>
      <c r="H139" s="1">
        <v>72079657</v>
      </c>
      <c r="I139" s="78" t="s">
        <v>7</v>
      </c>
      <c r="J139" s="78" t="s">
        <v>6</v>
      </c>
      <c r="K139" s="1">
        <v>72451</v>
      </c>
      <c r="L139" s="70">
        <v>0.24399999999999999</v>
      </c>
      <c r="M139" s="70">
        <v>-8.9524900000000004E-2</v>
      </c>
      <c r="N139" s="70">
        <v>6.3959400000000001E-3</v>
      </c>
      <c r="O139" s="2">
        <v>1.6200000000000001E-44</v>
      </c>
      <c r="P139" s="108">
        <f t="shared" si="6"/>
        <v>2.6968806076188533E-3</v>
      </c>
      <c r="Q139" s="74">
        <f t="shared" si="7"/>
        <v>195.91466159297659</v>
      </c>
    </row>
    <row r="140" spans="4:17" ht="13" customHeight="1" x14ac:dyDescent="0.15">
      <c r="D140" s="1" t="s">
        <v>535</v>
      </c>
      <c r="E140" s="1" t="s">
        <v>644</v>
      </c>
      <c r="F140" s="1" t="s">
        <v>587</v>
      </c>
      <c r="G140" s="78">
        <v>17</v>
      </c>
      <c r="H140" s="1">
        <v>26733698</v>
      </c>
      <c r="I140" s="78" t="s">
        <v>7</v>
      </c>
      <c r="J140" s="78" t="s">
        <v>6</v>
      </c>
      <c r="K140" s="1">
        <v>80585</v>
      </c>
      <c r="L140" s="70">
        <v>0.27400000000000002</v>
      </c>
      <c r="M140" s="70">
        <v>-3.4034200000000001E-2</v>
      </c>
      <c r="N140" s="70">
        <v>5.7521999999999998E-3</v>
      </c>
      <c r="O140" s="2">
        <v>3.2799999999999998E-9</v>
      </c>
      <c r="P140" s="108">
        <f t="shared" si="6"/>
        <v>4.3423047797537599E-4</v>
      </c>
      <c r="Q140" s="74">
        <f t="shared" si="7"/>
        <v>35.006795624286042</v>
      </c>
    </row>
    <row r="141" spans="4:17" ht="13" customHeight="1" x14ac:dyDescent="0.15">
      <c r="D141" s="1" t="s">
        <v>535</v>
      </c>
      <c r="E141" s="1" t="s">
        <v>644</v>
      </c>
      <c r="F141" s="1" t="s">
        <v>588</v>
      </c>
      <c r="G141" s="78">
        <v>17</v>
      </c>
      <c r="H141" s="1">
        <v>45771933</v>
      </c>
      <c r="I141" s="78" t="s">
        <v>5</v>
      </c>
      <c r="J141" s="78" t="s">
        <v>7</v>
      </c>
      <c r="K141" s="1">
        <v>82587</v>
      </c>
      <c r="L141" s="70">
        <v>0.33200000000000002</v>
      </c>
      <c r="M141" s="70">
        <v>3.8156200000000001E-2</v>
      </c>
      <c r="N141" s="70">
        <v>5.4837699999999998E-3</v>
      </c>
      <c r="O141" s="2">
        <v>3.45E-12</v>
      </c>
      <c r="P141" s="108">
        <f t="shared" si="6"/>
        <v>5.8587580419943895E-4</v>
      </c>
      <c r="Q141" s="74">
        <f t="shared" si="7"/>
        <v>48.412917246636184</v>
      </c>
    </row>
    <row r="142" spans="4:17" ht="13" customHeight="1" x14ac:dyDescent="0.15">
      <c r="D142" s="1" t="s">
        <v>535</v>
      </c>
      <c r="E142" s="1" t="s">
        <v>644</v>
      </c>
      <c r="F142" s="1" t="s">
        <v>589</v>
      </c>
      <c r="G142" s="78">
        <v>17</v>
      </c>
      <c r="H142" s="1">
        <v>67082266</v>
      </c>
      <c r="I142" s="78" t="s">
        <v>10</v>
      </c>
      <c r="J142" s="78" t="s">
        <v>5</v>
      </c>
      <c r="K142" s="1">
        <v>82587</v>
      </c>
      <c r="L142" s="70">
        <v>0.4</v>
      </c>
      <c r="M142" s="70">
        <v>3.4092299999999999E-2</v>
      </c>
      <c r="N142" s="70">
        <v>5.0905100000000003E-3</v>
      </c>
      <c r="O142" s="2">
        <v>2.1199999999999999E-11</v>
      </c>
      <c r="P142" s="108">
        <f t="shared" si="6"/>
        <v>5.428033533257775E-4</v>
      </c>
      <c r="Q142" s="74">
        <f t="shared" si="7"/>
        <v>44.851760620476696</v>
      </c>
    </row>
    <row r="143" spans="4:17" ht="13" customHeight="1" x14ac:dyDescent="0.15">
      <c r="D143" s="1" t="s">
        <v>535</v>
      </c>
      <c r="E143" s="1" t="s">
        <v>644</v>
      </c>
      <c r="F143" s="1" t="s">
        <v>87</v>
      </c>
      <c r="G143" s="78">
        <v>19</v>
      </c>
      <c r="H143" s="1">
        <v>11242307</v>
      </c>
      <c r="I143" s="78" t="s">
        <v>7</v>
      </c>
      <c r="J143" s="78" t="s">
        <v>5</v>
      </c>
      <c r="K143" s="1">
        <v>73064</v>
      </c>
      <c r="L143" s="70">
        <v>0.28299999999999997</v>
      </c>
      <c r="M143" s="70">
        <v>-0.10797</v>
      </c>
      <c r="N143" s="70">
        <v>5.9446799999999999E-3</v>
      </c>
      <c r="O143" s="2">
        <v>1.0199999999999999E-73</v>
      </c>
      <c r="P143" s="108">
        <f t="shared" si="6"/>
        <v>4.4945831805365405E-3</v>
      </c>
      <c r="Q143" s="74">
        <f t="shared" si="7"/>
        <v>329.86584581881141</v>
      </c>
    </row>
    <row r="144" spans="4:17" ht="13" customHeight="1" x14ac:dyDescent="0.15">
      <c r="D144" s="1" t="s">
        <v>535</v>
      </c>
      <c r="E144" s="1" t="s">
        <v>644</v>
      </c>
      <c r="F144" s="1" t="s">
        <v>590</v>
      </c>
      <c r="G144" s="78">
        <v>19</v>
      </c>
      <c r="H144" s="1">
        <v>11347493</v>
      </c>
      <c r="I144" s="78" t="s">
        <v>6</v>
      </c>
      <c r="J144" s="78" t="s">
        <v>7</v>
      </c>
      <c r="K144" s="1">
        <v>79693</v>
      </c>
      <c r="L144" s="70">
        <v>0.26500000000000001</v>
      </c>
      <c r="M144" s="70">
        <v>-6.1884300000000003E-2</v>
      </c>
      <c r="N144" s="70">
        <v>5.8645600000000004E-3</v>
      </c>
      <c r="O144" s="2">
        <v>4.9599999999999997E-26</v>
      </c>
      <c r="P144" s="108">
        <f t="shared" si="6"/>
        <v>1.3952869533438734E-3</v>
      </c>
      <c r="Q144" s="74">
        <f t="shared" si="7"/>
        <v>111.34717385790225</v>
      </c>
    </row>
    <row r="145" spans="4:17" ht="13" customHeight="1" x14ac:dyDescent="0.15">
      <c r="D145" s="1" t="s">
        <v>535</v>
      </c>
      <c r="E145" s="1" t="s">
        <v>644</v>
      </c>
      <c r="F145" s="1" t="s">
        <v>591</v>
      </c>
      <c r="G145" s="78">
        <v>19</v>
      </c>
      <c r="H145" s="1">
        <v>45384116</v>
      </c>
      <c r="I145" s="78" t="s">
        <v>10</v>
      </c>
      <c r="J145" s="78" t="s">
        <v>5</v>
      </c>
      <c r="K145" s="1">
        <v>76917</v>
      </c>
      <c r="L145" s="70">
        <v>7.2999999999999995E-2</v>
      </c>
      <c r="M145" s="70">
        <v>-0.36004900000000001</v>
      </c>
      <c r="N145" s="70">
        <v>1.0381400000000001E-2</v>
      </c>
      <c r="O145" s="2">
        <v>9.9999999999999998E-201</v>
      </c>
      <c r="P145" s="108">
        <f t="shared" si="6"/>
        <v>1.5397491362440782E-2</v>
      </c>
      <c r="Q145" s="74">
        <f t="shared" si="7"/>
        <v>1202.8184345994623</v>
      </c>
    </row>
    <row r="146" spans="4:17" ht="13" customHeight="1" x14ac:dyDescent="0.15">
      <c r="D146" s="1" t="s">
        <v>535</v>
      </c>
      <c r="E146" s="1" t="s">
        <v>644</v>
      </c>
      <c r="F146" s="1" t="s">
        <v>592</v>
      </c>
      <c r="G146" s="78">
        <v>19</v>
      </c>
      <c r="H146" s="1">
        <v>45424514</v>
      </c>
      <c r="I146" s="78" t="s">
        <v>10</v>
      </c>
      <c r="J146" s="78" t="s">
        <v>7</v>
      </c>
      <c r="K146" s="1">
        <v>73821</v>
      </c>
      <c r="L146" s="70">
        <v>9.3100000000000002E-2</v>
      </c>
      <c r="M146" s="70">
        <v>0.116394</v>
      </c>
      <c r="N146" s="70">
        <v>1.0016799999999999E-2</v>
      </c>
      <c r="O146" s="2">
        <v>3.27E-31</v>
      </c>
      <c r="P146" s="108">
        <f t="shared" si="6"/>
        <v>1.8257009488621045E-3</v>
      </c>
      <c r="Q146" s="74">
        <f t="shared" si="7"/>
        <v>135.01792068996878</v>
      </c>
    </row>
    <row r="147" spans="4:17" ht="13" customHeight="1" x14ac:dyDescent="0.15">
      <c r="D147" s="1" t="s">
        <v>535</v>
      </c>
      <c r="E147" s="1" t="s">
        <v>644</v>
      </c>
      <c r="F147" s="1" t="s">
        <v>593</v>
      </c>
      <c r="G147" s="78">
        <v>19</v>
      </c>
      <c r="H147" s="1">
        <v>45533628</v>
      </c>
      <c r="I147" s="78" t="s">
        <v>10</v>
      </c>
      <c r="J147" s="78" t="s">
        <v>7</v>
      </c>
      <c r="K147" s="1">
        <v>58919</v>
      </c>
      <c r="L147" s="70">
        <v>5.3E-3</v>
      </c>
      <c r="M147" s="70">
        <v>-0.30523800000000001</v>
      </c>
      <c r="N147" s="70">
        <v>3.9975499999999997E-2</v>
      </c>
      <c r="O147" s="2">
        <v>2.2499999999999999E-14</v>
      </c>
      <c r="P147" s="108">
        <f t="shared" si="6"/>
        <v>9.8856329793233053E-4</v>
      </c>
      <c r="Q147" s="74">
        <f t="shared" si="7"/>
        <v>58.300817873067864</v>
      </c>
    </row>
    <row r="148" spans="4:17" ht="13" customHeight="1" x14ac:dyDescent="0.15">
      <c r="D148" s="1" t="s">
        <v>535</v>
      </c>
      <c r="E148" s="1" t="s">
        <v>644</v>
      </c>
      <c r="F148" s="1" t="s">
        <v>594</v>
      </c>
      <c r="G148" s="78">
        <v>22</v>
      </c>
      <c r="H148" s="1">
        <v>42538670</v>
      </c>
      <c r="I148" s="78" t="s">
        <v>5</v>
      </c>
      <c r="J148" s="78" t="s">
        <v>6</v>
      </c>
      <c r="K148" s="1">
        <v>78410</v>
      </c>
      <c r="L148" s="70">
        <v>0.433</v>
      </c>
      <c r="M148" s="70">
        <v>4.3929200000000002E-2</v>
      </c>
      <c r="N148" s="70">
        <v>5.6777900000000003E-3</v>
      </c>
      <c r="O148" s="2">
        <v>1.02E-14</v>
      </c>
      <c r="P148" s="108">
        <f t="shared" si="6"/>
        <v>7.6286036470533567E-4</v>
      </c>
      <c r="Q148" s="74">
        <f t="shared" si="7"/>
        <v>59.860020312743011</v>
      </c>
    </row>
    <row r="149" spans="4:17" ht="13" customHeight="1" x14ac:dyDescent="0.15">
      <c r="D149" s="1"/>
      <c r="E149" s="1"/>
      <c r="F149" s="1"/>
      <c r="G149" s="78"/>
      <c r="H149" s="1"/>
      <c r="I149" s="78"/>
      <c r="J149" s="78"/>
      <c r="K149" s="1"/>
      <c r="L149" s="70"/>
      <c r="M149" s="70"/>
      <c r="N149" s="70"/>
      <c r="O149" s="2"/>
      <c r="P149" s="108"/>
      <c r="Q149" s="74"/>
    </row>
    <row r="150" spans="4:17" ht="13" customHeight="1" x14ac:dyDescent="0.15">
      <c r="D150" s="1" t="s">
        <v>533</v>
      </c>
      <c r="E150" s="1" t="s">
        <v>644</v>
      </c>
      <c r="F150" s="1" t="s">
        <v>89</v>
      </c>
      <c r="G150" s="78">
        <v>1</v>
      </c>
      <c r="H150" s="1">
        <v>2326009</v>
      </c>
      <c r="I150" s="78" t="s">
        <v>5</v>
      </c>
      <c r="J150" s="78" t="s">
        <v>10</v>
      </c>
      <c r="K150" s="1">
        <v>1196667</v>
      </c>
      <c r="L150" s="70">
        <v>0.46899999999999997</v>
      </c>
      <c r="M150" s="70">
        <v>-1.09643E-2</v>
      </c>
      <c r="N150" s="70">
        <v>1.4232299999999999E-3</v>
      </c>
      <c r="O150" s="2">
        <v>1.32E-14</v>
      </c>
      <c r="P150" s="108">
        <f t="shared" ref="P150:P213" si="8">M150^2/((K150*N150^2)+M150^2)</f>
        <v>4.9592589715474948E-5</v>
      </c>
      <c r="Q150" s="74">
        <f t="shared" ref="Q150:Q213" si="9">(P150/(1-P150))*(K150-2)</f>
        <v>59.348659625595801</v>
      </c>
    </row>
    <row r="151" spans="4:17" ht="13" customHeight="1" x14ac:dyDescent="0.15">
      <c r="D151" s="1" t="s">
        <v>533</v>
      </c>
      <c r="E151" s="1" t="s">
        <v>644</v>
      </c>
      <c r="F151" s="1" t="s">
        <v>90</v>
      </c>
      <c r="G151" s="78">
        <v>1</v>
      </c>
      <c r="H151" s="1">
        <v>16505320</v>
      </c>
      <c r="I151" s="78" t="s">
        <v>5</v>
      </c>
      <c r="J151" s="78" t="s">
        <v>10</v>
      </c>
      <c r="K151" s="1">
        <v>1225533</v>
      </c>
      <c r="L151" s="70">
        <v>0.41599999999999998</v>
      </c>
      <c r="M151" s="70">
        <v>-1.3628700000000001E-2</v>
      </c>
      <c r="N151" s="70">
        <v>1.41025E-3</v>
      </c>
      <c r="O151" s="2">
        <v>4.2899999999999997E-22</v>
      </c>
      <c r="P151" s="108">
        <f t="shared" si="8"/>
        <v>7.6200626498166126E-5</v>
      </c>
      <c r="Q151" s="74">
        <f t="shared" si="9"/>
        <v>93.393346624447574</v>
      </c>
    </row>
    <row r="152" spans="4:17" ht="13" customHeight="1" x14ac:dyDescent="0.15">
      <c r="D152" s="1" t="s">
        <v>533</v>
      </c>
      <c r="E152" s="1" t="s">
        <v>644</v>
      </c>
      <c r="F152" s="1" t="s">
        <v>91</v>
      </c>
      <c r="G152" s="78">
        <v>1</v>
      </c>
      <c r="H152" s="1">
        <v>23732762</v>
      </c>
      <c r="I152" s="78" t="s">
        <v>5</v>
      </c>
      <c r="J152" s="78" t="s">
        <v>10</v>
      </c>
      <c r="K152" s="1">
        <v>1228501</v>
      </c>
      <c r="L152" s="70">
        <v>0.126</v>
      </c>
      <c r="M152" s="70">
        <v>-1.22229E-2</v>
      </c>
      <c r="N152" s="70">
        <v>2.0934500000000002E-3</v>
      </c>
      <c r="O152" s="2">
        <v>5.2599999999999996E-9</v>
      </c>
      <c r="P152" s="108">
        <f t="shared" si="8"/>
        <v>2.7748260729582583E-5</v>
      </c>
      <c r="Q152" s="74">
        <f t="shared" si="9"/>
        <v>34.089656486707852</v>
      </c>
    </row>
    <row r="153" spans="4:17" ht="13" customHeight="1" x14ac:dyDescent="0.15">
      <c r="D153" s="1" t="s">
        <v>533</v>
      </c>
      <c r="E153" s="1" t="s">
        <v>644</v>
      </c>
      <c r="F153" s="1" t="s">
        <v>92</v>
      </c>
      <c r="G153" s="78">
        <v>1</v>
      </c>
      <c r="H153" s="1">
        <v>25768937</v>
      </c>
      <c r="I153" s="78" t="s">
        <v>5</v>
      </c>
      <c r="J153" s="78" t="s">
        <v>10</v>
      </c>
      <c r="K153" s="1">
        <v>1231258</v>
      </c>
      <c r="L153" s="70">
        <v>0.45200000000000001</v>
      </c>
      <c r="M153" s="70">
        <v>-2.5848099999999999E-2</v>
      </c>
      <c r="N153" s="70">
        <v>1.3890899999999999E-3</v>
      </c>
      <c r="O153" s="2">
        <v>2.7700000000000001E-77</v>
      </c>
      <c r="P153" s="108">
        <f t="shared" si="8"/>
        <v>2.8114172156466045E-4</v>
      </c>
      <c r="Q153" s="74">
        <f t="shared" si="9"/>
        <v>346.25477819125825</v>
      </c>
    </row>
    <row r="154" spans="4:17" ht="13" customHeight="1" x14ac:dyDescent="0.15">
      <c r="D154" s="1" t="s">
        <v>533</v>
      </c>
      <c r="E154" s="1" t="s">
        <v>644</v>
      </c>
      <c r="F154" s="1" t="s">
        <v>93</v>
      </c>
      <c r="G154" s="78">
        <v>1</v>
      </c>
      <c r="H154" s="1">
        <v>26848386</v>
      </c>
      <c r="I154" s="78" t="s">
        <v>7</v>
      </c>
      <c r="J154" s="78" t="s">
        <v>6</v>
      </c>
      <c r="K154" s="1">
        <v>1225752</v>
      </c>
      <c r="L154" s="70">
        <v>0.215</v>
      </c>
      <c r="M154" s="70">
        <v>-1.29269E-2</v>
      </c>
      <c r="N154" s="70">
        <v>1.6985800000000001E-3</v>
      </c>
      <c r="O154" s="2">
        <v>2.7300000000000001E-14</v>
      </c>
      <c r="P154" s="108">
        <f t="shared" si="8"/>
        <v>4.7249110286044113E-5</v>
      </c>
      <c r="Q154" s="74">
        <f t="shared" si="9"/>
        <v>57.91833352284678</v>
      </c>
    </row>
    <row r="155" spans="4:17" ht="13" customHeight="1" x14ac:dyDescent="0.15">
      <c r="D155" s="1" t="s">
        <v>533</v>
      </c>
      <c r="E155" s="1" t="s">
        <v>644</v>
      </c>
      <c r="F155" s="1" t="s">
        <v>94</v>
      </c>
      <c r="G155" s="78">
        <v>1</v>
      </c>
      <c r="H155" s="1">
        <v>27021913</v>
      </c>
      <c r="I155" s="78" t="s">
        <v>5</v>
      </c>
      <c r="J155" s="78" t="s">
        <v>7</v>
      </c>
      <c r="K155" s="1">
        <v>1231042</v>
      </c>
      <c r="L155" s="70">
        <v>2.3300000000000001E-2</v>
      </c>
      <c r="M155" s="70">
        <v>8.3538399999999999E-2</v>
      </c>
      <c r="N155" s="70">
        <v>4.6231299999999996E-3</v>
      </c>
      <c r="O155" s="2">
        <v>5.5299999999999997E-73</v>
      </c>
      <c r="P155" s="108">
        <f t="shared" si="8"/>
        <v>2.6516246673794185E-4</v>
      </c>
      <c r="Q155" s="74">
        <f t="shared" si="9"/>
        <v>326.51218182862959</v>
      </c>
    </row>
    <row r="156" spans="4:17" ht="13" customHeight="1" x14ac:dyDescent="0.15">
      <c r="D156" s="1" t="s">
        <v>533</v>
      </c>
      <c r="E156" s="1" t="s">
        <v>644</v>
      </c>
      <c r="F156" s="1" t="s">
        <v>95</v>
      </c>
      <c r="G156" s="78">
        <v>1</v>
      </c>
      <c r="H156" s="1">
        <v>42647030</v>
      </c>
      <c r="I156" s="78" t="s">
        <v>7</v>
      </c>
      <c r="J156" s="78" t="s">
        <v>5</v>
      </c>
      <c r="K156" s="1">
        <v>1231009</v>
      </c>
      <c r="L156" s="70">
        <v>0.29299999999999998</v>
      </c>
      <c r="M156" s="70">
        <v>-8.4346999999999998E-3</v>
      </c>
      <c r="N156" s="70">
        <v>1.5296999999999999E-3</v>
      </c>
      <c r="O156" s="2">
        <v>3.5100000000000003E-8</v>
      </c>
      <c r="P156" s="108">
        <f t="shared" si="8"/>
        <v>2.4697602319505697E-5</v>
      </c>
      <c r="Q156" s="74">
        <f t="shared" si="9"/>
        <v>30.403672236333694</v>
      </c>
    </row>
    <row r="157" spans="4:17" ht="13" customHeight="1" x14ac:dyDescent="0.15">
      <c r="D157" s="1" t="s">
        <v>533</v>
      </c>
      <c r="E157" s="1" t="s">
        <v>644</v>
      </c>
      <c r="F157" s="1" t="s">
        <v>96</v>
      </c>
      <c r="G157" s="78">
        <v>1</v>
      </c>
      <c r="H157" s="1">
        <v>45384332</v>
      </c>
      <c r="I157" s="78" t="s">
        <v>5</v>
      </c>
      <c r="J157" s="78" t="s">
        <v>6</v>
      </c>
      <c r="K157" s="1">
        <v>1231235</v>
      </c>
      <c r="L157" s="70">
        <v>0.23899999999999999</v>
      </c>
      <c r="M157" s="70">
        <v>-1.11634E-2</v>
      </c>
      <c r="N157" s="70">
        <v>1.6439600000000001E-3</v>
      </c>
      <c r="O157" s="2">
        <v>1.1200000000000001E-11</v>
      </c>
      <c r="P157" s="108">
        <f t="shared" si="8"/>
        <v>3.7450124249985154E-5</v>
      </c>
      <c r="Q157" s="74">
        <f t="shared" si="9"/>
        <v>46.111555714172823</v>
      </c>
    </row>
    <row r="158" spans="4:17" ht="13" customHeight="1" x14ac:dyDescent="0.15">
      <c r="D158" s="1" t="s">
        <v>533</v>
      </c>
      <c r="E158" s="1" t="s">
        <v>644</v>
      </c>
      <c r="F158" s="1" t="s">
        <v>9</v>
      </c>
      <c r="G158" s="78">
        <v>1</v>
      </c>
      <c r="H158" s="1">
        <v>55436599</v>
      </c>
      <c r="I158" s="78" t="s">
        <v>5</v>
      </c>
      <c r="J158" s="78" t="s">
        <v>7</v>
      </c>
      <c r="K158" s="1">
        <v>1228324</v>
      </c>
      <c r="L158" s="70">
        <v>8.8200000000000001E-2</v>
      </c>
      <c r="M158" s="70">
        <v>-2.2553699999999999E-2</v>
      </c>
      <c r="N158" s="70">
        <v>2.44129E-3</v>
      </c>
      <c r="O158" s="2">
        <v>2.4999999999999999E-20</v>
      </c>
      <c r="P158" s="108">
        <f t="shared" si="8"/>
        <v>6.9479029161954227E-5</v>
      </c>
      <c r="Q158" s="74">
        <f t="shared" si="9"/>
        <v>85.34854999266382</v>
      </c>
    </row>
    <row r="159" spans="4:17" ht="13" customHeight="1" x14ac:dyDescent="0.15">
      <c r="D159" s="1" t="s">
        <v>533</v>
      </c>
      <c r="E159" s="1" t="s">
        <v>644</v>
      </c>
      <c r="F159" s="1" t="s">
        <v>15</v>
      </c>
      <c r="G159" s="78">
        <v>1</v>
      </c>
      <c r="H159" s="1">
        <v>55470153</v>
      </c>
      <c r="I159" s="78" t="s">
        <v>7</v>
      </c>
      <c r="J159" s="78" t="s">
        <v>6</v>
      </c>
      <c r="K159" s="1">
        <v>1225220</v>
      </c>
      <c r="L159" s="70">
        <v>1.8800000000000001E-2</v>
      </c>
      <c r="M159" s="70">
        <v>-0.17390700000000001</v>
      </c>
      <c r="N159" s="70">
        <v>5.2461499999999998E-3</v>
      </c>
      <c r="O159" s="2">
        <v>9.9999999999999998E-201</v>
      </c>
      <c r="P159" s="108">
        <f t="shared" si="8"/>
        <v>8.9608519486606667E-4</v>
      </c>
      <c r="Q159" s="74">
        <f t="shared" si="9"/>
        <v>1098.884404329001</v>
      </c>
    </row>
    <row r="160" spans="4:17" ht="13" customHeight="1" x14ac:dyDescent="0.15">
      <c r="D160" s="1" t="s">
        <v>533</v>
      </c>
      <c r="E160" s="1" t="s">
        <v>644</v>
      </c>
      <c r="F160" s="1" t="s">
        <v>97</v>
      </c>
      <c r="G160" s="78">
        <v>1</v>
      </c>
      <c r="H160" s="1">
        <v>55485919</v>
      </c>
      <c r="I160" s="78" t="s">
        <v>5</v>
      </c>
      <c r="J160" s="78" t="s">
        <v>7</v>
      </c>
      <c r="K160" s="1">
        <v>1227742</v>
      </c>
      <c r="L160" s="70">
        <v>0.14299999999999999</v>
      </c>
      <c r="M160" s="70">
        <v>3.5144799999999997E-2</v>
      </c>
      <c r="N160" s="70">
        <v>1.9779099999999998E-3</v>
      </c>
      <c r="O160" s="2">
        <v>1.24E-70</v>
      </c>
      <c r="P160" s="108">
        <f t="shared" si="8"/>
        <v>2.5709303941694314E-4</v>
      </c>
      <c r="Q160" s="74">
        <f t="shared" si="9"/>
        <v>315.72457880534148</v>
      </c>
    </row>
    <row r="161" spans="4:17" ht="13" customHeight="1" x14ac:dyDescent="0.15">
      <c r="D161" s="1" t="s">
        <v>533</v>
      </c>
      <c r="E161" s="1" t="s">
        <v>644</v>
      </c>
      <c r="F161" s="1" t="s">
        <v>98</v>
      </c>
      <c r="G161" s="78">
        <v>1</v>
      </c>
      <c r="H161" s="1">
        <v>55518682</v>
      </c>
      <c r="I161" s="78" t="s">
        <v>7</v>
      </c>
      <c r="J161" s="78" t="s">
        <v>6</v>
      </c>
      <c r="K161" s="1">
        <v>1172094</v>
      </c>
      <c r="L161" s="70">
        <v>0.34899999999999998</v>
      </c>
      <c r="M161" s="70">
        <v>-5.0080800000000002E-2</v>
      </c>
      <c r="N161" s="70">
        <v>1.54721E-3</v>
      </c>
      <c r="O161" s="2">
        <v>9.9999999999999998E-201</v>
      </c>
      <c r="P161" s="108">
        <f t="shared" si="8"/>
        <v>8.9308646903581666E-4</v>
      </c>
      <c r="Q161" s="74">
        <f t="shared" si="9"/>
        <v>1047.7152059389557</v>
      </c>
    </row>
    <row r="162" spans="4:17" ht="13" customHeight="1" x14ac:dyDescent="0.15">
      <c r="D162" s="1" t="s">
        <v>533</v>
      </c>
      <c r="E162" s="1" t="s">
        <v>644</v>
      </c>
      <c r="F162" s="1" t="s">
        <v>48</v>
      </c>
      <c r="G162" s="78">
        <v>1</v>
      </c>
      <c r="H162" s="1">
        <v>55526428</v>
      </c>
      <c r="I162" s="78" t="s">
        <v>6</v>
      </c>
      <c r="J162" s="78" t="s">
        <v>5</v>
      </c>
      <c r="K162" s="1">
        <v>1231228</v>
      </c>
      <c r="L162" s="70">
        <v>3.7100000000000001E-2</v>
      </c>
      <c r="M162" s="70">
        <v>8.8858900000000005E-2</v>
      </c>
      <c r="N162" s="70">
        <v>3.7107199999999998E-3</v>
      </c>
      <c r="O162" s="2">
        <v>9.9999999999999995E-127</v>
      </c>
      <c r="P162" s="108">
        <f t="shared" si="8"/>
        <v>4.6552690841530458E-4</v>
      </c>
      <c r="Q162" s="74">
        <f t="shared" si="9"/>
        <v>573.43578312783598</v>
      </c>
    </row>
    <row r="163" spans="4:17" ht="13" customHeight="1" x14ac:dyDescent="0.15">
      <c r="D163" s="1" t="s">
        <v>533</v>
      </c>
      <c r="E163" s="1" t="s">
        <v>644</v>
      </c>
      <c r="F163" s="1" t="s">
        <v>99</v>
      </c>
      <c r="G163" s="78">
        <v>1</v>
      </c>
      <c r="H163" s="1">
        <v>55738663</v>
      </c>
      <c r="I163" s="78" t="s">
        <v>7</v>
      </c>
      <c r="J163" s="78" t="s">
        <v>6</v>
      </c>
      <c r="K163" s="1">
        <v>1231261</v>
      </c>
      <c r="L163" s="70">
        <v>0.17299999999999999</v>
      </c>
      <c r="M163" s="70">
        <v>-2.6794100000000001E-2</v>
      </c>
      <c r="N163" s="70">
        <v>1.84307E-3</v>
      </c>
      <c r="O163" s="2">
        <v>6.9799999999999999E-48</v>
      </c>
      <c r="P163" s="108">
        <f t="shared" si="8"/>
        <v>1.7162084018403594E-4</v>
      </c>
      <c r="Q163" s="74">
        <f t="shared" si="9"/>
        <v>211.34597543803011</v>
      </c>
    </row>
    <row r="164" spans="4:17" ht="13" customHeight="1" x14ac:dyDescent="0.15">
      <c r="D164" s="1" t="s">
        <v>533</v>
      </c>
      <c r="E164" s="1" t="s">
        <v>644</v>
      </c>
      <c r="F164" s="1" t="s">
        <v>100</v>
      </c>
      <c r="G164" s="78">
        <v>1</v>
      </c>
      <c r="H164" s="1">
        <v>56322645</v>
      </c>
      <c r="I164" s="78" t="s">
        <v>7</v>
      </c>
      <c r="J164" s="78" t="s">
        <v>10</v>
      </c>
      <c r="K164" s="1">
        <v>1221449</v>
      </c>
      <c r="L164" s="70">
        <v>6.5799999999999997E-2</v>
      </c>
      <c r="M164" s="70">
        <v>-2.1892700000000001E-2</v>
      </c>
      <c r="N164" s="70">
        <v>2.8138899999999999E-3</v>
      </c>
      <c r="O164" s="2">
        <v>7.2399999999999993E-15</v>
      </c>
      <c r="P164" s="108">
        <f t="shared" si="8"/>
        <v>4.9555008995066996E-5</v>
      </c>
      <c r="Q164" s="74">
        <f t="shared" si="9"/>
        <v>60.531816726719974</v>
      </c>
    </row>
    <row r="165" spans="4:17" ht="13" customHeight="1" x14ac:dyDescent="0.15">
      <c r="D165" s="1" t="s">
        <v>533</v>
      </c>
      <c r="E165" s="1" t="s">
        <v>644</v>
      </c>
      <c r="F165" s="1" t="s">
        <v>101</v>
      </c>
      <c r="G165" s="78">
        <v>1</v>
      </c>
      <c r="H165" s="1">
        <v>62999675</v>
      </c>
      <c r="I165" s="78" t="s">
        <v>5</v>
      </c>
      <c r="J165" s="78" t="s">
        <v>7</v>
      </c>
      <c r="K165" s="1">
        <v>1188410</v>
      </c>
      <c r="L165" s="70">
        <v>0.32900000000000001</v>
      </c>
      <c r="M165" s="70">
        <v>-4.2882499999999997E-2</v>
      </c>
      <c r="N165" s="70">
        <v>1.5410199999999999E-3</v>
      </c>
      <c r="O165" s="2">
        <v>2.0300000000000002E-170</v>
      </c>
      <c r="P165" s="108">
        <f t="shared" si="8"/>
        <v>6.5117010330272267E-4</v>
      </c>
      <c r="Q165" s="74">
        <f t="shared" si="9"/>
        <v>774.36000020711049</v>
      </c>
    </row>
    <row r="166" spans="4:17" ht="13" customHeight="1" x14ac:dyDescent="0.15">
      <c r="D166" s="1" t="s">
        <v>533</v>
      </c>
      <c r="E166" s="1" t="s">
        <v>644</v>
      </c>
      <c r="F166" s="1" t="s">
        <v>102</v>
      </c>
      <c r="G166" s="78">
        <v>1</v>
      </c>
      <c r="H166" s="1">
        <v>78574129</v>
      </c>
      <c r="I166" s="78" t="s">
        <v>5</v>
      </c>
      <c r="J166" s="78" t="s">
        <v>10</v>
      </c>
      <c r="K166" s="1">
        <v>1231229</v>
      </c>
      <c r="L166" s="70">
        <v>0.247</v>
      </c>
      <c r="M166" s="70">
        <v>-9.5788000000000002E-3</v>
      </c>
      <c r="N166" s="70">
        <v>1.61878E-3</v>
      </c>
      <c r="O166" s="2">
        <v>3.2700000000000001E-9</v>
      </c>
      <c r="P166" s="108">
        <f t="shared" si="8"/>
        <v>2.8437758661080381E-5</v>
      </c>
      <c r="Q166" s="74">
        <f t="shared" si="9"/>
        <v>35.014332012129458</v>
      </c>
    </row>
    <row r="167" spans="4:17" ht="13" customHeight="1" x14ac:dyDescent="0.15">
      <c r="D167" s="1" t="s">
        <v>533</v>
      </c>
      <c r="E167" s="1" t="s">
        <v>644</v>
      </c>
      <c r="F167" s="1" t="s">
        <v>103</v>
      </c>
      <c r="G167" s="78">
        <v>1</v>
      </c>
      <c r="H167" s="1">
        <v>92971951</v>
      </c>
      <c r="I167" s="78" t="s">
        <v>7</v>
      </c>
      <c r="J167" s="78" t="s">
        <v>6</v>
      </c>
      <c r="K167" s="1">
        <v>1231220</v>
      </c>
      <c r="L167" s="70">
        <v>0.20699999999999999</v>
      </c>
      <c r="M167" s="70">
        <v>-2.3418100000000001E-2</v>
      </c>
      <c r="N167" s="70">
        <v>1.7189099999999999E-3</v>
      </c>
      <c r="O167" s="2">
        <v>2.8900000000000001E-42</v>
      </c>
      <c r="P167" s="108">
        <f t="shared" si="8"/>
        <v>1.5072868453419686E-4</v>
      </c>
      <c r="Q167" s="74">
        <f t="shared" si="9"/>
        <v>185.60784594128273</v>
      </c>
    </row>
    <row r="168" spans="4:17" ht="13" customHeight="1" x14ac:dyDescent="0.15">
      <c r="D168" s="1" t="s">
        <v>533</v>
      </c>
      <c r="E168" s="1" t="s">
        <v>644</v>
      </c>
      <c r="F168" s="1" t="s">
        <v>104</v>
      </c>
      <c r="G168" s="78">
        <v>1</v>
      </c>
      <c r="H168" s="1">
        <v>109715950</v>
      </c>
      <c r="I168" s="78" t="s">
        <v>5</v>
      </c>
      <c r="J168" s="78" t="s">
        <v>10</v>
      </c>
      <c r="K168" s="1">
        <v>1231262</v>
      </c>
      <c r="L168" s="70">
        <v>6.9500000000000006E-2</v>
      </c>
      <c r="M168" s="70">
        <v>-8.9795E-2</v>
      </c>
      <c r="N168" s="70">
        <v>2.7523199999999999E-3</v>
      </c>
      <c r="O168" s="2">
        <v>9.9999999999999998E-201</v>
      </c>
      <c r="P168" s="108">
        <f t="shared" si="8"/>
        <v>8.6373536892857088E-4</v>
      </c>
      <c r="Q168" s="74">
        <f t="shared" si="9"/>
        <v>1064.4021721498425</v>
      </c>
    </row>
    <row r="169" spans="4:17" ht="13" customHeight="1" x14ac:dyDescent="0.15">
      <c r="D169" s="1" t="s">
        <v>533</v>
      </c>
      <c r="E169" s="1" t="s">
        <v>644</v>
      </c>
      <c r="F169" s="1" t="s">
        <v>105</v>
      </c>
      <c r="G169" s="78">
        <v>1</v>
      </c>
      <c r="H169" s="1">
        <v>109729937</v>
      </c>
      <c r="I169" s="78" t="s">
        <v>5</v>
      </c>
      <c r="J169" s="78" t="s">
        <v>10</v>
      </c>
      <c r="K169" s="1">
        <v>1214729</v>
      </c>
      <c r="L169" s="70">
        <v>8.0099999999999998E-3</v>
      </c>
      <c r="M169" s="70">
        <v>4.5457400000000002E-2</v>
      </c>
      <c r="N169" s="70">
        <v>8.1103200000000007E-3</v>
      </c>
      <c r="O169" s="2">
        <v>2.0800000000000001E-8</v>
      </c>
      <c r="P169" s="108">
        <f t="shared" si="8"/>
        <v>2.5860836753266749E-5</v>
      </c>
      <c r="Q169" s="74">
        <f t="shared" si="9"/>
        <v>31.414669056413583</v>
      </c>
    </row>
    <row r="170" spans="4:17" ht="13" customHeight="1" x14ac:dyDescent="0.15">
      <c r="D170" s="1" t="s">
        <v>533</v>
      </c>
      <c r="E170" s="1" t="s">
        <v>644</v>
      </c>
      <c r="F170" s="1" t="s">
        <v>106</v>
      </c>
      <c r="G170" s="78">
        <v>1</v>
      </c>
      <c r="H170" s="1">
        <v>109751285</v>
      </c>
      <c r="I170" s="78" t="s">
        <v>10</v>
      </c>
      <c r="J170" s="78" t="s">
        <v>7</v>
      </c>
      <c r="K170" s="1">
        <v>1231178</v>
      </c>
      <c r="L170" s="70">
        <v>2.7900000000000001E-2</v>
      </c>
      <c r="M170" s="70">
        <v>3.79006E-2</v>
      </c>
      <c r="N170" s="70">
        <v>4.1981199999999996E-3</v>
      </c>
      <c r="O170" s="2">
        <v>1.7500000000000001E-19</v>
      </c>
      <c r="P170" s="108">
        <f t="shared" si="8"/>
        <v>6.6196172306920957E-5</v>
      </c>
      <c r="Q170" s="74">
        <f t="shared" si="9"/>
        <v>81.504533924317172</v>
      </c>
    </row>
    <row r="171" spans="4:17" ht="13" customHeight="1" x14ac:dyDescent="0.15">
      <c r="D171" s="1" t="s">
        <v>533</v>
      </c>
      <c r="E171" s="1" t="s">
        <v>644</v>
      </c>
      <c r="F171" s="1" t="s">
        <v>107</v>
      </c>
      <c r="G171" s="78">
        <v>1</v>
      </c>
      <c r="H171" s="1">
        <v>109796865</v>
      </c>
      <c r="I171" s="78" t="s">
        <v>5</v>
      </c>
      <c r="J171" s="78" t="s">
        <v>10</v>
      </c>
      <c r="K171" s="1">
        <v>1228403</v>
      </c>
      <c r="L171" s="70">
        <v>2.2100000000000002E-2</v>
      </c>
      <c r="M171" s="70">
        <v>4.0892900000000003E-2</v>
      </c>
      <c r="N171" s="70">
        <v>5.0108699999999997E-3</v>
      </c>
      <c r="O171" s="2">
        <v>3.3299999999999999E-16</v>
      </c>
      <c r="P171" s="108">
        <f t="shared" si="8"/>
        <v>5.4213211632563075E-5</v>
      </c>
      <c r="Q171" s="74">
        <f t="shared" si="9"/>
        <v>66.599173937763354</v>
      </c>
    </row>
    <row r="172" spans="4:17" ht="13" customHeight="1" x14ac:dyDescent="0.15">
      <c r="D172" s="1" t="s">
        <v>533</v>
      </c>
      <c r="E172" s="1" t="s">
        <v>644</v>
      </c>
      <c r="F172" s="1" t="s">
        <v>108</v>
      </c>
      <c r="G172" s="78">
        <v>1</v>
      </c>
      <c r="H172" s="1">
        <v>109815074</v>
      </c>
      <c r="I172" s="78" t="s">
        <v>5</v>
      </c>
      <c r="J172" s="78" t="s">
        <v>10</v>
      </c>
      <c r="K172" s="1">
        <v>1231181</v>
      </c>
      <c r="L172" s="70">
        <v>3.9800000000000002E-2</v>
      </c>
      <c r="M172" s="70">
        <v>-0.10922900000000001</v>
      </c>
      <c r="N172" s="70">
        <v>3.5492399999999999E-3</v>
      </c>
      <c r="O172" s="2">
        <v>9.9999999999999998E-201</v>
      </c>
      <c r="P172" s="108">
        <f t="shared" si="8"/>
        <v>7.6868660140283051E-4</v>
      </c>
      <c r="Q172" s="74">
        <f t="shared" si="9"/>
        <v>947.11883878984952</v>
      </c>
    </row>
    <row r="173" spans="4:17" ht="13" customHeight="1" x14ac:dyDescent="0.15">
      <c r="D173" s="1" t="s">
        <v>533</v>
      </c>
      <c r="E173" s="1" t="s">
        <v>644</v>
      </c>
      <c r="F173" s="1" t="s">
        <v>109</v>
      </c>
      <c r="G173" s="78">
        <v>1</v>
      </c>
      <c r="H173" s="1">
        <v>109834940</v>
      </c>
      <c r="I173" s="78" t="s">
        <v>10</v>
      </c>
      <c r="J173" s="78" t="s">
        <v>7</v>
      </c>
      <c r="K173" s="1">
        <v>1227694</v>
      </c>
      <c r="L173" s="70">
        <v>1.17E-2</v>
      </c>
      <c r="M173" s="70">
        <v>-0.114341</v>
      </c>
      <c r="N173" s="70">
        <v>6.4166099999999997E-3</v>
      </c>
      <c r="O173" s="2">
        <v>4.9899999999999997E-71</v>
      </c>
      <c r="P173" s="108">
        <f t="shared" si="8"/>
        <v>2.5857720582457506E-4</v>
      </c>
      <c r="Q173" s="74">
        <f t="shared" si="9"/>
        <v>317.5352743571782</v>
      </c>
    </row>
    <row r="174" spans="4:17" ht="13" customHeight="1" x14ac:dyDescent="0.15">
      <c r="D174" s="1" t="s">
        <v>533</v>
      </c>
      <c r="E174" s="1" t="s">
        <v>644</v>
      </c>
      <c r="F174" s="1" t="s">
        <v>110</v>
      </c>
      <c r="G174" s="78">
        <v>1</v>
      </c>
      <c r="H174" s="1">
        <v>109927624</v>
      </c>
      <c r="I174" s="78" t="s">
        <v>6</v>
      </c>
      <c r="J174" s="78" t="s">
        <v>7</v>
      </c>
      <c r="K174" s="1">
        <v>1227120</v>
      </c>
      <c r="L174" s="70">
        <v>1.77E-2</v>
      </c>
      <c r="M174" s="70">
        <v>3.36814E-2</v>
      </c>
      <c r="N174" s="70">
        <v>5.4588099999999997E-3</v>
      </c>
      <c r="O174" s="2">
        <v>6.8200000000000002E-10</v>
      </c>
      <c r="P174" s="108">
        <f t="shared" si="8"/>
        <v>3.1023000900671516E-5</v>
      </c>
      <c r="Q174" s="74">
        <f t="shared" si="9"/>
        <v>38.070063866855861</v>
      </c>
    </row>
    <row r="175" spans="4:17" ht="13" customHeight="1" x14ac:dyDescent="0.15">
      <c r="D175" s="1" t="s">
        <v>533</v>
      </c>
      <c r="E175" s="1" t="s">
        <v>644</v>
      </c>
      <c r="F175" s="1" t="s">
        <v>111</v>
      </c>
      <c r="G175" s="78">
        <v>1</v>
      </c>
      <c r="H175" s="1">
        <v>109949756</v>
      </c>
      <c r="I175" s="78" t="s">
        <v>7</v>
      </c>
      <c r="J175" s="78" t="s">
        <v>6</v>
      </c>
      <c r="K175" s="1">
        <v>1219627</v>
      </c>
      <c r="L175" s="70">
        <v>2.6499999999999999E-2</v>
      </c>
      <c r="M175" s="70">
        <v>4.4327699999999998E-2</v>
      </c>
      <c r="N175" s="70">
        <v>4.7321500000000001E-3</v>
      </c>
      <c r="O175" s="2">
        <v>7.4399999999999999E-21</v>
      </c>
      <c r="P175" s="108">
        <f t="shared" si="8"/>
        <v>7.1940775684974591E-5</v>
      </c>
      <c r="Q175" s="74">
        <f t="shared" si="9"/>
        <v>87.747081137868292</v>
      </c>
    </row>
    <row r="176" spans="4:17" ht="13" customHeight="1" x14ac:dyDescent="0.15">
      <c r="D176" s="1" t="s">
        <v>533</v>
      </c>
      <c r="E176" s="1" t="s">
        <v>644</v>
      </c>
      <c r="F176" s="1" t="s">
        <v>112</v>
      </c>
      <c r="G176" s="78">
        <v>1</v>
      </c>
      <c r="H176" s="1">
        <v>109991601</v>
      </c>
      <c r="I176" s="78" t="s">
        <v>7</v>
      </c>
      <c r="J176" s="78" t="s">
        <v>5</v>
      </c>
      <c r="K176" s="1">
        <v>1223265</v>
      </c>
      <c r="L176" s="70">
        <v>2.01E-2</v>
      </c>
      <c r="M176" s="70">
        <v>-4.60811E-2</v>
      </c>
      <c r="N176" s="70">
        <v>5.1818200000000002E-3</v>
      </c>
      <c r="O176" s="2">
        <v>5.9600000000000004E-19</v>
      </c>
      <c r="P176" s="108">
        <f t="shared" si="8"/>
        <v>6.4644622505860525E-5</v>
      </c>
      <c r="Q176" s="74">
        <f t="shared" si="9"/>
        <v>79.082487117913033</v>
      </c>
    </row>
    <row r="177" spans="4:17" ht="13" customHeight="1" x14ac:dyDescent="0.15">
      <c r="D177" s="1" t="s">
        <v>533</v>
      </c>
      <c r="E177" s="1" t="s">
        <v>644</v>
      </c>
      <c r="F177" s="1" t="s">
        <v>113</v>
      </c>
      <c r="G177" s="78">
        <v>1</v>
      </c>
      <c r="H177" s="1">
        <v>110061974</v>
      </c>
      <c r="I177" s="78" t="s">
        <v>6</v>
      </c>
      <c r="J177" s="78" t="s">
        <v>7</v>
      </c>
      <c r="K177" s="1">
        <v>1224109</v>
      </c>
      <c r="L177" s="70">
        <v>1.5599999999999999E-2</v>
      </c>
      <c r="M177" s="70">
        <v>-4.9257500000000003E-2</v>
      </c>
      <c r="N177" s="70">
        <v>5.8849999999999996E-3</v>
      </c>
      <c r="O177" s="2">
        <v>5.7600000000000002E-17</v>
      </c>
      <c r="P177" s="108">
        <f t="shared" si="8"/>
        <v>5.7227773848163459E-5</v>
      </c>
      <c r="Q177" s="74">
        <f t="shared" si="9"/>
        <v>70.056927763972411</v>
      </c>
    </row>
    <row r="178" spans="4:17" ht="13" customHeight="1" x14ac:dyDescent="0.15">
      <c r="D178" s="1" t="s">
        <v>533</v>
      </c>
      <c r="E178" s="1" t="s">
        <v>644</v>
      </c>
      <c r="F178" s="1" t="s">
        <v>114</v>
      </c>
      <c r="G178" s="78">
        <v>1</v>
      </c>
      <c r="H178" s="1">
        <v>150958836</v>
      </c>
      <c r="I178" s="78" t="s">
        <v>10</v>
      </c>
      <c r="J178" s="78" t="s">
        <v>5</v>
      </c>
      <c r="K178" s="1">
        <v>1230294</v>
      </c>
      <c r="L178" s="70">
        <v>0.156</v>
      </c>
      <c r="M178" s="70">
        <v>-1.8711599999999998E-2</v>
      </c>
      <c r="N178" s="70">
        <v>1.90325E-3</v>
      </c>
      <c r="O178" s="2">
        <v>8.2500000000000002E-23</v>
      </c>
      <c r="P178" s="108">
        <f t="shared" si="8"/>
        <v>7.8557408555087819E-5</v>
      </c>
      <c r="Q178" s="74">
        <f t="shared" si="9"/>
        <v>96.656144342276562</v>
      </c>
    </row>
    <row r="179" spans="4:17" ht="13" customHeight="1" x14ac:dyDescent="0.15">
      <c r="D179" s="1" t="s">
        <v>533</v>
      </c>
      <c r="E179" s="1" t="s">
        <v>644</v>
      </c>
      <c r="F179" s="1" t="s">
        <v>115</v>
      </c>
      <c r="G179" s="78">
        <v>1</v>
      </c>
      <c r="H179" s="1">
        <v>154044453</v>
      </c>
      <c r="I179" s="78" t="s">
        <v>6</v>
      </c>
      <c r="J179" s="78" t="s">
        <v>7</v>
      </c>
      <c r="K179" s="1">
        <v>1048360</v>
      </c>
      <c r="L179" s="70">
        <v>0.11899999999999999</v>
      </c>
      <c r="M179" s="70">
        <v>1.46369E-2</v>
      </c>
      <c r="N179" s="70">
        <v>2.6158000000000002E-3</v>
      </c>
      <c r="O179" s="2">
        <v>2.1999999999999998E-8</v>
      </c>
      <c r="P179" s="108">
        <f t="shared" si="8"/>
        <v>2.9865220661215014E-5</v>
      </c>
      <c r="Q179" s="74">
        <f t="shared" si="9"/>
        <v>31.310378093300791</v>
      </c>
    </row>
    <row r="180" spans="4:17" ht="13" customHeight="1" x14ac:dyDescent="0.15">
      <c r="D180" s="1" t="s">
        <v>533</v>
      </c>
      <c r="E180" s="1" t="s">
        <v>644</v>
      </c>
      <c r="F180" s="1" t="s">
        <v>116</v>
      </c>
      <c r="G180" s="78">
        <v>1</v>
      </c>
      <c r="H180" s="1">
        <v>155106054</v>
      </c>
      <c r="I180" s="78" t="s">
        <v>5</v>
      </c>
      <c r="J180" s="78" t="s">
        <v>10</v>
      </c>
      <c r="K180" s="1">
        <v>1230454</v>
      </c>
      <c r="L180" s="70">
        <v>0.48499999999999999</v>
      </c>
      <c r="M180" s="70">
        <v>1.19697E-2</v>
      </c>
      <c r="N180" s="70">
        <v>1.38496E-3</v>
      </c>
      <c r="O180" s="2">
        <v>5.4900000000000001E-18</v>
      </c>
      <c r="P180" s="108">
        <f t="shared" si="8"/>
        <v>6.0701626052173963E-5</v>
      </c>
      <c r="Q180" s="74">
        <f t="shared" si="9"/>
        <v>74.694971285364502</v>
      </c>
    </row>
    <row r="181" spans="4:17" ht="13" customHeight="1" x14ac:dyDescent="0.15">
      <c r="D181" s="1" t="s">
        <v>533</v>
      </c>
      <c r="E181" s="1" t="s">
        <v>644</v>
      </c>
      <c r="F181" s="1" t="s">
        <v>117</v>
      </c>
      <c r="G181" s="78">
        <v>1</v>
      </c>
      <c r="H181" s="1">
        <v>161531340</v>
      </c>
      <c r="I181" s="78" t="s">
        <v>5</v>
      </c>
      <c r="J181" s="78" t="s">
        <v>10</v>
      </c>
      <c r="K181" s="1">
        <v>1191572</v>
      </c>
      <c r="L181" s="70">
        <v>7.3400000000000007E-2</v>
      </c>
      <c r="M181" s="70">
        <v>1.93347E-2</v>
      </c>
      <c r="N181" s="70">
        <v>2.7497300000000001E-3</v>
      </c>
      <c r="O181" s="2">
        <v>2.0400000000000002E-12</v>
      </c>
      <c r="P181" s="108">
        <f t="shared" si="8"/>
        <v>4.1491244626428827E-5</v>
      </c>
      <c r="Q181" s="74">
        <f t="shared" si="9"/>
        <v>49.441773760243642</v>
      </c>
    </row>
    <row r="182" spans="4:17" ht="13" customHeight="1" x14ac:dyDescent="0.15">
      <c r="D182" s="1" t="s">
        <v>533</v>
      </c>
      <c r="E182" s="1" t="s">
        <v>644</v>
      </c>
      <c r="F182" s="1" t="s">
        <v>118</v>
      </c>
      <c r="G182" s="78">
        <v>1</v>
      </c>
      <c r="H182" s="1">
        <v>174491618</v>
      </c>
      <c r="I182" s="78" t="s">
        <v>10</v>
      </c>
      <c r="J182" s="78" t="s">
        <v>5</v>
      </c>
      <c r="K182" s="1">
        <v>1231248</v>
      </c>
      <c r="L182" s="70">
        <v>0.24</v>
      </c>
      <c r="M182" s="70">
        <v>9.5210899999999994E-3</v>
      </c>
      <c r="N182" s="70">
        <v>1.6519799999999999E-3</v>
      </c>
      <c r="O182" s="2">
        <v>8.2399999999999997E-9</v>
      </c>
      <c r="P182" s="108">
        <f t="shared" si="8"/>
        <v>2.6977799089407169E-5</v>
      </c>
      <c r="Q182" s="74">
        <f t="shared" si="9"/>
        <v>33.217203344674367</v>
      </c>
    </row>
    <row r="183" spans="4:17" ht="13" customHeight="1" x14ac:dyDescent="0.15">
      <c r="D183" s="1" t="s">
        <v>533</v>
      </c>
      <c r="E183" s="1" t="s">
        <v>644</v>
      </c>
      <c r="F183" s="1" t="s">
        <v>119</v>
      </c>
      <c r="G183" s="78">
        <v>1</v>
      </c>
      <c r="H183" s="1">
        <v>177938437</v>
      </c>
      <c r="I183" s="78" t="s">
        <v>5</v>
      </c>
      <c r="J183" s="78" t="s">
        <v>10</v>
      </c>
      <c r="K183" s="1">
        <v>1231260</v>
      </c>
      <c r="L183" s="70">
        <v>0.16400000000000001</v>
      </c>
      <c r="M183" s="70">
        <v>-1.37009E-2</v>
      </c>
      <c r="N183" s="70">
        <v>1.88331E-3</v>
      </c>
      <c r="O183" s="2">
        <v>3.4699999999999999E-13</v>
      </c>
      <c r="P183" s="108">
        <f t="shared" si="8"/>
        <v>4.2981951540883407E-5</v>
      </c>
      <c r="Q183" s="74">
        <f t="shared" si="9"/>
        <v>52.924146473424081</v>
      </c>
    </row>
    <row r="184" spans="4:17" ht="13" customHeight="1" x14ac:dyDescent="0.15">
      <c r="D184" s="1" t="s">
        <v>533</v>
      </c>
      <c r="E184" s="1" t="s">
        <v>644</v>
      </c>
      <c r="F184" s="1" t="s">
        <v>120</v>
      </c>
      <c r="G184" s="78">
        <v>1</v>
      </c>
      <c r="H184" s="1">
        <v>182165484</v>
      </c>
      <c r="I184" s="78" t="s">
        <v>5</v>
      </c>
      <c r="J184" s="78" t="s">
        <v>10</v>
      </c>
      <c r="K184" s="1">
        <v>1230440</v>
      </c>
      <c r="L184" s="70">
        <v>0.32500000000000001</v>
      </c>
      <c r="M184" s="70">
        <v>1.4426599999999999E-2</v>
      </c>
      <c r="N184" s="70">
        <v>1.47894E-3</v>
      </c>
      <c r="O184" s="2">
        <v>1.76E-22</v>
      </c>
      <c r="P184" s="108">
        <f t="shared" si="8"/>
        <v>7.7327299819752413E-5</v>
      </c>
      <c r="Q184" s="74">
        <f t="shared" si="9"/>
        <v>95.153806122511554</v>
      </c>
    </row>
    <row r="185" spans="4:17" ht="13" customHeight="1" x14ac:dyDescent="0.15">
      <c r="D185" s="1" t="s">
        <v>533</v>
      </c>
      <c r="E185" s="1" t="s">
        <v>644</v>
      </c>
      <c r="F185" s="1" t="s">
        <v>121</v>
      </c>
      <c r="G185" s="78">
        <v>1</v>
      </c>
      <c r="H185" s="1">
        <v>183072590</v>
      </c>
      <c r="I185" s="78" t="s">
        <v>7</v>
      </c>
      <c r="J185" s="78" t="s">
        <v>6</v>
      </c>
      <c r="K185" s="1">
        <v>1230426</v>
      </c>
      <c r="L185" s="70">
        <v>0.437</v>
      </c>
      <c r="M185" s="70">
        <v>-1.1316100000000001E-2</v>
      </c>
      <c r="N185" s="70">
        <v>1.4060399999999999E-3</v>
      </c>
      <c r="O185" s="2">
        <v>8.4000000000000004E-16</v>
      </c>
      <c r="P185" s="108">
        <f t="shared" si="8"/>
        <v>5.2640479876354939E-5</v>
      </c>
      <c r="Q185" s="74">
        <f t="shared" si="9"/>
        <v>64.773519520535004</v>
      </c>
    </row>
    <row r="186" spans="4:17" ht="13" customHeight="1" x14ac:dyDescent="0.15">
      <c r="D186" s="1" t="s">
        <v>533</v>
      </c>
      <c r="E186" s="1" t="s">
        <v>644</v>
      </c>
      <c r="F186" s="1" t="s">
        <v>122</v>
      </c>
      <c r="G186" s="78">
        <v>1</v>
      </c>
      <c r="H186" s="1">
        <v>199010721</v>
      </c>
      <c r="I186" s="78" t="s">
        <v>6</v>
      </c>
      <c r="J186" s="78" t="s">
        <v>7</v>
      </c>
      <c r="K186" s="1">
        <v>1220646</v>
      </c>
      <c r="L186" s="70">
        <v>0.27700000000000002</v>
      </c>
      <c r="M186" s="70">
        <v>-1.0929700000000001E-2</v>
      </c>
      <c r="N186" s="70">
        <v>1.57384E-3</v>
      </c>
      <c r="O186" s="2">
        <v>3.8E-12</v>
      </c>
      <c r="P186" s="108">
        <f t="shared" si="8"/>
        <v>3.950830831887806E-5</v>
      </c>
      <c r="Q186" s="74">
        <f t="shared" si="9"/>
        <v>48.227484885930906</v>
      </c>
    </row>
    <row r="187" spans="4:17" ht="13" customHeight="1" x14ac:dyDescent="0.15">
      <c r="D187" s="1" t="s">
        <v>533</v>
      </c>
      <c r="E187" s="1" t="s">
        <v>644</v>
      </c>
      <c r="F187" s="1" t="s">
        <v>123</v>
      </c>
      <c r="G187" s="78">
        <v>1</v>
      </c>
      <c r="H187" s="1">
        <v>220970028</v>
      </c>
      <c r="I187" s="78" t="s">
        <v>5</v>
      </c>
      <c r="J187" s="78" t="s">
        <v>10</v>
      </c>
      <c r="K187" s="1">
        <v>1218032</v>
      </c>
      <c r="L187" s="70">
        <v>0.29399999999999998</v>
      </c>
      <c r="M187" s="70">
        <v>-2.6892099999999999E-2</v>
      </c>
      <c r="N187" s="70">
        <v>1.5259900000000001E-3</v>
      </c>
      <c r="O187" s="2">
        <v>1.65E-69</v>
      </c>
      <c r="P187" s="108">
        <f t="shared" si="8"/>
        <v>2.5490399621120962E-4</v>
      </c>
      <c r="Q187" s="74">
        <f t="shared" si="9"/>
        <v>310.55987745896681</v>
      </c>
    </row>
    <row r="188" spans="4:17" ht="13" customHeight="1" x14ac:dyDescent="0.15">
      <c r="D188" s="1" t="s">
        <v>533</v>
      </c>
      <c r="E188" s="1" t="s">
        <v>644</v>
      </c>
      <c r="F188" s="1" t="s">
        <v>124</v>
      </c>
      <c r="G188" s="78">
        <v>1</v>
      </c>
      <c r="H188" s="1">
        <v>224432260</v>
      </c>
      <c r="I188" s="78" t="s">
        <v>10</v>
      </c>
      <c r="J188" s="78" t="s">
        <v>5</v>
      </c>
      <c r="K188" s="1">
        <v>1201419</v>
      </c>
      <c r="L188" s="70">
        <v>3.9600000000000003E-2</v>
      </c>
      <c r="M188" s="70">
        <v>-2.4006900000000001E-2</v>
      </c>
      <c r="N188" s="70">
        <v>3.6559399999999999E-3</v>
      </c>
      <c r="O188" s="2">
        <v>5.1500000000000003E-11</v>
      </c>
      <c r="P188" s="108">
        <f t="shared" si="8"/>
        <v>3.5889215477852088E-5</v>
      </c>
      <c r="Q188" s="74">
        <f t="shared" si="9"/>
        <v>43.119461115385874</v>
      </c>
    </row>
    <row r="189" spans="4:17" ht="13" customHeight="1" x14ac:dyDescent="0.15">
      <c r="D189" s="1" t="s">
        <v>533</v>
      </c>
      <c r="E189" s="1" t="s">
        <v>644</v>
      </c>
      <c r="F189" s="1" t="s">
        <v>125</v>
      </c>
      <c r="G189" s="78">
        <v>1</v>
      </c>
      <c r="H189" s="1">
        <v>234734290</v>
      </c>
      <c r="I189" s="78" t="s">
        <v>6</v>
      </c>
      <c r="J189" s="78" t="s">
        <v>10</v>
      </c>
      <c r="K189" s="1">
        <v>1217975</v>
      </c>
      <c r="L189" s="70">
        <v>0.45300000000000001</v>
      </c>
      <c r="M189" s="70">
        <v>-1.22329E-2</v>
      </c>
      <c r="N189" s="70">
        <v>1.4111200000000001E-3</v>
      </c>
      <c r="O189" s="2">
        <v>4.3599999999999999E-18</v>
      </c>
      <c r="P189" s="108">
        <f t="shared" si="8"/>
        <v>6.1697247162519593E-5</v>
      </c>
      <c r="Q189" s="74">
        <f t="shared" si="9"/>
        <v>75.150217779836169</v>
      </c>
    </row>
    <row r="190" spans="4:17" ht="13" customHeight="1" x14ac:dyDescent="0.15">
      <c r="D190" s="1" t="s">
        <v>533</v>
      </c>
      <c r="E190" s="1" t="s">
        <v>644</v>
      </c>
      <c r="F190" s="1" t="s">
        <v>126</v>
      </c>
      <c r="G190" s="78">
        <v>1</v>
      </c>
      <c r="H190" s="1">
        <v>234852760</v>
      </c>
      <c r="I190" s="78" t="s">
        <v>6</v>
      </c>
      <c r="J190" s="78" t="s">
        <v>7</v>
      </c>
      <c r="K190" s="1">
        <v>1227838</v>
      </c>
      <c r="L190" s="70">
        <v>0.47299999999999998</v>
      </c>
      <c r="M190" s="70">
        <v>-4.0313399999999999E-2</v>
      </c>
      <c r="N190" s="70">
        <v>1.40727E-3</v>
      </c>
      <c r="O190" s="2">
        <v>1.7699999999999999E-180</v>
      </c>
      <c r="P190" s="108">
        <f t="shared" si="8"/>
        <v>6.6790202969579287E-4</v>
      </c>
      <c r="Q190" s="74">
        <f t="shared" si="9"/>
        <v>820.62225180115502</v>
      </c>
    </row>
    <row r="191" spans="4:17" ht="13" customHeight="1" x14ac:dyDescent="0.15">
      <c r="D191" s="1" t="s">
        <v>533</v>
      </c>
      <c r="E191" s="1" t="s">
        <v>644</v>
      </c>
      <c r="F191" s="1" t="s">
        <v>127</v>
      </c>
      <c r="G191" s="78">
        <v>1</v>
      </c>
      <c r="H191" s="1">
        <v>235011725</v>
      </c>
      <c r="I191" s="78" t="s">
        <v>5</v>
      </c>
      <c r="J191" s="78" t="s">
        <v>10</v>
      </c>
      <c r="K191" s="1">
        <v>1197955</v>
      </c>
      <c r="L191" s="70">
        <v>0.42899999999999999</v>
      </c>
      <c r="M191" s="70">
        <v>-1.1929199999999999E-2</v>
      </c>
      <c r="N191" s="70">
        <v>1.42231E-3</v>
      </c>
      <c r="O191" s="2">
        <v>4.9799999999999997E-17</v>
      </c>
      <c r="P191" s="108">
        <f t="shared" si="8"/>
        <v>5.8717574396790772E-5</v>
      </c>
      <c r="Q191" s="74">
        <f t="shared" si="9"/>
        <v>70.345024890591148</v>
      </c>
    </row>
    <row r="192" spans="4:17" ht="13" customHeight="1" x14ac:dyDescent="0.15">
      <c r="D192" s="1" t="s">
        <v>533</v>
      </c>
      <c r="E192" s="1" t="s">
        <v>644</v>
      </c>
      <c r="F192" s="1" t="s">
        <v>128</v>
      </c>
      <c r="G192" s="78">
        <v>1</v>
      </c>
      <c r="H192" s="1">
        <v>235111050</v>
      </c>
      <c r="I192" s="78" t="s">
        <v>6</v>
      </c>
      <c r="J192" s="78" t="s">
        <v>10</v>
      </c>
      <c r="K192" s="1">
        <v>1198346</v>
      </c>
      <c r="L192" s="70">
        <v>0.193</v>
      </c>
      <c r="M192" s="70">
        <v>-1.82638E-2</v>
      </c>
      <c r="N192" s="70">
        <v>1.79491E-3</v>
      </c>
      <c r="O192" s="2">
        <v>2.5600000000000001E-24</v>
      </c>
      <c r="P192" s="108">
        <f t="shared" si="8"/>
        <v>8.6392726252083546E-5</v>
      </c>
      <c r="Q192" s="74">
        <f t="shared" si="9"/>
        <v>103.53715000448406</v>
      </c>
    </row>
    <row r="193" spans="4:17" ht="13" customHeight="1" x14ac:dyDescent="0.15">
      <c r="D193" s="1" t="s">
        <v>533</v>
      </c>
      <c r="E193" s="1" t="s">
        <v>644</v>
      </c>
      <c r="F193" s="1" t="s">
        <v>129</v>
      </c>
      <c r="G193" s="78">
        <v>1</v>
      </c>
      <c r="H193" s="1">
        <v>246891269</v>
      </c>
      <c r="I193" s="78" t="s">
        <v>6</v>
      </c>
      <c r="J193" s="78" t="s">
        <v>7</v>
      </c>
      <c r="K193" s="1">
        <v>1225699</v>
      </c>
      <c r="L193" s="70">
        <v>0.48</v>
      </c>
      <c r="M193" s="70">
        <v>8.9371899999999994E-3</v>
      </c>
      <c r="N193" s="70">
        <v>1.4001899999999999E-3</v>
      </c>
      <c r="O193" s="2">
        <v>1.7399999999999999E-10</v>
      </c>
      <c r="P193" s="108">
        <f t="shared" si="8"/>
        <v>3.3237608772423185E-5</v>
      </c>
      <c r="Q193" s="74">
        <f t="shared" si="9"/>
        <v>40.740591479373528</v>
      </c>
    </row>
    <row r="194" spans="4:17" ht="13" customHeight="1" x14ac:dyDescent="0.15">
      <c r="D194" s="1" t="s">
        <v>533</v>
      </c>
      <c r="E194" s="1" t="s">
        <v>644</v>
      </c>
      <c r="F194" s="1" t="s">
        <v>130</v>
      </c>
      <c r="G194" s="78">
        <v>2</v>
      </c>
      <c r="H194" s="1">
        <v>3642361</v>
      </c>
      <c r="I194" s="78" t="s">
        <v>7</v>
      </c>
      <c r="J194" s="78" t="s">
        <v>6</v>
      </c>
      <c r="K194" s="1">
        <v>1214850</v>
      </c>
      <c r="L194" s="70">
        <v>0.192</v>
      </c>
      <c r="M194" s="70">
        <v>1.59195E-2</v>
      </c>
      <c r="N194" s="70">
        <v>1.7692300000000001E-3</v>
      </c>
      <c r="O194" s="2">
        <v>2.2999999999999998E-19</v>
      </c>
      <c r="P194" s="108">
        <f t="shared" si="8"/>
        <v>6.6640562802695505E-5</v>
      </c>
      <c r="Q194" s="74">
        <f t="shared" si="9"/>
        <v>80.963549896260631</v>
      </c>
    </row>
    <row r="195" spans="4:17" ht="13" customHeight="1" x14ac:dyDescent="0.15">
      <c r="D195" s="1" t="s">
        <v>533</v>
      </c>
      <c r="E195" s="1" t="s">
        <v>644</v>
      </c>
      <c r="F195" s="1" t="s">
        <v>131</v>
      </c>
      <c r="G195" s="78">
        <v>2</v>
      </c>
      <c r="H195" s="1">
        <v>8720038</v>
      </c>
      <c r="I195" s="78" t="s">
        <v>7</v>
      </c>
      <c r="J195" s="78" t="s">
        <v>6</v>
      </c>
      <c r="K195" s="1">
        <v>1225533</v>
      </c>
      <c r="L195" s="70">
        <v>0.26500000000000001</v>
      </c>
      <c r="M195" s="70">
        <v>-1.03803E-2</v>
      </c>
      <c r="N195" s="70">
        <v>1.5737699999999999E-3</v>
      </c>
      <c r="O195" s="2">
        <v>4.2299999999999999E-11</v>
      </c>
      <c r="P195" s="108">
        <f t="shared" si="8"/>
        <v>3.5497425724726619E-5</v>
      </c>
      <c r="Q195" s="74">
        <f t="shared" si="9"/>
        <v>43.504739952125057</v>
      </c>
    </row>
    <row r="196" spans="4:17" ht="13" customHeight="1" x14ac:dyDescent="0.15">
      <c r="D196" s="1" t="s">
        <v>533</v>
      </c>
      <c r="E196" s="1" t="s">
        <v>644</v>
      </c>
      <c r="F196" s="1" t="s">
        <v>132</v>
      </c>
      <c r="G196" s="78">
        <v>2</v>
      </c>
      <c r="H196" s="1">
        <v>20432081</v>
      </c>
      <c r="I196" s="78" t="s">
        <v>6</v>
      </c>
      <c r="J196" s="78" t="s">
        <v>7</v>
      </c>
      <c r="K196" s="1">
        <v>1218765</v>
      </c>
      <c r="L196" s="70">
        <v>0.21</v>
      </c>
      <c r="M196" s="70">
        <v>1.50323E-2</v>
      </c>
      <c r="N196" s="70">
        <v>1.7351999999999999E-3</v>
      </c>
      <c r="O196" s="2">
        <v>4.5900000000000002E-18</v>
      </c>
      <c r="P196" s="108">
        <f t="shared" si="8"/>
        <v>6.1575092711680217E-5</v>
      </c>
      <c r="Q196" s="74">
        <f t="shared" si="9"/>
        <v>75.050065933333372</v>
      </c>
    </row>
    <row r="197" spans="4:17" ht="13" customHeight="1" x14ac:dyDescent="0.15">
      <c r="D197" s="1" t="s">
        <v>533</v>
      </c>
      <c r="E197" s="1" t="s">
        <v>644</v>
      </c>
      <c r="F197" s="1" t="s">
        <v>133</v>
      </c>
      <c r="G197" s="78">
        <v>2</v>
      </c>
      <c r="H197" s="1">
        <v>20861608</v>
      </c>
      <c r="I197" s="78" t="s">
        <v>10</v>
      </c>
      <c r="J197" s="78" t="s">
        <v>5</v>
      </c>
      <c r="K197" s="1">
        <v>1106595</v>
      </c>
      <c r="L197" s="70">
        <v>6.5599999999999999E-3</v>
      </c>
      <c r="M197" s="70">
        <v>7.3924500000000004E-2</v>
      </c>
      <c r="N197" s="70">
        <v>9.6143400000000007E-3</v>
      </c>
      <c r="O197" s="2">
        <v>1.4800000000000001E-14</v>
      </c>
      <c r="P197" s="108">
        <f t="shared" si="8"/>
        <v>5.3422712276049615E-5</v>
      </c>
      <c r="Q197" s="74">
        <f t="shared" si="9"/>
        <v>59.120357815555806</v>
      </c>
    </row>
    <row r="198" spans="4:17" ht="13" customHeight="1" x14ac:dyDescent="0.15">
      <c r="D198" s="1" t="s">
        <v>533</v>
      </c>
      <c r="E198" s="1" t="s">
        <v>644</v>
      </c>
      <c r="F198" s="1" t="s">
        <v>134</v>
      </c>
      <c r="G198" s="78">
        <v>2</v>
      </c>
      <c r="H198" s="1">
        <v>21076799</v>
      </c>
      <c r="I198" s="78" t="s">
        <v>5</v>
      </c>
      <c r="J198" s="78" t="s">
        <v>6</v>
      </c>
      <c r="K198" s="1">
        <v>1210302</v>
      </c>
      <c r="L198" s="70">
        <v>1.8800000000000001E-2</v>
      </c>
      <c r="M198" s="70">
        <v>-3.5956099999999998E-2</v>
      </c>
      <c r="N198" s="70">
        <v>5.2850099999999997E-3</v>
      </c>
      <c r="O198" s="2">
        <v>1.0199999999999999E-11</v>
      </c>
      <c r="P198" s="108">
        <f t="shared" si="8"/>
        <v>3.8242226797141672E-5</v>
      </c>
      <c r="Q198" s="74">
        <f t="shared" si="9"/>
        <v>46.286337185184813</v>
      </c>
    </row>
    <row r="199" spans="4:17" ht="13" customHeight="1" x14ac:dyDescent="0.15">
      <c r="D199" s="1" t="s">
        <v>533</v>
      </c>
      <c r="E199" s="1" t="s">
        <v>644</v>
      </c>
      <c r="F199" s="1" t="s">
        <v>135</v>
      </c>
      <c r="G199" s="78">
        <v>2</v>
      </c>
      <c r="H199" s="1">
        <v>21140540</v>
      </c>
      <c r="I199" s="78" t="s">
        <v>6</v>
      </c>
      <c r="J199" s="78" t="s">
        <v>7</v>
      </c>
      <c r="K199" s="1">
        <v>1231262</v>
      </c>
      <c r="L199" s="70">
        <v>0.29199999999999998</v>
      </c>
      <c r="M199" s="70">
        <v>4.9547000000000001E-2</v>
      </c>
      <c r="N199" s="70">
        <v>1.52922E-3</v>
      </c>
      <c r="O199" s="2">
        <v>9.9999999999999998E-201</v>
      </c>
      <c r="P199" s="108">
        <f t="shared" si="8"/>
        <v>8.5187170175912263E-4</v>
      </c>
      <c r="Q199" s="74">
        <f t="shared" si="9"/>
        <v>1049.7698207115623</v>
      </c>
    </row>
    <row r="200" spans="4:17" ht="13" customHeight="1" x14ac:dyDescent="0.15">
      <c r="D200" s="1" t="s">
        <v>533</v>
      </c>
      <c r="E200" s="1" t="s">
        <v>644</v>
      </c>
      <c r="F200" s="1" t="s">
        <v>136</v>
      </c>
      <c r="G200" s="78">
        <v>2</v>
      </c>
      <c r="H200" s="1">
        <v>21451687</v>
      </c>
      <c r="I200" s="78" t="s">
        <v>5</v>
      </c>
      <c r="J200" s="78" t="s">
        <v>10</v>
      </c>
      <c r="K200" s="1">
        <v>1231262</v>
      </c>
      <c r="L200" s="70">
        <v>0.192</v>
      </c>
      <c r="M200" s="70">
        <v>-6.3417399999999999E-2</v>
      </c>
      <c r="N200" s="70">
        <v>1.81215E-3</v>
      </c>
      <c r="O200" s="2">
        <v>9.9999999999999998E-201</v>
      </c>
      <c r="P200" s="108">
        <f t="shared" si="8"/>
        <v>9.9367951880395024E-4</v>
      </c>
      <c r="Q200" s="74">
        <f t="shared" si="9"/>
        <v>1224.6947984605679</v>
      </c>
    </row>
    <row r="201" spans="4:17" ht="13" customHeight="1" x14ac:dyDescent="0.15">
      <c r="D201" s="1" t="s">
        <v>533</v>
      </c>
      <c r="E201" s="1" t="s">
        <v>644</v>
      </c>
      <c r="F201" s="1" t="s">
        <v>137</v>
      </c>
      <c r="G201" s="78">
        <v>2</v>
      </c>
      <c r="H201" s="1">
        <v>27598097</v>
      </c>
      <c r="I201" s="78" t="s">
        <v>7</v>
      </c>
      <c r="J201" s="78" t="s">
        <v>6</v>
      </c>
      <c r="K201" s="1">
        <v>1218799</v>
      </c>
      <c r="L201" s="70">
        <v>0.39300000000000002</v>
      </c>
      <c r="M201" s="70">
        <v>3.00431E-2</v>
      </c>
      <c r="N201" s="70">
        <v>1.4583300000000001E-3</v>
      </c>
      <c r="O201" s="2">
        <v>2.6899999999999999E-94</v>
      </c>
      <c r="P201" s="108">
        <f t="shared" si="8"/>
        <v>3.4809242830801648E-4</v>
      </c>
      <c r="Q201" s="74">
        <f t="shared" si="9"/>
        <v>424.40173837621512</v>
      </c>
    </row>
    <row r="202" spans="4:17" ht="13" customHeight="1" x14ac:dyDescent="0.15">
      <c r="D202" s="1" t="s">
        <v>533</v>
      </c>
      <c r="E202" s="1" t="s">
        <v>644</v>
      </c>
      <c r="F202" s="1" t="s">
        <v>138</v>
      </c>
      <c r="G202" s="78">
        <v>2</v>
      </c>
      <c r="H202" s="1">
        <v>43238381</v>
      </c>
      <c r="I202" s="78" t="s">
        <v>7</v>
      </c>
      <c r="J202" s="78" t="s">
        <v>10</v>
      </c>
      <c r="K202" s="1">
        <v>1221407</v>
      </c>
      <c r="L202" s="70">
        <v>4.9599999999999998E-2</v>
      </c>
      <c r="M202" s="70">
        <v>-1.8003999999999999E-2</v>
      </c>
      <c r="N202" s="70">
        <v>3.2870199999999999E-3</v>
      </c>
      <c r="O202" s="2">
        <v>4.3200000000000003E-8</v>
      </c>
      <c r="P202" s="108">
        <f t="shared" si="8"/>
        <v>2.4561916097785752E-5</v>
      </c>
      <c r="Q202" s="74">
        <f t="shared" si="9"/>
        <v>30.000784008155684</v>
      </c>
    </row>
    <row r="203" spans="4:17" ht="13" customHeight="1" x14ac:dyDescent="0.15">
      <c r="D203" s="1" t="s">
        <v>533</v>
      </c>
      <c r="E203" s="1" t="s">
        <v>644</v>
      </c>
      <c r="F203" s="1" t="s">
        <v>139</v>
      </c>
      <c r="G203" s="78">
        <v>2</v>
      </c>
      <c r="H203" s="1">
        <v>43998726</v>
      </c>
      <c r="I203" s="78" t="s">
        <v>5</v>
      </c>
      <c r="J203" s="78" t="s">
        <v>10</v>
      </c>
      <c r="K203" s="1">
        <v>1231260</v>
      </c>
      <c r="L203" s="70">
        <v>0.13800000000000001</v>
      </c>
      <c r="M203" s="70">
        <v>3.0891999999999999E-2</v>
      </c>
      <c r="N203" s="70">
        <v>2.0177699999999999E-3</v>
      </c>
      <c r="O203" s="2">
        <v>6.5600000000000001E-53</v>
      </c>
      <c r="P203" s="108">
        <f t="shared" si="8"/>
        <v>1.9033396345959541E-4</v>
      </c>
      <c r="Q203" s="74">
        <f t="shared" si="9"/>
        <v>234.39482847805317</v>
      </c>
    </row>
    <row r="204" spans="4:17" ht="13" customHeight="1" x14ac:dyDescent="0.15">
      <c r="D204" s="1" t="s">
        <v>533</v>
      </c>
      <c r="E204" s="1" t="s">
        <v>644</v>
      </c>
      <c r="F204" s="1" t="s">
        <v>140</v>
      </c>
      <c r="G204" s="78">
        <v>2</v>
      </c>
      <c r="H204" s="1">
        <v>44054991</v>
      </c>
      <c r="I204" s="78" t="s">
        <v>5</v>
      </c>
      <c r="J204" s="78" t="s">
        <v>10</v>
      </c>
      <c r="K204" s="1">
        <v>1231249</v>
      </c>
      <c r="L204" s="70">
        <v>6.1499999999999999E-2</v>
      </c>
      <c r="M204" s="70">
        <v>-0.113748</v>
      </c>
      <c r="N204" s="70">
        <v>2.90807E-3</v>
      </c>
      <c r="O204" s="2">
        <v>9.9999999999999998E-201</v>
      </c>
      <c r="P204" s="108">
        <f t="shared" si="8"/>
        <v>1.2410595345418061E-3</v>
      </c>
      <c r="Q204" s="74">
        <f t="shared" si="9"/>
        <v>1529.9495872486182</v>
      </c>
    </row>
    <row r="205" spans="4:17" ht="13" customHeight="1" x14ac:dyDescent="0.15">
      <c r="D205" s="1" t="s">
        <v>533</v>
      </c>
      <c r="E205" s="1" t="s">
        <v>644</v>
      </c>
      <c r="F205" s="1" t="s">
        <v>141</v>
      </c>
      <c r="G205" s="78">
        <v>2</v>
      </c>
      <c r="H205" s="1">
        <v>44090361</v>
      </c>
      <c r="I205" s="78" t="s">
        <v>5</v>
      </c>
      <c r="J205" s="78" t="s">
        <v>10</v>
      </c>
      <c r="K205" s="1">
        <v>1224464</v>
      </c>
      <c r="L205" s="70">
        <v>1.24E-2</v>
      </c>
      <c r="M205" s="70">
        <v>6.59497E-2</v>
      </c>
      <c r="N205" s="70">
        <v>6.3515000000000004E-3</v>
      </c>
      <c r="O205" s="2">
        <v>2.9499999999999999E-25</v>
      </c>
      <c r="P205" s="108">
        <f t="shared" si="8"/>
        <v>8.8041774024818855E-5</v>
      </c>
      <c r="Q205" s="74">
        <f t="shared" si="9"/>
        <v>107.81329878006581</v>
      </c>
    </row>
    <row r="206" spans="4:17" ht="13" customHeight="1" x14ac:dyDescent="0.15">
      <c r="D206" s="1" t="s">
        <v>533</v>
      </c>
      <c r="E206" s="1" t="s">
        <v>644</v>
      </c>
      <c r="F206" s="1" t="s">
        <v>142</v>
      </c>
      <c r="G206" s="78">
        <v>2</v>
      </c>
      <c r="H206" s="1">
        <v>44097360</v>
      </c>
      <c r="I206" s="78" t="s">
        <v>10</v>
      </c>
      <c r="J206" s="78" t="s">
        <v>5</v>
      </c>
      <c r="K206" s="1">
        <v>1231244</v>
      </c>
      <c r="L206" s="70">
        <v>0.185</v>
      </c>
      <c r="M206" s="70">
        <v>-3.9052799999999999E-2</v>
      </c>
      <c r="N206" s="70">
        <v>1.77995E-3</v>
      </c>
      <c r="O206" s="2">
        <v>1.07E-106</v>
      </c>
      <c r="P206" s="108">
        <f t="shared" si="8"/>
        <v>3.9081827034753572E-4</v>
      </c>
      <c r="Q206" s="74">
        <f t="shared" si="9"/>
        <v>481.38000091857947</v>
      </c>
    </row>
    <row r="207" spans="4:17" ht="13" customHeight="1" x14ac:dyDescent="0.15">
      <c r="D207" s="1" t="s">
        <v>533</v>
      </c>
      <c r="E207" s="1" t="s">
        <v>644</v>
      </c>
      <c r="F207" s="1" t="s">
        <v>143</v>
      </c>
      <c r="G207" s="78">
        <v>2</v>
      </c>
      <c r="H207" s="1">
        <v>44327351</v>
      </c>
      <c r="I207" s="78" t="s">
        <v>7</v>
      </c>
      <c r="J207" s="78" t="s">
        <v>6</v>
      </c>
      <c r="K207" s="1">
        <v>1231210</v>
      </c>
      <c r="L207" s="70">
        <v>0.104</v>
      </c>
      <c r="M207" s="70">
        <v>1.4933500000000001E-2</v>
      </c>
      <c r="N207" s="70">
        <v>2.2688999999999999E-3</v>
      </c>
      <c r="O207" s="2">
        <v>4.6500000000000001E-11</v>
      </c>
      <c r="P207" s="108">
        <f t="shared" si="8"/>
        <v>3.5183989924206807E-5</v>
      </c>
      <c r="Q207" s="74">
        <f t="shared" si="9"/>
        <v>43.320334048799495</v>
      </c>
    </row>
    <row r="208" spans="4:17" ht="13" customHeight="1" x14ac:dyDescent="0.15">
      <c r="D208" s="1" t="s">
        <v>533</v>
      </c>
      <c r="E208" s="1" t="s">
        <v>644</v>
      </c>
      <c r="F208" s="1" t="s">
        <v>144</v>
      </c>
      <c r="G208" s="78">
        <v>2</v>
      </c>
      <c r="H208" s="1">
        <v>62988169</v>
      </c>
      <c r="I208" s="78" t="s">
        <v>5</v>
      </c>
      <c r="J208" s="78" t="s">
        <v>6</v>
      </c>
      <c r="K208" s="1">
        <v>1230373</v>
      </c>
      <c r="L208" s="70">
        <v>0.32</v>
      </c>
      <c r="M208" s="70">
        <v>-2.2396900000000001E-2</v>
      </c>
      <c r="N208" s="70">
        <v>1.5035999999999999E-3</v>
      </c>
      <c r="O208" s="2">
        <v>3.52E-50</v>
      </c>
      <c r="P208" s="108">
        <f t="shared" si="8"/>
        <v>1.8030014881575545E-4</v>
      </c>
      <c r="Q208" s="74">
        <f t="shared" si="9"/>
        <v>221.87607868859607</v>
      </c>
    </row>
    <row r="209" spans="4:17" ht="13" customHeight="1" x14ac:dyDescent="0.15">
      <c r="D209" s="1" t="s">
        <v>533</v>
      </c>
      <c r="E209" s="1" t="s">
        <v>644</v>
      </c>
      <c r="F209" s="1" t="s">
        <v>145</v>
      </c>
      <c r="G209" s="78">
        <v>2</v>
      </c>
      <c r="H209" s="1">
        <v>64913045</v>
      </c>
      <c r="I209" s="78" t="s">
        <v>5</v>
      </c>
      <c r="J209" s="78" t="s">
        <v>7</v>
      </c>
      <c r="K209" s="1">
        <v>1220562</v>
      </c>
      <c r="L209" s="70">
        <v>0.29799999999999999</v>
      </c>
      <c r="M209" s="70">
        <v>-1.23572E-2</v>
      </c>
      <c r="N209" s="70">
        <v>1.5382E-3</v>
      </c>
      <c r="O209" s="2">
        <v>9.4700000000000001E-16</v>
      </c>
      <c r="P209" s="108">
        <f t="shared" si="8"/>
        <v>5.2872729337685418E-5</v>
      </c>
      <c r="Q209" s="74">
        <f t="shared" si="9"/>
        <v>64.537750807435827</v>
      </c>
    </row>
    <row r="210" spans="4:17" ht="13" customHeight="1" x14ac:dyDescent="0.15">
      <c r="D210" s="1" t="s">
        <v>533</v>
      </c>
      <c r="E210" s="1" t="s">
        <v>644</v>
      </c>
      <c r="F210" s="1" t="s">
        <v>146</v>
      </c>
      <c r="G210" s="78">
        <v>2</v>
      </c>
      <c r="H210" s="1">
        <v>85879041</v>
      </c>
      <c r="I210" s="78" t="s">
        <v>5</v>
      </c>
      <c r="J210" s="78" t="s">
        <v>6</v>
      </c>
      <c r="K210" s="1">
        <v>1073701</v>
      </c>
      <c r="L210" s="70">
        <v>0.26300000000000001</v>
      </c>
      <c r="M210" s="70">
        <v>-1.24671E-2</v>
      </c>
      <c r="N210" s="70">
        <v>1.7582400000000001E-3</v>
      </c>
      <c r="O210" s="2">
        <v>1.33E-12</v>
      </c>
      <c r="P210" s="108">
        <f t="shared" si="8"/>
        <v>4.6824255445431068E-5</v>
      </c>
      <c r="Q210" s="74">
        <f t="shared" si="9"/>
        <v>50.277510454496571</v>
      </c>
    </row>
    <row r="211" spans="4:17" ht="13" customHeight="1" x14ac:dyDescent="0.15">
      <c r="D211" s="1" t="s">
        <v>533</v>
      </c>
      <c r="E211" s="1" t="s">
        <v>644</v>
      </c>
      <c r="F211" s="1" t="s">
        <v>147</v>
      </c>
      <c r="G211" s="78">
        <v>2</v>
      </c>
      <c r="H211" s="1">
        <v>88429183</v>
      </c>
      <c r="I211" s="78" t="s">
        <v>5</v>
      </c>
      <c r="J211" s="78" t="s">
        <v>7</v>
      </c>
      <c r="K211" s="1">
        <v>1231236</v>
      </c>
      <c r="L211" s="70">
        <v>0.34200000000000003</v>
      </c>
      <c r="M211" s="70">
        <v>1.01195E-2</v>
      </c>
      <c r="N211" s="70">
        <v>1.47386E-3</v>
      </c>
      <c r="O211" s="2">
        <v>6.6000000000000001E-12</v>
      </c>
      <c r="P211" s="108">
        <f t="shared" si="8"/>
        <v>3.8286680249542268E-5</v>
      </c>
      <c r="Q211" s="74">
        <f t="shared" si="9"/>
        <v>47.141667368309882</v>
      </c>
    </row>
    <row r="212" spans="4:17" ht="13" customHeight="1" x14ac:dyDescent="0.15">
      <c r="D212" s="1" t="s">
        <v>533</v>
      </c>
      <c r="E212" s="1" t="s">
        <v>644</v>
      </c>
      <c r="F212" s="1" t="s">
        <v>148</v>
      </c>
      <c r="G212" s="78">
        <v>2</v>
      </c>
      <c r="H212" s="1">
        <v>101662338</v>
      </c>
      <c r="I212" s="78" t="s">
        <v>7</v>
      </c>
      <c r="J212" s="78" t="s">
        <v>5</v>
      </c>
      <c r="K212" s="1">
        <v>1231157</v>
      </c>
      <c r="L212" s="70">
        <v>0.14799999999999999</v>
      </c>
      <c r="M212" s="70">
        <v>-1.2699999999999999E-2</v>
      </c>
      <c r="N212" s="70">
        <v>1.9515699999999999E-3</v>
      </c>
      <c r="O212" s="2">
        <v>7.6400000000000002E-11</v>
      </c>
      <c r="P212" s="108">
        <f t="shared" si="8"/>
        <v>3.4396226334273677E-5</v>
      </c>
      <c r="Q212" s="74">
        <f t="shared" si="9"/>
        <v>42.348542662631061</v>
      </c>
    </row>
    <row r="213" spans="4:17" ht="13" customHeight="1" x14ac:dyDescent="0.15">
      <c r="D213" s="1" t="s">
        <v>533</v>
      </c>
      <c r="E213" s="1" t="s">
        <v>644</v>
      </c>
      <c r="F213" s="1" t="s">
        <v>149</v>
      </c>
      <c r="G213" s="78">
        <v>2</v>
      </c>
      <c r="H213" s="1">
        <v>109093836</v>
      </c>
      <c r="I213" s="78" t="s">
        <v>10</v>
      </c>
      <c r="J213" s="78" t="s">
        <v>5</v>
      </c>
      <c r="K213" s="1">
        <v>1231261</v>
      </c>
      <c r="L213" s="70">
        <v>0.19400000000000001</v>
      </c>
      <c r="M213" s="70">
        <v>1.9503E-2</v>
      </c>
      <c r="N213" s="70">
        <v>1.7588899999999999E-3</v>
      </c>
      <c r="O213" s="2">
        <v>1.43E-28</v>
      </c>
      <c r="P213" s="108">
        <f t="shared" si="8"/>
        <v>9.9846304082581861E-5</v>
      </c>
      <c r="Q213" s="74">
        <f t="shared" si="9"/>
        <v>122.9489365153176</v>
      </c>
    </row>
    <row r="214" spans="4:17" ht="13" customHeight="1" x14ac:dyDescent="0.15">
      <c r="D214" s="1" t="s">
        <v>533</v>
      </c>
      <c r="E214" s="1" t="s">
        <v>644</v>
      </c>
      <c r="F214" s="1" t="s">
        <v>150</v>
      </c>
      <c r="G214" s="78">
        <v>2</v>
      </c>
      <c r="H214" s="1">
        <v>118845121</v>
      </c>
      <c r="I214" s="78" t="s">
        <v>5</v>
      </c>
      <c r="J214" s="78" t="s">
        <v>10</v>
      </c>
      <c r="K214" s="1">
        <v>1231176</v>
      </c>
      <c r="L214" s="70">
        <v>9.4899999999999998E-2</v>
      </c>
      <c r="M214" s="70">
        <v>-4.2342100000000001E-2</v>
      </c>
      <c r="N214" s="70">
        <v>2.3834099999999999E-3</v>
      </c>
      <c r="O214" s="2">
        <v>1.31E-70</v>
      </c>
      <c r="P214" s="108">
        <f t="shared" ref="P214:P277" si="10">M214^2/((K214*N214^2)+M214^2)</f>
        <v>2.5628064961528692E-4</v>
      </c>
      <c r="Q214" s="74">
        <f t="shared" ref="Q214:Q277" si="11">(P214/(1-P214))*(K214-2)</f>
        <v>315.60695646527722</v>
      </c>
    </row>
    <row r="215" spans="4:17" ht="13" customHeight="1" x14ac:dyDescent="0.15">
      <c r="D215" s="1" t="s">
        <v>533</v>
      </c>
      <c r="E215" s="1" t="s">
        <v>644</v>
      </c>
      <c r="F215" s="1" t="s">
        <v>151</v>
      </c>
      <c r="G215" s="78">
        <v>2</v>
      </c>
      <c r="H215" s="1">
        <v>121306440</v>
      </c>
      <c r="I215" s="78" t="s">
        <v>5</v>
      </c>
      <c r="J215" s="78" t="s">
        <v>10</v>
      </c>
      <c r="K215" s="1">
        <v>1186453</v>
      </c>
      <c r="L215" s="70">
        <v>0.42099999999999999</v>
      </c>
      <c r="M215" s="70">
        <v>-2.2838299999999999E-2</v>
      </c>
      <c r="N215" s="70">
        <v>1.44725E-3</v>
      </c>
      <c r="O215" s="2">
        <v>4.2399999999999996E-56</v>
      </c>
      <c r="P215" s="108">
        <f t="shared" si="10"/>
        <v>2.0984505888226385E-4</v>
      </c>
      <c r="Q215" s="74">
        <f t="shared" si="11"/>
        <v>249.02313623060616</v>
      </c>
    </row>
    <row r="216" spans="4:17" ht="13" customHeight="1" x14ac:dyDescent="0.15">
      <c r="D216" s="1" t="s">
        <v>533</v>
      </c>
      <c r="E216" s="1" t="s">
        <v>644</v>
      </c>
      <c r="F216" s="1" t="s">
        <v>152</v>
      </c>
      <c r="G216" s="78">
        <v>2</v>
      </c>
      <c r="H216" s="1">
        <v>135954797</v>
      </c>
      <c r="I216" s="78" t="s">
        <v>6</v>
      </c>
      <c r="J216" s="78" t="s">
        <v>7</v>
      </c>
      <c r="K216" s="1">
        <v>1087254</v>
      </c>
      <c r="L216" s="70">
        <v>0.313</v>
      </c>
      <c r="M216" s="70">
        <v>1.9586800000000001E-2</v>
      </c>
      <c r="N216" s="70">
        <v>1.72675E-3</v>
      </c>
      <c r="O216" s="2">
        <v>8.0199999999999998E-30</v>
      </c>
      <c r="P216" s="108">
        <f t="shared" si="10"/>
        <v>1.1832748723923204E-4</v>
      </c>
      <c r="Q216" s="74">
        <f t="shared" si="11"/>
        <v>128.66702200123348</v>
      </c>
    </row>
    <row r="217" spans="4:17" ht="13" customHeight="1" x14ac:dyDescent="0.15">
      <c r="D217" s="1" t="s">
        <v>533</v>
      </c>
      <c r="E217" s="1" t="s">
        <v>644</v>
      </c>
      <c r="F217" s="1" t="s">
        <v>153</v>
      </c>
      <c r="G217" s="78">
        <v>2</v>
      </c>
      <c r="H217" s="1">
        <v>144186545</v>
      </c>
      <c r="I217" s="78" t="s">
        <v>6</v>
      </c>
      <c r="J217" s="78" t="s">
        <v>5</v>
      </c>
      <c r="K217" s="1">
        <v>1231254</v>
      </c>
      <c r="L217" s="70">
        <v>0.23599999999999999</v>
      </c>
      <c r="M217" s="70">
        <v>9.6909700000000001E-3</v>
      </c>
      <c r="N217" s="70">
        <v>1.63248E-3</v>
      </c>
      <c r="O217" s="2">
        <v>2.9100000000000001E-9</v>
      </c>
      <c r="P217" s="108">
        <f t="shared" si="10"/>
        <v>2.8620596130188961E-5</v>
      </c>
      <c r="Q217" s="74">
        <f t="shared" si="11"/>
        <v>35.240174821298538</v>
      </c>
    </row>
    <row r="218" spans="4:17" ht="13" customHeight="1" x14ac:dyDescent="0.15">
      <c r="D218" s="1" t="s">
        <v>533</v>
      </c>
      <c r="E218" s="1" t="s">
        <v>644</v>
      </c>
      <c r="F218" s="1" t="s">
        <v>154</v>
      </c>
      <c r="G218" s="78">
        <v>2</v>
      </c>
      <c r="H218" s="1">
        <v>158434569</v>
      </c>
      <c r="I218" s="78" t="s">
        <v>7</v>
      </c>
      <c r="J218" s="78" t="s">
        <v>6</v>
      </c>
      <c r="K218" s="1">
        <v>1231256</v>
      </c>
      <c r="L218" s="70">
        <v>7.3999999999999996E-2</v>
      </c>
      <c r="M218" s="70">
        <v>-2.6633E-2</v>
      </c>
      <c r="N218" s="70">
        <v>2.6375999999999999E-3</v>
      </c>
      <c r="O218" s="2">
        <v>5.6699999999999997E-24</v>
      </c>
      <c r="P218" s="108">
        <f t="shared" si="10"/>
        <v>8.2801458811794149E-5</v>
      </c>
      <c r="Q218" s="74">
        <f t="shared" si="11"/>
        <v>101.95806964476101</v>
      </c>
    </row>
    <row r="219" spans="4:17" ht="13" customHeight="1" x14ac:dyDescent="0.15">
      <c r="D219" s="1" t="s">
        <v>533</v>
      </c>
      <c r="E219" s="1" t="s">
        <v>644</v>
      </c>
      <c r="F219" s="1" t="s">
        <v>155</v>
      </c>
      <c r="G219" s="78">
        <v>2</v>
      </c>
      <c r="H219" s="1">
        <v>165508389</v>
      </c>
      <c r="I219" s="78" t="s">
        <v>7</v>
      </c>
      <c r="J219" s="78" t="s">
        <v>6</v>
      </c>
      <c r="K219" s="1">
        <v>1231171</v>
      </c>
      <c r="L219" s="70">
        <v>0.41299999999999998</v>
      </c>
      <c r="M219" s="70">
        <v>-1.0487399999999999E-2</v>
      </c>
      <c r="N219" s="70">
        <v>1.40997E-3</v>
      </c>
      <c r="O219" s="2">
        <v>1.0199999999999999E-13</v>
      </c>
      <c r="P219" s="108">
        <f t="shared" si="10"/>
        <v>4.4934304977933418E-5</v>
      </c>
      <c r="Q219" s="74">
        <f t="shared" si="11"/>
        <v>55.324209280269777</v>
      </c>
    </row>
    <row r="220" spans="4:17" ht="13" customHeight="1" x14ac:dyDescent="0.15">
      <c r="D220" s="1" t="s">
        <v>533</v>
      </c>
      <c r="E220" s="1" t="s">
        <v>644</v>
      </c>
      <c r="F220" s="1" t="s">
        <v>156</v>
      </c>
      <c r="G220" s="78">
        <v>2</v>
      </c>
      <c r="H220" s="1">
        <v>169827796</v>
      </c>
      <c r="I220" s="78" t="s">
        <v>10</v>
      </c>
      <c r="J220" s="78" t="s">
        <v>5</v>
      </c>
      <c r="K220" s="1">
        <v>1231166</v>
      </c>
      <c r="L220" s="70">
        <v>0.40500000000000003</v>
      </c>
      <c r="M220" s="70">
        <v>2.2044500000000002E-2</v>
      </c>
      <c r="N220" s="70">
        <v>1.42603E-3</v>
      </c>
      <c r="O220" s="2">
        <v>6.5999999999999999E-54</v>
      </c>
      <c r="P220" s="108">
        <f t="shared" si="10"/>
        <v>1.9406279390525412E-4</v>
      </c>
      <c r="Q220" s="74">
        <f t="shared" si="11"/>
        <v>238.96950068452927</v>
      </c>
    </row>
    <row r="221" spans="4:17" ht="13" customHeight="1" x14ac:dyDescent="0.15">
      <c r="D221" s="1" t="s">
        <v>533</v>
      </c>
      <c r="E221" s="1" t="s">
        <v>644</v>
      </c>
      <c r="F221" s="1" t="s">
        <v>157</v>
      </c>
      <c r="G221" s="78">
        <v>2</v>
      </c>
      <c r="H221" s="1">
        <v>203302627</v>
      </c>
      <c r="I221" s="78" t="s">
        <v>5</v>
      </c>
      <c r="J221" s="78" t="s">
        <v>10</v>
      </c>
      <c r="K221" s="1">
        <v>1230421</v>
      </c>
      <c r="L221" s="70">
        <v>0.25800000000000001</v>
      </c>
      <c r="M221" s="70">
        <v>2.12882E-2</v>
      </c>
      <c r="N221" s="70">
        <v>1.59951E-3</v>
      </c>
      <c r="O221" s="2">
        <v>2.0499999999999998E-40</v>
      </c>
      <c r="P221" s="108">
        <f t="shared" si="10"/>
        <v>1.4394205933038946E-4</v>
      </c>
      <c r="Q221" s="74">
        <f t="shared" si="11"/>
        <v>177.13454180996516</v>
      </c>
    </row>
    <row r="222" spans="4:17" ht="13" customHeight="1" x14ac:dyDescent="0.15">
      <c r="D222" s="1" t="s">
        <v>533</v>
      </c>
      <c r="E222" s="1" t="s">
        <v>644</v>
      </c>
      <c r="F222" s="1" t="s">
        <v>158</v>
      </c>
      <c r="G222" s="78">
        <v>2</v>
      </c>
      <c r="H222" s="1">
        <v>204305093</v>
      </c>
      <c r="I222" s="78" t="s">
        <v>7</v>
      </c>
      <c r="J222" s="78" t="s">
        <v>6</v>
      </c>
      <c r="K222" s="1">
        <v>1222209</v>
      </c>
      <c r="L222" s="70">
        <v>0.443</v>
      </c>
      <c r="M222" s="70">
        <v>-1.37336E-2</v>
      </c>
      <c r="N222" s="70">
        <v>1.4156500000000001E-3</v>
      </c>
      <c r="O222" s="2">
        <v>2.9800000000000001E-22</v>
      </c>
      <c r="P222" s="108">
        <f t="shared" si="10"/>
        <v>7.6997758639282926E-5</v>
      </c>
      <c r="Q222" s="74">
        <f t="shared" si="11"/>
        <v>94.114446194654633</v>
      </c>
    </row>
    <row r="223" spans="4:17" ht="13" customHeight="1" x14ac:dyDescent="0.15">
      <c r="D223" s="1" t="s">
        <v>533</v>
      </c>
      <c r="E223" s="1" t="s">
        <v>644</v>
      </c>
      <c r="F223" s="1" t="s">
        <v>159</v>
      </c>
      <c r="G223" s="78">
        <v>2</v>
      </c>
      <c r="H223" s="1">
        <v>216300482</v>
      </c>
      <c r="I223" s="78" t="s">
        <v>10</v>
      </c>
      <c r="J223" s="78" t="s">
        <v>6</v>
      </c>
      <c r="K223" s="1">
        <v>1230449</v>
      </c>
      <c r="L223" s="70">
        <v>0.26400000000000001</v>
      </c>
      <c r="M223" s="70">
        <v>-1.7651199999999999E-2</v>
      </c>
      <c r="N223" s="70">
        <v>1.59409E-3</v>
      </c>
      <c r="O223" s="2">
        <v>1.7E-28</v>
      </c>
      <c r="P223" s="108">
        <f t="shared" si="10"/>
        <v>9.9635913226401215E-5</v>
      </c>
      <c r="Q223" s="74">
        <f t="shared" si="11"/>
        <v>122.60892677407453</v>
      </c>
    </row>
    <row r="224" spans="4:17" ht="13" customHeight="1" x14ac:dyDescent="0.15">
      <c r="D224" s="1" t="s">
        <v>533</v>
      </c>
      <c r="E224" s="1" t="s">
        <v>644</v>
      </c>
      <c r="F224" s="1" t="s">
        <v>160</v>
      </c>
      <c r="G224" s="78">
        <v>2</v>
      </c>
      <c r="H224" s="1">
        <v>219155907</v>
      </c>
      <c r="I224" s="78" t="s">
        <v>10</v>
      </c>
      <c r="J224" s="78" t="s">
        <v>6</v>
      </c>
      <c r="K224" s="1">
        <v>1217906</v>
      </c>
      <c r="L224" s="70">
        <v>0.41</v>
      </c>
      <c r="M224" s="70">
        <v>8.2534900000000005E-3</v>
      </c>
      <c r="N224" s="70">
        <v>1.43144E-3</v>
      </c>
      <c r="O224" s="2">
        <v>8.1199999999999993E-9</v>
      </c>
      <c r="P224" s="108">
        <f t="shared" si="10"/>
        <v>2.7296271941213425E-5</v>
      </c>
      <c r="Q224" s="74">
        <f t="shared" si="11"/>
        <v>33.245146250844385</v>
      </c>
    </row>
    <row r="225" spans="4:17" ht="13" customHeight="1" x14ac:dyDescent="0.15">
      <c r="D225" s="1" t="s">
        <v>533</v>
      </c>
      <c r="E225" s="1" t="s">
        <v>644</v>
      </c>
      <c r="F225" s="1" t="s">
        <v>161</v>
      </c>
      <c r="G225" s="78">
        <v>2</v>
      </c>
      <c r="H225" s="1">
        <v>219699999</v>
      </c>
      <c r="I225" s="78" t="s">
        <v>5</v>
      </c>
      <c r="J225" s="78" t="s">
        <v>10</v>
      </c>
      <c r="K225" s="1">
        <v>1199803</v>
      </c>
      <c r="L225" s="70">
        <v>5.2400000000000002E-2</v>
      </c>
      <c r="M225" s="70">
        <v>2.39644E-2</v>
      </c>
      <c r="N225" s="70">
        <v>3.60947E-3</v>
      </c>
      <c r="O225" s="2">
        <v>3.1500000000000001E-11</v>
      </c>
      <c r="P225" s="108">
        <f t="shared" si="10"/>
        <v>3.673840925590625E-5</v>
      </c>
      <c r="Q225" s="74">
        <f t="shared" si="11"/>
        <v>44.080399607406513</v>
      </c>
    </row>
    <row r="226" spans="4:17" ht="13" customHeight="1" x14ac:dyDescent="0.15">
      <c r="D226" s="1" t="s">
        <v>533</v>
      </c>
      <c r="E226" s="1" t="s">
        <v>644</v>
      </c>
      <c r="F226" s="1" t="s">
        <v>162</v>
      </c>
      <c r="G226" s="78">
        <v>2</v>
      </c>
      <c r="H226" s="1">
        <v>234677386</v>
      </c>
      <c r="I226" s="78" t="s">
        <v>5</v>
      </c>
      <c r="J226" s="78" t="s">
        <v>10</v>
      </c>
      <c r="K226" s="1">
        <v>1230429</v>
      </c>
      <c r="L226" s="70">
        <v>0.105</v>
      </c>
      <c r="M226" s="70">
        <v>2.4119399999999999E-2</v>
      </c>
      <c r="N226" s="70">
        <v>2.2566499999999998E-3</v>
      </c>
      <c r="O226" s="2">
        <v>1.16E-26</v>
      </c>
      <c r="P226" s="108">
        <f t="shared" si="10"/>
        <v>9.2834138038206556E-5</v>
      </c>
      <c r="Q226" s="74">
        <f t="shared" si="11"/>
        <v>114.23623498634407</v>
      </c>
    </row>
    <row r="227" spans="4:17" ht="13" customHeight="1" x14ac:dyDescent="0.15">
      <c r="D227" s="1" t="s">
        <v>533</v>
      </c>
      <c r="E227" s="1" t="s">
        <v>644</v>
      </c>
      <c r="F227" s="1" t="s">
        <v>163</v>
      </c>
      <c r="G227" s="78">
        <v>3</v>
      </c>
      <c r="H227" s="1">
        <v>12271911</v>
      </c>
      <c r="I227" s="78" t="s">
        <v>7</v>
      </c>
      <c r="J227" s="78" t="s">
        <v>6</v>
      </c>
      <c r="K227" s="1">
        <v>1068321</v>
      </c>
      <c r="L227" s="70">
        <v>1.17E-2</v>
      </c>
      <c r="M227" s="70">
        <v>-7.0163100000000006E-2</v>
      </c>
      <c r="N227" s="70">
        <v>7.0410500000000001E-3</v>
      </c>
      <c r="O227" s="2">
        <v>2.1700000000000001E-23</v>
      </c>
      <c r="P227" s="108">
        <f t="shared" si="10"/>
        <v>9.2939546952643142E-5</v>
      </c>
      <c r="Q227" s="74">
        <f t="shared" si="11"/>
        <v>99.298312601087076</v>
      </c>
    </row>
    <row r="228" spans="4:17" ht="13" customHeight="1" x14ac:dyDescent="0.15">
      <c r="D228" s="1" t="s">
        <v>533</v>
      </c>
      <c r="E228" s="1" t="s">
        <v>644</v>
      </c>
      <c r="F228" s="1" t="s">
        <v>164</v>
      </c>
      <c r="G228" s="78">
        <v>3</v>
      </c>
      <c r="H228" s="1">
        <v>12327431</v>
      </c>
      <c r="I228" s="78" t="s">
        <v>6</v>
      </c>
      <c r="J228" s="78" t="s">
        <v>5</v>
      </c>
      <c r="K228" s="1">
        <v>1231121</v>
      </c>
      <c r="L228" s="70">
        <v>0.25700000000000001</v>
      </c>
      <c r="M228" s="70">
        <v>-2.45071E-2</v>
      </c>
      <c r="N228" s="70">
        <v>1.5989400000000001E-3</v>
      </c>
      <c r="O228" s="2">
        <v>5.04E-53</v>
      </c>
      <c r="P228" s="108">
        <f t="shared" si="10"/>
        <v>1.9078134612467206E-4</v>
      </c>
      <c r="Q228" s="74">
        <f t="shared" si="11"/>
        <v>234.91935829106566</v>
      </c>
    </row>
    <row r="229" spans="4:17" ht="13" customHeight="1" x14ac:dyDescent="0.15">
      <c r="D229" s="1" t="s">
        <v>533</v>
      </c>
      <c r="E229" s="1" t="s">
        <v>644</v>
      </c>
      <c r="F229" s="1" t="s">
        <v>165</v>
      </c>
      <c r="G229" s="78">
        <v>3</v>
      </c>
      <c r="H229" s="1">
        <v>24520283</v>
      </c>
      <c r="I229" s="78" t="s">
        <v>5</v>
      </c>
      <c r="J229" s="78" t="s">
        <v>10</v>
      </c>
      <c r="K229" s="1">
        <v>1212395</v>
      </c>
      <c r="L229" s="70">
        <v>0.31900000000000001</v>
      </c>
      <c r="M229" s="70">
        <v>1.5304E-2</v>
      </c>
      <c r="N229" s="70">
        <v>1.56248E-3</v>
      </c>
      <c r="O229" s="2">
        <v>1.1900000000000001E-22</v>
      </c>
      <c r="P229" s="108">
        <f t="shared" si="10"/>
        <v>7.912295151944366E-5</v>
      </c>
      <c r="Q229" s="74">
        <f t="shared" si="11"/>
        <v>95.935703277512275</v>
      </c>
    </row>
    <row r="230" spans="4:17" ht="13" customHeight="1" x14ac:dyDescent="0.15">
      <c r="D230" s="1" t="s">
        <v>533</v>
      </c>
      <c r="E230" s="1" t="s">
        <v>644</v>
      </c>
      <c r="F230" s="1" t="s">
        <v>166</v>
      </c>
      <c r="G230" s="78">
        <v>3</v>
      </c>
      <c r="H230" s="1">
        <v>32514647</v>
      </c>
      <c r="I230" s="78" t="s">
        <v>6</v>
      </c>
      <c r="J230" s="78" t="s">
        <v>10</v>
      </c>
      <c r="K230" s="1">
        <v>1231252</v>
      </c>
      <c r="L230" s="70">
        <v>7.2999999999999995E-2</v>
      </c>
      <c r="M230" s="70">
        <v>-3.7084600000000002E-2</v>
      </c>
      <c r="N230" s="70">
        <v>2.7052299999999999E-3</v>
      </c>
      <c r="O230" s="2">
        <v>9.0300000000000004E-43</v>
      </c>
      <c r="P230" s="108">
        <f t="shared" si="10"/>
        <v>1.5260388114515943E-4</v>
      </c>
      <c r="Q230" s="74">
        <f t="shared" si="11"/>
        <v>187.92220631801504</v>
      </c>
    </row>
    <row r="231" spans="4:17" ht="13" customHeight="1" x14ac:dyDescent="0.15">
      <c r="D231" s="1" t="s">
        <v>533</v>
      </c>
      <c r="E231" s="1" t="s">
        <v>644</v>
      </c>
      <c r="F231" s="1" t="s">
        <v>167</v>
      </c>
      <c r="G231" s="78">
        <v>3</v>
      </c>
      <c r="H231" s="1">
        <v>50181135</v>
      </c>
      <c r="I231" s="78" t="s">
        <v>5</v>
      </c>
      <c r="J231" s="78" t="s">
        <v>6</v>
      </c>
      <c r="K231" s="1">
        <v>1209413</v>
      </c>
      <c r="L231" s="70">
        <v>0.188</v>
      </c>
      <c r="M231" s="70">
        <v>-9.9548399999999995E-3</v>
      </c>
      <c r="N231" s="70">
        <v>1.78991E-3</v>
      </c>
      <c r="O231" s="2">
        <v>2.6700000000000001E-8</v>
      </c>
      <c r="P231" s="108">
        <f t="shared" si="10"/>
        <v>2.5575282508810658E-5</v>
      </c>
      <c r="Q231" s="74">
        <f t="shared" si="11"/>
        <v>30.9318190842748</v>
      </c>
    </row>
    <row r="232" spans="4:17" ht="13" customHeight="1" x14ac:dyDescent="0.15">
      <c r="D232" s="1" t="s">
        <v>533</v>
      </c>
      <c r="E232" s="1" t="s">
        <v>644</v>
      </c>
      <c r="F232" s="1" t="s">
        <v>168</v>
      </c>
      <c r="G232" s="78">
        <v>3</v>
      </c>
      <c r="H232" s="1">
        <v>58420613</v>
      </c>
      <c r="I232" s="78" t="s">
        <v>10</v>
      </c>
      <c r="J232" s="78" t="s">
        <v>5</v>
      </c>
      <c r="K232" s="1">
        <v>1231258</v>
      </c>
      <c r="L232" s="70">
        <v>8.14E-2</v>
      </c>
      <c r="M232" s="70">
        <v>-3.7960199999999999E-2</v>
      </c>
      <c r="N232" s="70">
        <v>2.5207599999999999E-3</v>
      </c>
      <c r="O232" s="2">
        <v>3.0099999999999999E-51</v>
      </c>
      <c r="P232" s="108">
        <f t="shared" si="10"/>
        <v>1.8414712364244642E-4</v>
      </c>
      <c r="Q232" s="74">
        <f t="shared" si="11"/>
        <v>226.77401064928193</v>
      </c>
    </row>
    <row r="233" spans="4:17" ht="13" customHeight="1" x14ac:dyDescent="0.15">
      <c r="D233" s="1" t="s">
        <v>533</v>
      </c>
      <c r="E233" s="1" t="s">
        <v>644</v>
      </c>
      <c r="F233" s="1" t="s">
        <v>169</v>
      </c>
      <c r="G233" s="78">
        <v>3</v>
      </c>
      <c r="H233" s="1">
        <v>69810294</v>
      </c>
      <c r="I233" s="78" t="s">
        <v>6</v>
      </c>
      <c r="J233" s="78" t="s">
        <v>5</v>
      </c>
      <c r="K233" s="1">
        <v>1218788</v>
      </c>
      <c r="L233" s="70">
        <v>0.35899999999999999</v>
      </c>
      <c r="M233" s="70">
        <v>-1.26185E-2</v>
      </c>
      <c r="N233" s="70">
        <v>1.47847E-3</v>
      </c>
      <c r="O233" s="2">
        <v>1.3999999999999999E-17</v>
      </c>
      <c r="P233" s="108">
        <f t="shared" si="10"/>
        <v>5.9763538803376702E-5</v>
      </c>
      <c r="Q233" s="74">
        <f t="shared" si="11"/>
        <v>72.843317778460886</v>
      </c>
    </row>
    <row r="234" spans="4:17" ht="13" customHeight="1" x14ac:dyDescent="0.15">
      <c r="D234" s="1" t="s">
        <v>533</v>
      </c>
      <c r="E234" s="1" t="s">
        <v>644</v>
      </c>
      <c r="F234" s="1" t="s">
        <v>170</v>
      </c>
      <c r="G234" s="78">
        <v>3</v>
      </c>
      <c r="H234" s="1">
        <v>100445155</v>
      </c>
      <c r="I234" s="78" t="s">
        <v>7</v>
      </c>
      <c r="J234" s="78" t="s">
        <v>5</v>
      </c>
      <c r="K234" s="1">
        <v>1218838</v>
      </c>
      <c r="L234" s="70">
        <v>0.34300000000000003</v>
      </c>
      <c r="M234" s="70">
        <v>8.93913E-3</v>
      </c>
      <c r="N234" s="70">
        <v>1.50183E-3</v>
      </c>
      <c r="O234" s="2">
        <v>2.6500000000000002E-9</v>
      </c>
      <c r="P234" s="108">
        <f t="shared" si="10"/>
        <v>2.9066339788874361E-5</v>
      </c>
      <c r="Q234" s="74">
        <f t="shared" si="11"/>
        <v>35.428131089008787</v>
      </c>
    </row>
    <row r="235" spans="4:17" ht="13" customHeight="1" x14ac:dyDescent="0.15">
      <c r="D235" s="1" t="s">
        <v>533</v>
      </c>
      <c r="E235" s="1" t="s">
        <v>644</v>
      </c>
      <c r="F235" s="1" t="s">
        <v>171</v>
      </c>
      <c r="G235" s="78">
        <v>3</v>
      </c>
      <c r="H235" s="1">
        <v>122230845</v>
      </c>
      <c r="I235" s="78" t="s">
        <v>5</v>
      </c>
      <c r="J235" s="78" t="s">
        <v>7</v>
      </c>
      <c r="K235" s="1">
        <v>1231260</v>
      </c>
      <c r="L235" s="70">
        <v>0.153</v>
      </c>
      <c r="M235" s="70">
        <v>1.88877E-2</v>
      </c>
      <c r="N235" s="70">
        <v>1.9215E-3</v>
      </c>
      <c r="O235" s="2">
        <v>8.3899999999999997E-23</v>
      </c>
      <c r="P235" s="108">
        <f t="shared" si="10"/>
        <v>7.8468169973906784E-5</v>
      </c>
      <c r="Q235" s="74">
        <f t="shared" si="11"/>
        <v>96.622143788534572</v>
      </c>
    </row>
    <row r="236" spans="4:17" ht="13" customHeight="1" x14ac:dyDescent="0.15">
      <c r="D236" s="1" t="s">
        <v>533</v>
      </c>
      <c r="E236" s="1" t="s">
        <v>644</v>
      </c>
      <c r="F236" s="1" t="s">
        <v>172</v>
      </c>
      <c r="G236" s="78">
        <v>3</v>
      </c>
      <c r="H236" s="1">
        <v>125087678</v>
      </c>
      <c r="I236" s="78" t="s">
        <v>6</v>
      </c>
      <c r="J236" s="78" t="s">
        <v>7</v>
      </c>
      <c r="K236" s="1">
        <v>1221436</v>
      </c>
      <c r="L236" s="70">
        <v>0.24399999999999999</v>
      </c>
      <c r="M236" s="70">
        <v>-1.1824299999999999E-2</v>
      </c>
      <c r="N236" s="70">
        <v>1.63478E-3</v>
      </c>
      <c r="O236" s="2">
        <v>4.73E-13</v>
      </c>
      <c r="P236" s="108">
        <f t="shared" si="10"/>
        <v>4.2829492758405043E-5</v>
      </c>
      <c r="Q236" s="74">
        <f t="shared" si="11"/>
        <v>52.315639310164684</v>
      </c>
    </row>
    <row r="237" spans="4:17" ht="13" customHeight="1" x14ac:dyDescent="0.15">
      <c r="D237" s="1" t="s">
        <v>533</v>
      </c>
      <c r="E237" s="1" t="s">
        <v>644</v>
      </c>
      <c r="F237" s="1" t="s">
        <v>173</v>
      </c>
      <c r="G237" s="78">
        <v>3</v>
      </c>
      <c r="H237" s="1">
        <v>127254061</v>
      </c>
      <c r="I237" s="78" t="s">
        <v>5</v>
      </c>
      <c r="J237" s="78" t="s">
        <v>10</v>
      </c>
      <c r="K237" s="1">
        <v>1218730</v>
      </c>
      <c r="L237" s="70">
        <v>0.122</v>
      </c>
      <c r="M237" s="70">
        <v>1.2694E-2</v>
      </c>
      <c r="N237" s="70">
        <v>2.1572700000000002E-3</v>
      </c>
      <c r="O237" s="2">
        <v>4.0000000000000002E-9</v>
      </c>
      <c r="P237" s="108">
        <f t="shared" si="10"/>
        <v>2.8409797605336262E-5</v>
      </c>
      <c r="Q237" s="74">
        <f t="shared" si="11"/>
        <v>34.62479949950216</v>
      </c>
    </row>
    <row r="238" spans="4:17" ht="13" customHeight="1" x14ac:dyDescent="0.15">
      <c r="D238" s="1" t="s">
        <v>533</v>
      </c>
      <c r="E238" s="1" t="s">
        <v>644</v>
      </c>
      <c r="F238" s="1" t="s">
        <v>174</v>
      </c>
      <c r="G238" s="78">
        <v>3</v>
      </c>
      <c r="H238" s="1">
        <v>129314270</v>
      </c>
      <c r="I238" s="78" t="s">
        <v>5</v>
      </c>
      <c r="J238" s="78" t="s">
        <v>10</v>
      </c>
      <c r="K238" s="1">
        <v>1228552</v>
      </c>
      <c r="L238" s="70">
        <v>7.5800000000000006E-2</v>
      </c>
      <c r="M238" s="70">
        <v>1.7354700000000001E-2</v>
      </c>
      <c r="N238" s="70">
        <v>2.6697000000000001E-3</v>
      </c>
      <c r="O238" s="2">
        <v>7.9999999999999995E-11</v>
      </c>
      <c r="P238" s="108">
        <f t="shared" si="10"/>
        <v>3.4395435853818618E-5</v>
      </c>
      <c r="Q238" s="74">
        <f t="shared" si="11"/>
        <v>42.257966199374586</v>
      </c>
    </row>
    <row r="239" spans="4:17" ht="13" customHeight="1" x14ac:dyDescent="0.15">
      <c r="D239" s="1" t="s">
        <v>533</v>
      </c>
      <c r="E239" s="1" t="s">
        <v>644</v>
      </c>
      <c r="F239" s="1" t="s">
        <v>175</v>
      </c>
      <c r="G239" s="78">
        <v>3</v>
      </c>
      <c r="H239" s="1">
        <v>132183991</v>
      </c>
      <c r="I239" s="78" t="s">
        <v>5</v>
      </c>
      <c r="J239" s="78" t="s">
        <v>10</v>
      </c>
      <c r="K239" s="1">
        <v>1220569</v>
      </c>
      <c r="L239" s="70">
        <v>4.9700000000000001E-2</v>
      </c>
      <c r="M239" s="70">
        <v>-4.2557900000000003E-2</v>
      </c>
      <c r="N239" s="70">
        <v>3.2265599999999998E-3</v>
      </c>
      <c r="O239" s="2">
        <v>9.9999999999999993E-40</v>
      </c>
      <c r="P239" s="108">
        <f t="shared" si="10"/>
        <v>1.4251371314095366E-4</v>
      </c>
      <c r="Q239" s="74">
        <f t="shared" si="11"/>
        <v>173.97232874986832</v>
      </c>
    </row>
    <row r="240" spans="4:17" ht="13" customHeight="1" x14ac:dyDescent="0.15">
      <c r="D240" s="1" t="s">
        <v>533</v>
      </c>
      <c r="E240" s="1" t="s">
        <v>644</v>
      </c>
      <c r="F240" s="1" t="s">
        <v>176</v>
      </c>
      <c r="G240" s="78">
        <v>3</v>
      </c>
      <c r="H240" s="1">
        <v>135965888</v>
      </c>
      <c r="I240" s="78" t="s">
        <v>5</v>
      </c>
      <c r="J240" s="78" t="s">
        <v>6</v>
      </c>
      <c r="K240" s="1">
        <v>1218799</v>
      </c>
      <c r="L240" s="70">
        <v>0.21099999999999999</v>
      </c>
      <c r="M240" s="70">
        <v>-1.44134E-2</v>
      </c>
      <c r="N240" s="70">
        <v>1.77081E-3</v>
      </c>
      <c r="O240" s="2">
        <v>3.9699999999999999E-16</v>
      </c>
      <c r="P240" s="108">
        <f t="shared" si="10"/>
        <v>5.4354217936487475E-5</v>
      </c>
      <c r="Q240" s="74">
        <f t="shared" si="11"/>
        <v>66.250358744774715</v>
      </c>
    </row>
    <row r="241" spans="4:17" ht="13" customHeight="1" x14ac:dyDescent="0.15">
      <c r="D241" s="1" t="s">
        <v>533</v>
      </c>
      <c r="E241" s="1" t="s">
        <v>644</v>
      </c>
      <c r="F241" s="1" t="s">
        <v>177</v>
      </c>
      <c r="G241" s="78">
        <v>3</v>
      </c>
      <c r="H241" s="1">
        <v>142660706</v>
      </c>
      <c r="I241" s="78" t="s">
        <v>5</v>
      </c>
      <c r="J241" s="78" t="s">
        <v>10</v>
      </c>
      <c r="K241" s="1">
        <v>1231249</v>
      </c>
      <c r="L241" s="70">
        <v>0.34699999999999998</v>
      </c>
      <c r="M241" s="70">
        <v>-1.2963000000000001E-2</v>
      </c>
      <c r="N241" s="70">
        <v>1.4538699999999999E-3</v>
      </c>
      <c r="O241" s="2">
        <v>4.8299999999999995E-19</v>
      </c>
      <c r="P241" s="108">
        <f t="shared" si="10"/>
        <v>6.4563335731005901E-5</v>
      </c>
      <c r="Q241" s="74">
        <f t="shared" si="11"/>
        <v>79.498546120117098</v>
      </c>
    </row>
    <row r="242" spans="4:17" ht="13" customHeight="1" x14ac:dyDescent="0.15">
      <c r="D242" s="1" t="s">
        <v>533</v>
      </c>
      <c r="E242" s="1" t="s">
        <v>644</v>
      </c>
      <c r="F242" s="1" t="s">
        <v>178</v>
      </c>
      <c r="G242" s="78">
        <v>3</v>
      </c>
      <c r="H242" s="1">
        <v>160036400</v>
      </c>
      <c r="I242" s="78" t="s">
        <v>5</v>
      </c>
      <c r="J242" s="78" t="s">
        <v>10</v>
      </c>
      <c r="K242" s="1">
        <v>1221451</v>
      </c>
      <c r="L242" s="70">
        <v>0.46300000000000002</v>
      </c>
      <c r="M242" s="70">
        <v>1.25638E-2</v>
      </c>
      <c r="N242" s="70">
        <v>1.41675E-3</v>
      </c>
      <c r="O242" s="2">
        <v>7.4400000000000005E-19</v>
      </c>
      <c r="P242" s="108">
        <f t="shared" si="10"/>
        <v>6.4380089465030575E-5</v>
      </c>
      <c r="Q242" s="74">
        <f t="shared" si="11"/>
        <v>78.642058879758537</v>
      </c>
    </row>
    <row r="243" spans="4:17" ht="13" customHeight="1" x14ac:dyDescent="0.15">
      <c r="D243" s="1" t="s">
        <v>533</v>
      </c>
      <c r="E243" s="1" t="s">
        <v>644</v>
      </c>
      <c r="F243" s="1" t="s">
        <v>179</v>
      </c>
      <c r="G243" s="78">
        <v>3</v>
      </c>
      <c r="H243" s="1">
        <v>171534525</v>
      </c>
      <c r="I243" s="78" t="s">
        <v>10</v>
      </c>
      <c r="J243" s="78" t="s">
        <v>5</v>
      </c>
      <c r="K243" s="1">
        <v>1231243</v>
      </c>
      <c r="L243" s="70">
        <v>0.157</v>
      </c>
      <c r="M243" s="70">
        <v>1.3684399999999999E-2</v>
      </c>
      <c r="N243" s="70">
        <v>1.88919E-3</v>
      </c>
      <c r="O243" s="2">
        <v>4.3700000000000001E-13</v>
      </c>
      <c r="P243" s="108">
        <f t="shared" si="10"/>
        <v>4.2612593111834722E-5</v>
      </c>
      <c r="Q243" s="74">
        <f t="shared" si="11"/>
        <v>52.468607579034405</v>
      </c>
    </row>
    <row r="244" spans="4:17" ht="13" customHeight="1" x14ac:dyDescent="0.15">
      <c r="D244" s="1" t="s">
        <v>533</v>
      </c>
      <c r="E244" s="1" t="s">
        <v>644</v>
      </c>
      <c r="F244" s="1" t="s">
        <v>180</v>
      </c>
      <c r="G244" s="78">
        <v>3</v>
      </c>
      <c r="H244" s="1">
        <v>186731327</v>
      </c>
      <c r="I244" s="78" t="s">
        <v>5</v>
      </c>
      <c r="J244" s="78" t="s">
        <v>6</v>
      </c>
      <c r="K244" s="1">
        <v>1218641</v>
      </c>
      <c r="L244" s="70">
        <v>0.39200000000000002</v>
      </c>
      <c r="M244" s="70">
        <v>-8.5012500000000001E-3</v>
      </c>
      <c r="N244" s="70">
        <v>1.42443E-3</v>
      </c>
      <c r="O244" s="2">
        <v>2.4E-9</v>
      </c>
      <c r="P244" s="108">
        <f t="shared" si="10"/>
        <v>2.9227715616225623E-5</v>
      </c>
      <c r="Q244" s="74">
        <f t="shared" si="11"/>
        <v>35.619075195041887</v>
      </c>
    </row>
    <row r="245" spans="4:17" ht="13" customHeight="1" x14ac:dyDescent="0.15">
      <c r="D245" s="1" t="s">
        <v>533</v>
      </c>
      <c r="E245" s="1" t="s">
        <v>644</v>
      </c>
      <c r="F245" s="1" t="s">
        <v>181</v>
      </c>
      <c r="G245" s="78">
        <v>4</v>
      </c>
      <c r="H245" s="1">
        <v>3443931</v>
      </c>
      <c r="I245" s="78" t="s">
        <v>5</v>
      </c>
      <c r="J245" s="78" t="s">
        <v>10</v>
      </c>
      <c r="K245" s="1">
        <v>1213113</v>
      </c>
      <c r="L245" s="70">
        <v>0.38500000000000001</v>
      </c>
      <c r="M245" s="70">
        <v>1.82714E-2</v>
      </c>
      <c r="N245" s="70">
        <v>1.46485E-3</v>
      </c>
      <c r="O245" s="2">
        <v>1.05E-35</v>
      </c>
      <c r="P245" s="108">
        <f t="shared" si="10"/>
        <v>1.2823317300929681E-4</v>
      </c>
      <c r="Q245" s="74">
        <f t="shared" si="11"/>
        <v>155.58102339077047</v>
      </c>
    </row>
    <row r="246" spans="4:17" ht="13" customHeight="1" x14ac:dyDescent="0.15">
      <c r="D246" s="1" t="s">
        <v>533</v>
      </c>
      <c r="E246" s="1" t="s">
        <v>644</v>
      </c>
      <c r="F246" s="1" t="s">
        <v>182</v>
      </c>
      <c r="G246" s="78">
        <v>4</v>
      </c>
      <c r="H246" s="1">
        <v>7219933</v>
      </c>
      <c r="I246" s="78" t="s">
        <v>5</v>
      </c>
      <c r="J246" s="78" t="s">
        <v>6</v>
      </c>
      <c r="K246" s="1">
        <v>1225532</v>
      </c>
      <c r="L246" s="70">
        <v>0.39</v>
      </c>
      <c r="M246" s="70">
        <v>-1.10259E-2</v>
      </c>
      <c r="N246" s="70">
        <v>1.41946E-3</v>
      </c>
      <c r="O246" s="2">
        <v>7.9899999999999993E-15</v>
      </c>
      <c r="P246" s="108">
        <f t="shared" si="10"/>
        <v>4.9230669779947123E-5</v>
      </c>
      <c r="Q246" s="74">
        <f t="shared" si="11"/>
        <v>60.336633148280754</v>
      </c>
    </row>
    <row r="247" spans="4:17" ht="13" customHeight="1" x14ac:dyDescent="0.15">
      <c r="D247" s="1" t="s">
        <v>533</v>
      </c>
      <c r="E247" s="1" t="s">
        <v>644</v>
      </c>
      <c r="F247" s="1" t="s">
        <v>183</v>
      </c>
      <c r="G247" s="78">
        <v>4</v>
      </c>
      <c r="H247" s="1">
        <v>15112878</v>
      </c>
      <c r="I247" s="78" t="s">
        <v>5</v>
      </c>
      <c r="J247" s="78" t="s">
        <v>10</v>
      </c>
      <c r="K247" s="1">
        <v>1217982</v>
      </c>
      <c r="L247" s="70">
        <v>0.437</v>
      </c>
      <c r="M247" s="70">
        <v>7.9234800000000001E-3</v>
      </c>
      <c r="N247" s="70">
        <v>1.4149099999999999E-3</v>
      </c>
      <c r="O247" s="2">
        <v>2.14E-8</v>
      </c>
      <c r="P247" s="108">
        <f t="shared" si="10"/>
        <v>2.5746740045793618E-5</v>
      </c>
      <c r="Q247" s="74">
        <f t="shared" si="11"/>
        <v>31.35982185415687</v>
      </c>
    </row>
    <row r="248" spans="4:17" ht="13" customHeight="1" x14ac:dyDescent="0.15">
      <c r="D248" s="1" t="s">
        <v>533</v>
      </c>
      <c r="E248" s="1" t="s">
        <v>644</v>
      </c>
      <c r="F248" s="1" t="s">
        <v>184</v>
      </c>
      <c r="G248" s="78">
        <v>4</v>
      </c>
      <c r="H248" s="1">
        <v>26098810</v>
      </c>
      <c r="I248" s="78" t="s">
        <v>5</v>
      </c>
      <c r="J248" s="78" t="s">
        <v>10</v>
      </c>
      <c r="K248" s="1">
        <v>1229392</v>
      </c>
      <c r="L248" s="70">
        <v>0.29599999999999999</v>
      </c>
      <c r="M248" s="70">
        <v>8.7428599999999999E-3</v>
      </c>
      <c r="N248" s="70">
        <v>1.5150000000000001E-3</v>
      </c>
      <c r="O248" s="2">
        <v>7.8899999999999998E-9</v>
      </c>
      <c r="P248" s="108">
        <f t="shared" si="10"/>
        <v>2.708816806644358E-5</v>
      </c>
      <c r="Q248" s="74">
        <f t="shared" si="11"/>
        <v>33.302825051727162</v>
      </c>
    </row>
    <row r="249" spans="4:17" ht="13" customHeight="1" x14ac:dyDescent="0.15">
      <c r="D249" s="1" t="s">
        <v>533</v>
      </c>
      <c r="E249" s="1" t="s">
        <v>644</v>
      </c>
      <c r="F249" s="1" t="s">
        <v>185</v>
      </c>
      <c r="G249" s="78">
        <v>4</v>
      </c>
      <c r="H249" s="1">
        <v>39485834</v>
      </c>
      <c r="I249" s="78" t="s">
        <v>7</v>
      </c>
      <c r="J249" s="78" t="s">
        <v>6</v>
      </c>
      <c r="K249" s="1">
        <v>1230419</v>
      </c>
      <c r="L249" s="70">
        <v>0.34200000000000003</v>
      </c>
      <c r="M249" s="70">
        <v>-8.8616200000000006E-3</v>
      </c>
      <c r="N249" s="70">
        <v>1.46791E-3</v>
      </c>
      <c r="O249" s="2">
        <v>1.57E-9</v>
      </c>
      <c r="P249" s="108">
        <f t="shared" si="10"/>
        <v>2.9618393277574406E-5</v>
      </c>
      <c r="Q249" s="74">
        <f t="shared" si="11"/>
        <v>36.444054015737734</v>
      </c>
    </row>
    <row r="250" spans="4:17" ht="13" customHeight="1" x14ac:dyDescent="0.15">
      <c r="D250" s="1" t="s">
        <v>533</v>
      </c>
      <c r="E250" s="1" t="s">
        <v>644</v>
      </c>
      <c r="F250" s="1" t="s">
        <v>186</v>
      </c>
      <c r="G250" s="78">
        <v>4</v>
      </c>
      <c r="H250" s="1">
        <v>39999404</v>
      </c>
      <c r="I250" s="78" t="s">
        <v>5</v>
      </c>
      <c r="J250" s="78" t="s">
        <v>10</v>
      </c>
      <c r="K250" s="1">
        <v>1201421</v>
      </c>
      <c r="L250" s="70">
        <v>6.7699999999999996E-2</v>
      </c>
      <c r="M250" s="70">
        <v>-1.7933299999999999E-2</v>
      </c>
      <c r="N250" s="70">
        <v>2.8258699999999999E-3</v>
      </c>
      <c r="O250" s="2">
        <v>2.2100000000000001E-10</v>
      </c>
      <c r="P250" s="108">
        <f t="shared" si="10"/>
        <v>3.3520176205244248E-5</v>
      </c>
      <c r="Q250" s="74">
        <f t="shared" si="11"/>
        <v>40.273126538626251</v>
      </c>
    </row>
    <row r="251" spans="4:17" ht="13" customHeight="1" x14ac:dyDescent="0.15">
      <c r="D251" s="1" t="s">
        <v>533</v>
      </c>
      <c r="E251" s="1" t="s">
        <v>644</v>
      </c>
      <c r="F251" s="1" t="s">
        <v>187</v>
      </c>
      <c r="G251" s="78">
        <v>4</v>
      </c>
      <c r="H251" s="1">
        <v>54429890</v>
      </c>
      <c r="I251" s="78" t="s">
        <v>7</v>
      </c>
      <c r="J251" s="78" t="s">
        <v>6</v>
      </c>
      <c r="K251" s="1">
        <v>1231259</v>
      </c>
      <c r="L251" s="70">
        <v>0.12</v>
      </c>
      <c r="M251" s="70">
        <v>-1.39398E-2</v>
      </c>
      <c r="N251" s="70">
        <v>2.1343999999999998E-3</v>
      </c>
      <c r="O251" s="2">
        <v>6.5299999999999997E-11</v>
      </c>
      <c r="P251" s="108">
        <f t="shared" si="10"/>
        <v>3.4641524665867036E-5</v>
      </c>
      <c r="Q251" s="74">
        <f t="shared" si="11"/>
        <v>42.654097338486501</v>
      </c>
    </row>
    <row r="252" spans="4:17" ht="13" customHeight="1" x14ac:dyDescent="0.15">
      <c r="D252" s="1" t="s">
        <v>533</v>
      </c>
      <c r="E252" s="1" t="s">
        <v>644</v>
      </c>
      <c r="F252" s="1" t="s">
        <v>188</v>
      </c>
      <c r="G252" s="78">
        <v>4</v>
      </c>
      <c r="H252" s="1">
        <v>69312382</v>
      </c>
      <c r="I252" s="78" t="s">
        <v>10</v>
      </c>
      <c r="J252" s="78" t="s">
        <v>6</v>
      </c>
      <c r="K252" s="1">
        <v>1212968</v>
      </c>
      <c r="L252" s="70">
        <v>1.43E-2</v>
      </c>
      <c r="M252" s="70">
        <v>4.7162000000000003E-2</v>
      </c>
      <c r="N252" s="70">
        <v>6.5404199999999999E-3</v>
      </c>
      <c r="O252" s="2">
        <v>5.5599999999999995E-13</v>
      </c>
      <c r="P252" s="108">
        <f t="shared" si="10"/>
        <v>4.2865233313886173E-5</v>
      </c>
      <c r="Q252" s="74">
        <f t="shared" si="11"/>
        <v>51.996299425317581</v>
      </c>
    </row>
    <row r="253" spans="4:17" ht="13" customHeight="1" x14ac:dyDescent="0.15">
      <c r="D253" s="1" t="s">
        <v>533</v>
      </c>
      <c r="E253" s="1" t="s">
        <v>644</v>
      </c>
      <c r="F253" s="1" t="s">
        <v>189</v>
      </c>
      <c r="G253" s="78">
        <v>4</v>
      </c>
      <c r="H253" s="1">
        <v>69491456</v>
      </c>
      <c r="I253" s="78" t="s">
        <v>6</v>
      </c>
      <c r="J253" s="78" t="s">
        <v>7</v>
      </c>
      <c r="K253" s="1">
        <v>1129915</v>
      </c>
      <c r="L253" s="70">
        <v>0.248</v>
      </c>
      <c r="M253" s="70">
        <v>3.1767900000000002E-2</v>
      </c>
      <c r="N253" s="70">
        <v>1.8691700000000001E-3</v>
      </c>
      <c r="O253" s="2">
        <v>8.8299999999999995E-65</v>
      </c>
      <c r="P253" s="108">
        <f t="shared" si="10"/>
        <v>2.5557750474908042E-4</v>
      </c>
      <c r="Q253" s="74">
        <f t="shared" si="11"/>
        <v>288.85416975148917</v>
      </c>
    </row>
    <row r="254" spans="4:17" ht="13" customHeight="1" x14ac:dyDescent="0.15">
      <c r="D254" s="1" t="s">
        <v>533</v>
      </c>
      <c r="E254" s="1" t="s">
        <v>644</v>
      </c>
      <c r="F254" s="1" t="s">
        <v>190</v>
      </c>
      <c r="G254" s="78">
        <v>4</v>
      </c>
      <c r="H254" s="1">
        <v>69519916</v>
      </c>
      <c r="I254" s="78" t="s">
        <v>7</v>
      </c>
      <c r="J254" s="78" t="s">
        <v>6</v>
      </c>
      <c r="K254" s="1">
        <v>1198422</v>
      </c>
      <c r="L254" s="70">
        <v>2.75E-2</v>
      </c>
      <c r="M254" s="70">
        <v>-3.3863600000000001E-2</v>
      </c>
      <c r="N254" s="70">
        <v>5.0041299999999999E-3</v>
      </c>
      <c r="O254" s="2">
        <v>1.31E-11</v>
      </c>
      <c r="P254" s="108">
        <f t="shared" si="10"/>
        <v>3.8210499610917329E-5</v>
      </c>
      <c r="Q254" s="74">
        <f t="shared" si="11"/>
        <v>45.793976754446511</v>
      </c>
    </row>
    <row r="255" spans="4:17" ht="13" customHeight="1" x14ac:dyDescent="0.15">
      <c r="D255" s="1" t="s">
        <v>533</v>
      </c>
      <c r="E255" s="1" t="s">
        <v>644</v>
      </c>
      <c r="F255" s="1" t="s">
        <v>191</v>
      </c>
      <c r="G255" s="78">
        <v>4</v>
      </c>
      <c r="H255" s="1">
        <v>74177397</v>
      </c>
      <c r="I255" s="78" t="s">
        <v>6</v>
      </c>
      <c r="J255" s="78" t="s">
        <v>5</v>
      </c>
      <c r="K255" s="1">
        <v>1231178</v>
      </c>
      <c r="L255" s="70">
        <v>1.9599999999999999E-2</v>
      </c>
      <c r="M255" s="70">
        <v>4.0300700000000002E-2</v>
      </c>
      <c r="N255" s="70">
        <v>5.03784E-3</v>
      </c>
      <c r="O255" s="2">
        <v>1.25E-15</v>
      </c>
      <c r="P255" s="108">
        <f t="shared" si="10"/>
        <v>5.1974823021239031E-5</v>
      </c>
      <c r="Q255" s="74">
        <f t="shared" si="11"/>
        <v>63.993480757833879</v>
      </c>
    </row>
    <row r="256" spans="4:17" ht="13" customHeight="1" x14ac:dyDescent="0.15">
      <c r="D256" s="1" t="s">
        <v>533</v>
      </c>
      <c r="E256" s="1" t="s">
        <v>644</v>
      </c>
      <c r="F256" s="1" t="s">
        <v>192</v>
      </c>
      <c r="G256" s="78">
        <v>4</v>
      </c>
      <c r="H256" s="1">
        <v>88052219</v>
      </c>
      <c r="I256" s="78" t="s">
        <v>7</v>
      </c>
      <c r="J256" s="78" t="s">
        <v>6</v>
      </c>
      <c r="K256" s="1">
        <v>1231199</v>
      </c>
      <c r="L256" s="70">
        <v>0.39900000000000002</v>
      </c>
      <c r="M256" s="70">
        <v>-1.0155300000000001E-2</v>
      </c>
      <c r="N256" s="70">
        <v>1.41921E-3</v>
      </c>
      <c r="O256" s="2">
        <v>8.3299999999999998E-13</v>
      </c>
      <c r="P256" s="108">
        <f t="shared" si="10"/>
        <v>4.1585877970666948E-5</v>
      </c>
      <c r="Q256" s="74">
        <f t="shared" si="11"/>
        <v>51.202537502327594</v>
      </c>
    </row>
    <row r="257" spans="4:17" ht="13" customHeight="1" x14ac:dyDescent="0.15">
      <c r="D257" s="1" t="s">
        <v>533</v>
      </c>
      <c r="E257" s="1" t="s">
        <v>644</v>
      </c>
      <c r="F257" s="1" t="s">
        <v>193</v>
      </c>
      <c r="G257" s="78">
        <v>4</v>
      </c>
      <c r="H257" s="1">
        <v>100277558</v>
      </c>
      <c r="I257" s="78" t="s">
        <v>6</v>
      </c>
      <c r="J257" s="78" t="s">
        <v>7</v>
      </c>
      <c r="K257" s="1">
        <v>1231258</v>
      </c>
      <c r="L257" s="70">
        <v>0.108</v>
      </c>
      <c r="M257" s="70">
        <v>1.6503799999999999E-2</v>
      </c>
      <c r="N257" s="70">
        <v>2.2548999999999998E-3</v>
      </c>
      <c r="O257" s="2">
        <v>2.4999999999999999E-13</v>
      </c>
      <c r="P257" s="108">
        <f t="shared" si="10"/>
        <v>4.3505620871482574E-5</v>
      </c>
      <c r="Q257" s="74">
        <f t="shared" si="11"/>
        <v>53.568887279438634</v>
      </c>
    </row>
    <row r="258" spans="4:17" ht="13" customHeight="1" x14ac:dyDescent="0.15">
      <c r="D258" s="1" t="s">
        <v>533</v>
      </c>
      <c r="E258" s="1" t="s">
        <v>644</v>
      </c>
      <c r="F258" s="1" t="s">
        <v>194</v>
      </c>
      <c r="G258" s="78">
        <v>4</v>
      </c>
      <c r="H258" s="1">
        <v>100487370</v>
      </c>
      <c r="I258" s="78" t="s">
        <v>7</v>
      </c>
      <c r="J258" s="78" t="s">
        <v>6</v>
      </c>
      <c r="K258" s="1">
        <v>1231260</v>
      </c>
      <c r="L258" s="70">
        <v>0.251</v>
      </c>
      <c r="M258" s="70">
        <v>-1.7543599999999999E-2</v>
      </c>
      <c r="N258" s="70">
        <v>1.5964200000000001E-3</v>
      </c>
      <c r="O258" s="2">
        <v>4.3E-28</v>
      </c>
      <c r="P258" s="108">
        <f t="shared" si="10"/>
        <v>9.8073290761527452E-5</v>
      </c>
      <c r="Q258" s="74">
        <f t="shared" si="11"/>
        <v>120.76536769347649</v>
      </c>
    </row>
    <row r="259" spans="4:17" ht="13" customHeight="1" x14ac:dyDescent="0.15">
      <c r="D259" s="1" t="s">
        <v>533</v>
      </c>
      <c r="E259" s="1" t="s">
        <v>644</v>
      </c>
      <c r="F259" s="1" t="s">
        <v>195</v>
      </c>
      <c r="G259" s="78">
        <v>4</v>
      </c>
      <c r="H259" s="1">
        <v>106064683</v>
      </c>
      <c r="I259" s="78" t="s">
        <v>5</v>
      </c>
      <c r="J259" s="78" t="s">
        <v>10</v>
      </c>
      <c r="K259" s="1">
        <v>1231250</v>
      </c>
      <c r="L259" s="70">
        <v>0.217</v>
      </c>
      <c r="M259" s="70">
        <v>1.32543E-2</v>
      </c>
      <c r="N259" s="70">
        <v>1.67534E-3</v>
      </c>
      <c r="O259" s="2">
        <v>2.5399999999999999E-15</v>
      </c>
      <c r="P259" s="108">
        <f t="shared" si="10"/>
        <v>5.0832252741926702E-5</v>
      </c>
      <c r="Q259" s="74">
        <f t="shared" si="11"/>
        <v>62.590291129489657</v>
      </c>
    </row>
    <row r="260" spans="4:17" ht="13" customHeight="1" x14ac:dyDescent="0.15">
      <c r="D260" s="1" t="s">
        <v>533</v>
      </c>
      <c r="E260" s="1" t="s">
        <v>644</v>
      </c>
      <c r="F260" s="1" t="s">
        <v>196</v>
      </c>
      <c r="G260" s="78">
        <v>4</v>
      </c>
      <c r="H260" s="1">
        <v>110947478</v>
      </c>
      <c r="I260" s="78" t="s">
        <v>10</v>
      </c>
      <c r="J260" s="78" t="s">
        <v>5</v>
      </c>
      <c r="K260" s="1">
        <v>1228581</v>
      </c>
      <c r="L260" s="70">
        <v>0.31</v>
      </c>
      <c r="M260" s="70">
        <v>-9.2535699999999992E-3</v>
      </c>
      <c r="N260" s="70">
        <v>1.51888E-3</v>
      </c>
      <c r="O260" s="2">
        <v>1.1100000000000001E-9</v>
      </c>
      <c r="P260" s="108">
        <f t="shared" si="10"/>
        <v>3.0210282546779658E-5</v>
      </c>
      <c r="Q260" s="74">
        <f t="shared" si="11"/>
        <v>37.116840031264594</v>
      </c>
    </row>
    <row r="261" spans="4:17" ht="13" customHeight="1" x14ac:dyDescent="0.15">
      <c r="D261" s="1" t="s">
        <v>533</v>
      </c>
      <c r="E261" s="1" t="s">
        <v>644</v>
      </c>
      <c r="F261" s="1" t="s">
        <v>197</v>
      </c>
      <c r="G261" s="78">
        <v>4</v>
      </c>
      <c r="H261" s="1">
        <v>120123417</v>
      </c>
      <c r="I261" s="78" t="s">
        <v>7</v>
      </c>
      <c r="J261" s="78" t="s">
        <v>5</v>
      </c>
      <c r="K261" s="1">
        <v>1230447</v>
      </c>
      <c r="L261" s="70">
        <v>0.13200000000000001</v>
      </c>
      <c r="M261" s="70">
        <v>-1.4503800000000001E-2</v>
      </c>
      <c r="N261" s="70">
        <v>2.0617700000000001E-3</v>
      </c>
      <c r="O261" s="2">
        <v>2E-12</v>
      </c>
      <c r="P261" s="108">
        <f t="shared" si="10"/>
        <v>4.021636324025404E-5</v>
      </c>
      <c r="Q261" s="74">
        <f t="shared" si="11"/>
        <v>49.486013214637133</v>
      </c>
    </row>
    <row r="262" spans="4:17" ht="13" customHeight="1" x14ac:dyDescent="0.15">
      <c r="D262" s="1" t="s">
        <v>533</v>
      </c>
      <c r="E262" s="1" t="s">
        <v>644</v>
      </c>
      <c r="F262" s="1" t="s">
        <v>198</v>
      </c>
      <c r="G262" s="78">
        <v>4</v>
      </c>
      <c r="H262" s="1">
        <v>151454015</v>
      </c>
      <c r="I262" s="78" t="s">
        <v>6</v>
      </c>
      <c r="J262" s="78" t="s">
        <v>7</v>
      </c>
      <c r="K262" s="1">
        <v>1231254</v>
      </c>
      <c r="L262" s="70">
        <v>0.35399999999999998</v>
      </c>
      <c r="M262" s="70">
        <v>-8.4069799999999997E-3</v>
      </c>
      <c r="N262" s="70">
        <v>1.4528900000000001E-3</v>
      </c>
      <c r="O262" s="2">
        <v>7.1900000000000002E-9</v>
      </c>
      <c r="P262" s="108">
        <f t="shared" si="10"/>
        <v>2.7192873038294124E-5</v>
      </c>
      <c r="Q262" s="74">
        <f t="shared" si="11"/>
        <v>33.482189791081751</v>
      </c>
    </row>
    <row r="263" spans="4:17" ht="13" customHeight="1" x14ac:dyDescent="0.15">
      <c r="D263" s="1" t="s">
        <v>533</v>
      </c>
      <c r="E263" s="1" t="s">
        <v>644</v>
      </c>
      <c r="F263" s="1" t="s">
        <v>199</v>
      </c>
      <c r="G263" s="78">
        <v>4</v>
      </c>
      <c r="H263" s="1">
        <v>154191226</v>
      </c>
      <c r="I263" s="78" t="s">
        <v>5</v>
      </c>
      <c r="J263" s="78" t="s">
        <v>10</v>
      </c>
      <c r="K263" s="1">
        <v>1231254</v>
      </c>
      <c r="L263" s="70">
        <v>0.16700000000000001</v>
      </c>
      <c r="M263" s="70">
        <v>-1.52278E-2</v>
      </c>
      <c r="N263" s="70">
        <v>1.85837E-3</v>
      </c>
      <c r="O263" s="2">
        <v>2.52E-16</v>
      </c>
      <c r="P263" s="108">
        <f t="shared" si="10"/>
        <v>5.4530391939546602E-5</v>
      </c>
      <c r="Q263" s="74">
        <f t="shared" si="11"/>
        <v>67.144315542193667</v>
      </c>
    </row>
    <row r="264" spans="4:17" ht="13" customHeight="1" x14ac:dyDescent="0.15">
      <c r="D264" s="1" t="s">
        <v>533</v>
      </c>
      <c r="E264" s="1" t="s">
        <v>644</v>
      </c>
      <c r="F264" s="1" t="s">
        <v>200</v>
      </c>
      <c r="G264" s="78">
        <v>4</v>
      </c>
      <c r="H264" s="1">
        <v>155448758</v>
      </c>
      <c r="I264" s="78" t="s">
        <v>10</v>
      </c>
      <c r="J264" s="78" t="s">
        <v>5</v>
      </c>
      <c r="K264" s="1">
        <v>1224200</v>
      </c>
      <c r="L264" s="70">
        <v>1.2999999999999999E-2</v>
      </c>
      <c r="M264" s="70">
        <v>4.5542800000000001E-2</v>
      </c>
      <c r="N264" s="70">
        <v>6.4595E-3</v>
      </c>
      <c r="O264" s="2">
        <v>1.7800000000000001E-12</v>
      </c>
      <c r="P264" s="108">
        <f t="shared" si="10"/>
        <v>4.0604263806181652E-5</v>
      </c>
      <c r="Q264" s="74">
        <f t="shared" si="11"/>
        <v>49.709676967837282</v>
      </c>
    </row>
    <row r="265" spans="4:17" ht="13" customHeight="1" x14ac:dyDescent="0.15">
      <c r="D265" s="1" t="s">
        <v>533</v>
      </c>
      <c r="E265" s="1" t="s">
        <v>644</v>
      </c>
      <c r="F265" s="1" t="s">
        <v>201</v>
      </c>
      <c r="G265" s="78">
        <v>4</v>
      </c>
      <c r="H265" s="1">
        <v>185251995</v>
      </c>
      <c r="I265" s="78" t="s">
        <v>10</v>
      </c>
      <c r="J265" s="78" t="s">
        <v>6</v>
      </c>
      <c r="K265" s="1">
        <v>1201448</v>
      </c>
      <c r="L265" s="70">
        <v>0.40400000000000003</v>
      </c>
      <c r="M265" s="70">
        <v>9.1812000000000005E-3</v>
      </c>
      <c r="N265" s="70">
        <v>1.43827E-3</v>
      </c>
      <c r="O265" s="2">
        <v>1.73E-10</v>
      </c>
      <c r="P265" s="108">
        <f t="shared" si="10"/>
        <v>3.3915509362205771E-5</v>
      </c>
      <c r="Q265" s="74">
        <f t="shared" si="11"/>
        <v>40.749035085465614</v>
      </c>
    </row>
    <row r="266" spans="4:17" ht="13" customHeight="1" x14ac:dyDescent="0.15">
      <c r="D266" s="1" t="s">
        <v>533</v>
      </c>
      <c r="E266" s="1" t="s">
        <v>644</v>
      </c>
      <c r="F266" s="1" t="s">
        <v>202</v>
      </c>
      <c r="G266" s="78">
        <v>5</v>
      </c>
      <c r="H266" s="1">
        <v>52095024</v>
      </c>
      <c r="I266" s="78" t="s">
        <v>7</v>
      </c>
      <c r="J266" s="78" t="s">
        <v>6</v>
      </c>
      <c r="K266" s="1">
        <v>1231253</v>
      </c>
      <c r="L266" s="70">
        <v>3.7699999999999997E-2</v>
      </c>
      <c r="M266" s="70">
        <v>-5.1142600000000003E-2</v>
      </c>
      <c r="N266" s="70">
        <v>3.6616600000000002E-3</v>
      </c>
      <c r="O266" s="2">
        <v>2.4800000000000001E-44</v>
      </c>
      <c r="P266" s="108">
        <f t="shared" si="10"/>
        <v>1.5841396671991545E-4</v>
      </c>
      <c r="Q266" s="74">
        <f t="shared" si="11"/>
        <v>195.07825805854247</v>
      </c>
    </row>
    <row r="267" spans="4:17" ht="13" customHeight="1" x14ac:dyDescent="0.15">
      <c r="D267" s="1" t="s">
        <v>533</v>
      </c>
      <c r="E267" s="1" t="s">
        <v>644</v>
      </c>
      <c r="F267" s="1" t="s">
        <v>203</v>
      </c>
      <c r="G267" s="78">
        <v>5</v>
      </c>
      <c r="H267" s="1">
        <v>53308819</v>
      </c>
      <c r="I267" s="78" t="s">
        <v>5</v>
      </c>
      <c r="J267" s="78" t="s">
        <v>10</v>
      </c>
      <c r="K267" s="1">
        <v>1231241</v>
      </c>
      <c r="L267" s="70">
        <v>0.11</v>
      </c>
      <c r="M267" s="70">
        <v>1.35742E-2</v>
      </c>
      <c r="N267" s="70">
        <v>2.2183099999999998E-3</v>
      </c>
      <c r="O267" s="2">
        <v>9.4099999999999996E-10</v>
      </c>
      <c r="P267" s="108">
        <f t="shared" si="10"/>
        <v>3.0410792441313413E-5</v>
      </c>
      <c r="Q267" s="74">
        <f t="shared" si="11"/>
        <v>37.444092379171778</v>
      </c>
    </row>
    <row r="268" spans="4:17" ht="13" customHeight="1" x14ac:dyDescent="0.15">
      <c r="D268" s="1" t="s">
        <v>533</v>
      </c>
      <c r="E268" s="1" t="s">
        <v>644</v>
      </c>
      <c r="F268" s="1" t="s">
        <v>204</v>
      </c>
      <c r="G268" s="78">
        <v>5</v>
      </c>
      <c r="H268" s="1">
        <v>57620041</v>
      </c>
      <c r="I268" s="78" t="s">
        <v>10</v>
      </c>
      <c r="J268" s="78" t="s">
        <v>7</v>
      </c>
      <c r="K268" s="1">
        <v>1189693</v>
      </c>
      <c r="L268" s="70">
        <v>0.46899999999999997</v>
      </c>
      <c r="M268" s="70">
        <v>8.1977999999999999E-3</v>
      </c>
      <c r="N268" s="70">
        <v>1.4535100000000001E-3</v>
      </c>
      <c r="O268" s="2">
        <v>1.7E-8</v>
      </c>
      <c r="P268" s="108">
        <f t="shared" si="10"/>
        <v>2.6736962766912644E-5</v>
      </c>
      <c r="Q268" s="74">
        <f t="shared" si="11"/>
        <v>31.809574462539103</v>
      </c>
    </row>
    <row r="269" spans="4:17" ht="13" customHeight="1" x14ac:dyDescent="0.15">
      <c r="D269" s="1" t="s">
        <v>533</v>
      </c>
      <c r="E269" s="1" t="s">
        <v>644</v>
      </c>
      <c r="F269" s="1" t="s">
        <v>205</v>
      </c>
      <c r="G269" s="78">
        <v>5</v>
      </c>
      <c r="H269" s="1">
        <v>72381679</v>
      </c>
      <c r="I269" s="78" t="s">
        <v>7</v>
      </c>
      <c r="J269" s="78" t="s">
        <v>6</v>
      </c>
      <c r="K269" s="1">
        <v>1199679</v>
      </c>
      <c r="L269" s="70">
        <v>5.1499999999999997E-2</v>
      </c>
      <c r="M269" s="70">
        <v>-2.56698E-2</v>
      </c>
      <c r="N269" s="70">
        <v>3.3211999999999998E-3</v>
      </c>
      <c r="O269" s="2">
        <v>1.08E-14</v>
      </c>
      <c r="P269" s="108">
        <f t="shared" si="10"/>
        <v>4.9792992698272854E-5</v>
      </c>
      <c r="Q269" s="74">
        <f t="shared" si="11"/>
        <v>59.738482659116734</v>
      </c>
    </row>
    <row r="270" spans="4:17" ht="13" customHeight="1" x14ac:dyDescent="0.15">
      <c r="D270" s="1" t="s">
        <v>533</v>
      </c>
      <c r="E270" s="1" t="s">
        <v>644</v>
      </c>
      <c r="F270" s="1" t="s">
        <v>206</v>
      </c>
      <c r="G270" s="78">
        <v>5</v>
      </c>
      <c r="H270" s="1">
        <v>74312482</v>
      </c>
      <c r="I270" s="78" t="s">
        <v>5</v>
      </c>
      <c r="J270" s="78" t="s">
        <v>7</v>
      </c>
      <c r="K270" s="1">
        <v>1231149</v>
      </c>
      <c r="L270" s="70">
        <v>3.7699999999999997E-2</v>
      </c>
      <c r="M270" s="70">
        <v>-2.78833E-2</v>
      </c>
      <c r="N270" s="70">
        <v>3.6492E-3</v>
      </c>
      <c r="O270" s="2">
        <v>2.1600000000000001E-14</v>
      </c>
      <c r="P270" s="108">
        <f t="shared" si="10"/>
        <v>4.7420027226848106E-5</v>
      </c>
      <c r="Q270" s="74">
        <f t="shared" si="11"/>
        <v>58.383792821297554</v>
      </c>
    </row>
    <row r="271" spans="4:17" ht="13" customHeight="1" x14ac:dyDescent="0.15">
      <c r="D271" s="1" t="s">
        <v>533</v>
      </c>
      <c r="E271" s="1" t="s">
        <v>644</v>
      </c>
      <c r="F271" s="1" t="s">
        <v>207</v>
      </c>
      <c r="G271" s="78">
        <v>5</v>
      </c>
      <c r="H271" s="1">
        <v>74356857</v>
      </c>
      <c r="I271" s="78" t="s">
        <v>6</v>
      </c>
      <c r="J271" s="78" t="s">
        <v>7</v>
      </c>
      <c r="K271" s="1">
        <v>1231115</v>
      </c>
      <c r="L271" s="70">
        <v>0.35299999999999998</v>
      </c>
      <c r="M271" s="70">
        <v>4.5391800000000003E-2</v>
      </c>
      <c r="N271" s="70">
        <v>1.46732E-3</v>
      </c>
      <c r="O271" s="2">
        <v>9.9999999999999998E-201</v>
      </c>
      <c r="P271" s="108">
        <f t="shared" si="10"/>
        <v>7.7672816406725248E-4</v>
      </c>
      <c r="Q271" s="74">
        <f t="shared" si="11"/>
        <v>956.98345625234504</v>
      </c>
    </row>
    <row r="272" spans="4:17" ht="13" customHeight="1" x14ac:dyDescent="0.15">
      <c r="D272" s="1" t="s">
        <v>533</v>
      </c>
      <c r="E272" s="1" t="s">
        <v>644</v>
      </c>
      <c r="F272" s="1" t="s">
        <v>77</v>
      </c>
      <c r="G272" s="78">
        <v>5</v>
      </c>
      <c r="H272" s="1">
        <v>74675951</v>
      </c>
      <c r="I272" s="78" t="s">
        <v>6</v>
      </c>
      <c r="J272" s="78" t="s">
        <v>5</v>
      </c>
      <c r="K272" s="1">
        <v>1228685</v>
      </c>
      <c r="L272" s="70">
        <v>4.1700000000000001E-2</v>
      </c>
      <c r="M272" s="70">
        <v>-3.69214E-2</v>
      </c>
      <c r="N272" s="70">
        <v>3.6983200000000002E-3</v>
      </c>
      <c r="O272" s="2">
        <v>1.7999999999999999E-23</v>
      </c>
      <c r="P272" s="108">
        <f t="shared" si="10"/>
        <v>8.1109470344159777E-5</v>
      </c>
      <c r="Q272" s="74">
        <f t="shared" si="11"/>
        <v>99.665911200142062</v>
      </c>
    </row>
    <row r="273" spans="4:17" ht="13" customHeight="1" x14ac:dyDescent="0.15">
      <c r="D273" s="1" t="s">
        <v>533</v>
      </c>
      <c r="E273" s="1" t="s">
        <v>644</v>
      </c>
      <c r="F273" s="1" t="s">
        <v>208</v>
      </c>
      <c r="G273" s="78">
        <v>5</v>
      </c>
      <c r="H273" s="1">
        <v>74984029</v>
      </c>
      <c r="I273" s="78" t="s">
        <v>6</v>
      </c>
      <c r="J273" s="78" t="s">
        <v>7</v>
      </c>
      <c r="K273" s="1">
        <v>1231259</v>
      </c>
      <c r="L273" s="70">
        <v>7.1400000000000005E-2</v>
      </c>
      <c r="M273" s="70">
        <v>3.48889E-2</v>
      </c>
      <c r="N273" s="70">
        <v>2.6618700000000002E-3</v>
      </c>
      <c r="O273" s="2">
        <v>3.0099999999999997E-39</v>
      </c>
      <c r="P273" s="108">
        <f t="shared" si="10"/>
        <v>1.3950534964647247E-4</v>
      </c>
      <c r="Q273" s="74">
        <f t="shared" si="11"/>
        <v>171.79090403980089</v>
      </c>
    </row>
    <row r="274" spans="4:17" ht="13" customHeight="1" x14ac:dyDescent="0.15">
      <c r="D274" s="1" t="s">
        <v>533</v>
      </c>
      <c r="E274" s="1" t="s">
        <v>644</v>
      </c>
      <c r="F274" s="1" t="s">
        <v>209</v>
      </c>
      <c r="G274" s="78">
        <v>5</v>
      </c>
      <c r="H274" s="1">
        <v>75198461</v>
      </c>
      <c r="I274" s="78" t="s">
        <v>10</v>
      </c>
      <c r="J274" s="78" t="s">
        <v>7</v>
      </c>
      <c r="K274" s="1">
        <v>1228418</v>
      </c>
      <c r="L274" s="70">
        <v>2.0400000000000001E-2</v>
      </c>
      <c r="M274" s="70">
        <v>-3.11531E-2</v>
      </c>
      <c r="N274" s="70">
        <v>5.0022799999999996E-3</v>
      </c>
      <c r="O274" s="2">
        <v>4.7300000000000002E-10</v>
      </c>
      <c r="P274" s="108">
        <f t="shared" si="10"/>
        <v>3.1572331922137116E-5</v>
      </c>
      <c r="Q274" s="74">
        <f t="shared" si="11"/>
        <v>38.785182229110987</v>
      </c>
    </row>
    <row r="275" spans="4:17" ht="13" customHeight="1" x14ac:dyDescent="0.15">
      <c r="D275" s="1" t="s">
        <v>533</v>
      </c>
      <c r="E275" s="1" t="s">
        <v>644</v>
      </c>
      <c r="F275" s="1" t="s">
        <v>210</v>
      </c>
      <c r="G275" s="78">
        <v>5</v>
      </c>
      <c r="H275" s="1">
        <v>96267655</v>
      </c>
      <c r="I275" s="78" t="s">
        <v>10</v>
      </c>
      <c r="J275" s="78" t="s">
        <v>5</v>
      </c>
      <c r="K275" s="1">
        <v>1228631</v>
      </c>
      <c r="L275" s="70">
        <v>0.42599999999999999</v>
      </c>
      <c r="M275" s="70">
        <v>8.4492000000000005E-3</v>
      </c>
      <c r="N275" s="70">
        <v>1.40646E-3</v>
      </c>
      <c r="O275" s="2">
        <v>1.8800000000000001E-9</v>
      </c>
      <c r="P275" s="108">
        <f t="shared" si="10"/>
        <v>2.9372586046116809E-5</v>
      </c>
      <c r="Q275" s="74">
        <f t="shared" si="11"/>
        <v>36.089071050599209</v>
      </c>
    </row>
    <row r="276" spans="4:17" ht="13" customHeight="1" x14ac:dyDescent="0.15">
      <c r="D276" s="1" t="s">
        <v>533</v>
      </c>
      <c r="E276" s="1" t="s">
        <v>644</v>
      </c>
      <c r="F276" s="1" t="s">
        <v>211</v>
      </c>
      <c r="G276" s="78">
        <v>5</v>
      </c>
      <c r="H276" s="1">
        <v>122833703</v>
      </c>
      <c r="I276" s="78" t="s">
        <v>6</v>
      </c>
      <c r="J276" s="78" t="s">
        <v>7</v>
      </c>
      <c r="K276" s="1">
        <v>1230360</v>
      </c>
      <c r="L276" s="70">
        <v>0.45100000000000001</v>
      </c>
      <c r="M276" s="70">
        <v>-1.6746299999999999E-2</v>
      </c>
      <c r="N276" s="70">
        <v>1.39999E-3</v>
      </c>
      <c r="O276" s="2">
        <v>5.6399999999999997E-33</v>
      </c>
      <c r="P276" s="108">
        <f t="shared" si="10"/>
        <v>1.1628003688887788E-4</v>
      </c>
      <c r="Q276" s="74">
        <f t="shared" si="11"/>
        <v>143.08271128947291</v>
      </c>
    </row>
    <row r="277" spans="4:17" ht="13" customHeight="1" x14ac:dyDescent="0.15">
      <c r="D277" s="1" t="s">
        <v>533</v>
      </c>
      <c r="E277" s="1" t="s">
        <v>644</v>
      </c>
      <c r="F277" s="1" t="s">
        <v>212</v>
      </c>
      <c r="G277" s="78">
        <v>5</v>
      </c>
      <c r="H277" s="1">
        <v>131810619</v>
      </c>
      <c r="I277" s="78" t="s">
        <v>7</v>
      </c>
      <c r="J277" s="78" t="s">
        <v>6</v>
      </c>
      <c r="K277" s="1">
        <v>1227720</v>
      </c>
      <c r="L277" s="70">
        <v>0.19600000000000001</v>
      </c>
      <c r="M277" s="70">
        <v>-1.95199E-2</v>
      </c>
      <c r="N277" s="70">
        <v>1.7519600000000001E-3</v>
      </c>
      <c r="O277" s="2">
        <v>7.8600000000000001E-29</v>
      </c>
      <c r="P277" s="108">
        <f t="shared" si="10"/>
        <v>1.0110288835832162E-4</v>
      </c>
      <c r="Q277" s="74">
        <f t="shared" si="11"/>
        <v>124.13838663894724</v>
      </c>
    </row>
    <row r="278" spans="4:17" ht="13" customHeight="1" x14ac:dyDescent="0.15">
      <c r="D278" s="1" t="s">
        <v>533</v>
      </c>
      <c r="E278" s="1" t="s">
        <v>644</v>
      </c>
      <c r="F278" s="1" t="s">
        <v>213</v>
      </c>
      <c r="G278" s="78">
        <v>5</v>
      </c>
      <c r="H278" s="1">
        <v>139579421</v>
      </c>
      <c r="I278" s="78" t="s">
        <v>7</v>
      </c>
      <c r="J278" s="78" t="s">
        <v>5</v>
      </c>
      <c r="K278" s="1">
        <v>1231148</v>
      </c>
      <c r="L278" s="70">
        <v>0.214</v>
      </c>
      <c r="M278" s="70">
        <v>-1.0767199999999999E-2</v>
      </c>
      <c r="N278" s="70">
        <v>1.6898200000000001E-3</v>
      </c>
      <c r="O278" s="2">
        <v>1.87E-10</v>
      </c>
      <c r="P278" s="108">
        <f t="shared" ref="P278:P341" si="12">M278^2/((K278*N278^2)+M278^2)</f>
        <v>3.297616009281258E-5</v>
      </c>
      <c r="Q278" s="74">
        <f t="shared" ref="Q278:Q341" si="13">(P278/(1-P278))*(K278-2)</f>
        <v>40.599806419342059</v>
      </c>
    </row>
    <row r="279" spans="4:17" ht="13" customHeight="1" x14ac:dyDescent="0.15">
      <c r="D279" s="1" t="s">
        <v>533</v>
      </c>
      <c r="E279" s="1" t="s">
        <v>644</v>
      </c>
      <c r="F279" s="1" t="s">
        <v>214</v>
      </c>
      <c r="G279" s="78">
        <v>5</v>
      </c>
      <c r="H279" s="1">
        <v>141888881</v>
      </c>
      <c r="I279" s="78" t="s">
        <v>7</v>
      </c>
      <c r="J279" s="78" t="s">
        <v>6</v>
      </c>
      <c r="K279" s="1">
        <v>1230451</v>
      </c>
      <c r="L279" s="70">
        <v>0.107</v>
      </c>
      <c r="M279" s="70">
        <v>2.1803099999999999E-2</v>
      </c>
      <c r="N279" s="70">
        <v>2.2500799999999998E-3</v>
      </c>
      <c r="O279" s="2">
        <v>3.3300000000000001E-22</v>
      </c>
      <c r="P279" s="108">
        <f t="shared" si="12"/>
        <v>7.6303263226266905E-5</v>
      </c>
      <c r="Q279" s="74">
        <f t="shared" si="13"/>
        <v>93.894438385544504</v>
      </c>
    </row>
    <row r="280" spans="4:17" ht="13" customHeight="1" x14ac:dyDescent="0.15">
      <c r="D280" s="1" t="s">
        <v>533</v>
      </c>
      <c r="E280" s="1" t="s">
        <v>644</v>
      </c>
      <c r="F280" s="1" t="s">
        <v>215</v>
      </c>
      <c r="G280" s="78">
        <v>5</v>
      </c>
      <c r="H280" s="1">
        <v>156375335</v>
      </c>
      <c r="I280" s="78" t="s">
        <v>7</v>
      </c>
      <c r="J280" s="78" t="s">
        <v>10</v>
      </c>
      <c r="K280" s="1">
        <v>1063383</v>
      </c>
      <c r="L280" s="70">
        <v>2.3300000000000001E-2</v>
      </c>
      <c r="M280" s="70">
        <v>-4.8805099999999997E-2</v>
      </c>
      <c r="N280" s="70">
        <v>6.0067899999999997E-3</v>
      </c>
      <c r="O280" s="2">
        <v>4.4699999999999997E-16</v>
      </c>
      <c r="P280" s="108">
        <f t="shared" si="12"/>
        <v>6.2076731516308418E-5</v>
      </c>
      <c r="Q280" s="74">
        <f t="shared" si="13"/>
        <v>66.015314851519562</v>
      </c>
    </row>
    <row r="281" spans="4:17" ht="13" customHeight="1" x14ac:dyDescent="0.15">
      <c r="D281" s="1" t="s">
        <v>533</v>
      </c>
      <c r="E281" s="1" t="s">
        <v>644</v>
      </c>
      <c r="F281" s="1" t="s">
        <v>216</v>
      </c>
      <c r="G281" s="78">
        <v>5</v>
      </c>
      <c r="H281" s="1">
        <v>156396003</v>
      </c>
      <c r="I281" s="78" t="s">
        <v>6</v>
      </c>
      <c r="J281" s="78" t="s">
        <v>7</v>
      </c>
      <c r="K281" s="1">
        <v>1227808</v>
      </c>
      <c r="L281" s="70">
        <v>0.36499999999999999</v>
      </c>
      <c r="M281" s="70">
        <v>-3.5319299999999998E-2</v>
      </c>
      <c r="N281" s="70">
        <v>1.43731E-3</v>
      </c>
      <c r="O281" s="2">
        <v>2.4399999999999998E-133</v>
      </c>
      <c r="P281" s="108">
        <f t="shared" si="12"/>
        <v>4.9156311369955529E-4</v>
      </c>
      <c r="Q281" s="74">
        <f t="shared" si="13"/>
        <v>603.84096632458204</v>
      </c>
    </row>
    <row r="282" spans="4:17" ht="13" customHeight="1" x14ac:dyDescent="0.15">
      <c r="D282" s="1" t="s">
        <v>533</v>
      </c>
      <c r="E282" s="1" t="s">
        <v>644</v>
      </c>
      <c r="F282" s="1" t="s">
        <v>217</v>
      </c>
      <c r="G282" s="78">
        <v>5</v>
      </c>
      <c r="H282" s="1">
        <v>156422887</v>
      </c>
      <c r="I282" s="78" t="s">
        <v>7</v>
      </c>
      <c r="J282" s="78" t="s">
        <v>6</v>
      </c>
      <c r="K282" s="1">
        <v>1220531</v>
      </c>
      <c r="L282" s="70">
        <v>0.43</v>
      </c>
      <c r="M282" s="70">
        <v>-9.7792199999999999E-3</v>
      </c>
      <c r="N282" s="70">
        <v>1.40806E-3</v>
      </c>
      <c r="O282" s="2">
        <v>3.7799999999999996E-12</v>
      </c>
      <c r="P282" s="108">
        <f t="shared" si="12"/>
        <v>3.9518470981612167E-5</v>
      </c>
      <c r="Q282" s="74">
        <f t="shared" si="13"/>
        <v>48.235346055839507</v>
      </c>
    </row>
    <row r="283" spans="4:17" ht="13" customHeight="1" x14ac:dyDescent="0.15">
      <c r="D283" s="1" t="s">
        <v>533</v>
      </c>
      <c r="E283" s="1" t="s">
        <v>644</v>
      </c>
      <c r="F283" s="1" t="s">
        <v>218</v>
      </c>
      <c r="G283" s="78">
        <v>5</v>
      </c>
      <c r="H283" s="1">
        <v>176528386</v>
      </c>
      <c r="I283" s="78" t="s">
        <v>5</v>
      </c>
      <c r="J283" s="78" t="s">
        <v>10</v>
      </c>
      <c r="K283" s="1">
        <v>1212243</v>
      </c>
      <c r="L283" s="70">
        <v>0.252</v>
      </c>
      <c r="M283" s="70">
        <v>-1.0422300000000001E-2</v>
      </c>
      <c r="N283" s="70">
        <v>1.6348700000000001E-3</v>
      </c>
      <c r="O283" s="2">
        <v>1.8299999999999999E-10</v>
      </c>
      <c r="P283" s="108">
        <f t="shared" si="12"/>
        <v>3.3524047411476166E-5</v>
      </c>
      <c r="Q283" s="74">
        <f t="shared" si="13"/>
        <v>40.640587195107237</v>
      </c>
    </row>
    <row r="284" spans="4:17" ht="13" customHeight="1" x14ac:dyDescent="0.15">
      <c r="D284" s="1" t="s">
        <v>533</v>
      </c>
      <c r="E284" s="1" t="s">
        <v>644</v>
      </c>
      <c r="F284" s="1" t="s">
        <v>219</v>
      </c>
      <c r="G284" s="78">
        <v>5</v>
      </c>
      <c r="H284" s="1">
        <v>179301260</v>
      </c>
      <c r="I284" s="78" t="s">
        <v>5</v>
      </c>
      <c r="J284" s="78" t="s">
        <v>10</v>
      </c>
      <c r="K284" s="1">
        <v>1211476</v>
      </c>
      <c r="L284" s="70">
        <v>8.9899999999999994E-2</v>
      </c>
      <c r="M284" s="70">
        <v>1.37103E-2</v>
      </c>
      <c r="N284" s="70">
        <v>2.4505600000000001E-3</v>
      </c>
      <c r="O284" s="2">
        <v>2.2099999999999999E-8</v>
      </c>
      <c r="P284" s="108">
        <f t="shared" si="12"/>
        <v>2.583670932351361E-5</v>
      </c>
      <c r="Q284" s="74">
        <f t="shared" si="13"/>
        <v>31.301310313850355</v>
      </c>
    </row>
    <row r="285" spans="4:17" ht="13" customHeight="1" x14ac:dyDescent="0.15">
      <c r="D285" s="1" t="s">
        <v>533</v>
      </c>
      <c r="E285" s="1" t="s">
        <v>644</v>
      </c>
      <c r="F285" s="1" t="s">
        <v>220</v>
      </c>
      <c r="G285" s="78">
        <v>6</v>
      </c>
      <c r="H285" s="1">
        <v>11839042</v>
      </c>
      <c r="I285" s="78" t="s">
        <v>7</v>
      </c>
      <c r="J285" s="78" t="s">
        <v>5</v>
      </c>
      <c r="K285" s="1">
        <v>1230447</v>
      </c>
      <c r="L285" s="70">
        <v>6.8500000000000005E-2</v>
      </c>
      <c r="M285" s="70">
        <v>-2.3050899999999999E-2</v>
      </c>
      <c r="N285" s="70">
        <v>2.76217E-3</v>
      </c>
      <c r="O285" s="2">
        <v>7.1099999999999999E-17</v>
      </c>
      <c r="P285" s="108">
        <f t="shared" si="12"/>
        <v>5.6596226153356626E-5</v>
      </c>
      <c r="Q285" s="74">
        <f t="shared" si="13"/>
        <v>69.642484991097334</v>
      </c>
    </row>
    <row r="286" spans="4:17" ht="13" customHeight="1" x14ac:dyDescent="0.15">
      <c r="D286" s="1" t="s">
        <v>533</v>
      </c>
      <c r="E286" s="1" t="s">
        <v>644</v>
      </c>
      <c r="F286" s="1" t="s">
        <v>221</v>
      </c>
      <c r="G286" s="78">
        <v>6</v>
      </c>
      <c r="H286" s="1">
        <v>16131156</v>
      </c>
      <c r="I286" s="78" t="s">
        <v>6</v>
      </c>
      <c r="J286" s="78" t="s">
        <v>7</v>
      </c>
      <c r="K286" s="1">
        <v>1230411</v>
      </c>
      <c r="L286" s="70">
        <v>0.32100000000000001</v>
      </c>
      <c r="M286" s="70">
        <v>-3.18004E-2</v>
      </c>
      <c r="N286" s="70">
        <v>1.4863599999999999E-3</v>
      </c>
      <c r="O286" s="2">
        <v>1.49E-101</v>
      </c>
      <c r="P286" s="108">
        <f t="shared" si="12"/>
        <v>3.7188221181983476E-4</v>
      </c>
      <c r="Q286" s="74">
        <f t="shared" si="13"/>
        <v>457.73744477642731</v>
      </c>
    </row>
    <row r="287" spans="4:17" ht="13" customHeight="1" x14ac:dyDescent="0.15">
      <c r="D287" s="1" t="s">
        <v>533</v>
      </c>
      <c r="E287" s="1" t="s">
        <v>644</v>
      </c>
      <c r="F287" s="1" t="s">
        <v>222</v>
      </c>
      <c r="G287" s="78">
        <v>6</v>
      </c>
      <c r="H287" s="1">
        <v>18773180</v>
      </c>
      <c r="I287" s="78" t="s">
        <v>10</v>
      </c>
      <c r="J287" s="78" t="s">
        <v>6</v>
      </c>
      <c r="K287" s="1">
        <v>1089177</v>
      </c>
      <c r="L287" s="70">
        <v>0.45100000000000001</v>
      </c>
      <c r="M287" s="70">
        <v>9.0654099999999994E-3</v>
      </c>
      <c r="N287" s="70">
        <v>1.5149300000000001E-3</v>
      </c>
      <c r="O287" s="2">
        <v>2.1799999999999999E-9</v>
      </c>
      <c r="P287" s="108">
        <f t="shared" si="12"/>
        <v>3.2875852971214073E-5</v>
      </c>
      <c r="Q287" s="74">
        <f t="shared" si="13"/>
        <v>35.808734402609396</v>
      </c>
    </row>
    <row r="288" spans="4:17" ht="13" customHeight="1" x14ac:dyDescent="0.15">
      <c r="D288" s="1" t="s">
        <v>533</v>
      </c>
      <c r="E288" s="1" t="s">
        <v>644</v>
      </c>
      <c r="F288" s="1" t="s">
        <v>223</v>
      </c>
      <c r="G288" s="78">
        <v>6</v>
      </c>
      <c r="H288" s="1">
        <v>26093141</v>
      </c>
      <c r="I288" s="78" t="s">
        <v>5</v>
      </c>
      <c r="J288" s="78" t="s">
        <v>10</v>
      </c>
      <c r="K288" s="1">
        <v>1230196</v>
      </c>
      <c r="L288" s="70">
        <v>6.8199999999999997E-2</v>
      </c>
      <c r="M288" s="70">
        <v>-5.7171100000000002E-2</v>
      </c>
      <c r="N288" s="70">
        <v>2.76108E-3</v>
      </c>
      <c r="O288" s="2">
        <v>3.0499999999999997E-95</v>
      </c>
      <c r="P288" s="108">
        <f t="shared" si="12"/>
        <v>3.4839304315577042E-4</v>
      </c>
      <c r="Q288" s="74">
        <f t="shared" si="13"/>
        <v>428.74040150517402</v>
      </c>
    </row>
    <row r="289" spans="4:17" ht="13" customHeight="1" x14ac:dyDescent="0.15">
      <c r="D289" s="1" t="s">
        <v>533</v>
      </c>
      <c r="E289" s="1" t="s">
        <v>644</v>
      </c>
      <c r="F289" s="1" t="s">
        <v>224</v>
      </c>
      <c r="G289" s="78">
        <v>6</v>
      </c>
      <c r="H289" s="1">
        <v>27147693</v>
      </c>
      <c r="I289" s="78" t="s">
        <v>7</v>
      </c>
      <c r="J289" s="78" t="s">
        <v>6</v>
      </c>
      <c r="K289" s="1">
        <v>1208498</v>
      </c>
      <c r="L289" s="70">
        <v>1.32E-2</v>
      </c>
      <c r="M289" s="70">
        <v>4.0155499999999997E-2</v>
      </c>
      <c r="N289" s="70">
        <v>6.7180199999999999E-3</v>
      </c>
      <c r="O289" s="2">
        <v>2.2699999999999998E-9</v>
      </c>
      <c r="P289" s="108">
        <f t="shared" si="12"/>
        <v>2.9563014456449138E-5</v>
      </c>
      <c r="Q289" s="74">
        <f t="shared" si="13"/>
        <v>35.727840941239201</v>
      </c>
    </row>
    <row r="290" spans="4:17" ht="13" customHeight="1" x14ac:dyDescent="0.15">
      <c r="D290" s="1" t="s">
        <v>533</v>
      </c>
      <c r="E290" s="1" t="s">
        <v>644</v>
      </c>
      <c r="F290" s="1" t="s">
        <v>225</v>
      </c>
      <c r="G290" s="78">
        <v>6</v>
      </c>
      <c r="H290" s="1">
        <v>29937795</v>
      </c>
      <c r="I290" s="78" t="s">
        <v>5</v>
      </c>
      <c r="J290" s="78" t="s">
        <v>10</v>
      </c>
      <c r="K290" s="1">
        <v>993983</v>
      </c>
      <c r="L290" s="70">
        <v>0.44400000000000001</v>
      </c>
      <c r="M290" s="70">
        <v>1.35884E-2</v>
      </c>
      <c r="N290" s="70">
        <v>1.59695E-3</v>
      </c>
      <c r="O290" s="2">
        <v>1.7500000000000001E-17</v>
      </c>
      <c r="P290" s="108">
        <f t="shared" si="12"/>
        <v>7.283555231807565E-5</v>
      </c>
      <c r="Q290" s="74">
        <f t="shared" si="13"/>
        <v>72.402428599549381</v>
      </c>
    </row>
    <row r="291" spans="4:17" ht="13" customHeight="1" x14ac:dyDescent="0.15">
      <c r="D291" s="1" t="s">
        <v>533</v>
      </c>
      <c r="E291" s="1" t="s">
        <v>644</v>
      </c>
      <c r="F291" s="1" t="s">
        <v>226</v>
      </c>
      <c r="G291" s="78">
        <v>6</v>
      </c>
      <c r="H291" s="1">
        <v>31561353</v>
      </c>
      <c r="I291" s="78" t="s">
        <v>6</v>
      </c>
      <c r="J291" s="78" t="s">
        <v>10</v>
      </c>
      <c r="K291" s="1">
        <v>1162197</v>
      </c>
      <c r="L291" s="70">
        <v>0.19600000000000001</v>
      </c>
      <c r="M291" s="70">
        <v>1.40004E-2</v>
      </c>
      <c r="N291" s="70">
        <v>1.8015500000000001E-3</v>
      </c>
      <c r="O291" s="2">
        <v>7.7699999999999996E-15</v>
      </c>
      <c r="P291" s="108">
        <f t="shared" si="12"/>
        <v>5.1962008595568174E-5</v>
      </c>
      <c r="Q291" s="74">
        <f t="shared" si="13"/>
        <v>60.393124727792575</v>
      </c>
    </row>
    <row r="292" spans="4:17" ht="13" customHeight="1" x14ac:dyDescent="0.15">
      <c r="D292" s="1" t="s">
        <v>533</v>
      </c>
      <c r="E292" s="1" t="s">
        <v>644</v>
      </c>
      <c r="F292" s="1" t="s">
        <v>227</v>
      </c>
      <c r="G292" s="78">
        <v>6</v>
      </c>
      <c r="H292" s="1">
        <v>32627700</v>
      </c>
      <c r="I292" s="78" t="s">
        <v>10</v>
      </c>
      <c r="J292" s="78" t="s">
        <v>5</v>
      </c>
      <c r="K292" s="1">
        <v>1211341</v>
      </c>
      <c r="L292" s="70">
        <v>0.20300000000000001</v>
      </c>
      <c r="M292" s="70">
        <v>3.8956400000000002E-2</v>
      </c>
      <c r="N292" s="70">
        <v>1.8946E-3</v>
      </c>
      <c r="O292" s="2">
        <v>6.0300000000000003E-94</v>
      </c>
      <c r="P292" s="108">
        <f t="shared" si="12"/>
        <v>3.489029142955884E-4</v>
      </c>
      <c r="Q292" s="74">
        <f t="shared" si="13"/>
        <v>422.78721899273728</v>
      </c>
    </row>
    <row r="293" spans="4:17" ht="13" customHeight="1" x14ac:dyDescent="0.15">
      <c r="D293" s="1" t="s">
        <v>533</v>
      </c>
      <c r="E293" s="1" t="s">
        <v>644</v>
      </c>
      <c r="F293" s="1" t="s">
        <v>228</v>
      </c>
      <c r="G293" s="78">
        <v>6</v>
      </c>
      <c r="H293" s="1">
        <v>34729158</v>
      </c>
      <c r="I293" s="78" t="s">
        <v>5</v>
      </c>
      <c r="J293" s="78" t="s">
        <v>10</v>
      </c>
      <c r="K293" s="1">
        <v>1230379</v>
      </c>
      <c r="L293" s="70">
        <v>9.6799999999999997E-2</v>
      </c>
      <c r="M293" s="70">
        <v>-2.6712900000000001E-2</v>
      </c>
      <c r="N293" s="70">
        <v>2.3520300000000002E-3</v>
      </c>
      <c r="O293" s="2">
        <v>6.8199999999999997E-30</v>
      </c>
      <c r="P293" s="108">
        <f t="shared" si="12"/>
        <v>1.0482670260461068E-4</v>
      </c>
      <c r="Q293" s="74">
        <f t="shared" si="13"/>
        <v>128.98988545491466</v>
      </c>
    </row>
    <row r="294" spans="4:17" ht="13" customHeight="1" x14ac:dyDescent="0.15">
      <c r="D294" s="1" t="s">
        <v>533</v>
      </c>
      <c r="E294" s="1" t="s">
        <v>644</v>
      </c>
      <c r="F294" s="1" t="s">
        <v>229</v>
      </c>
      <c r="G294" s="78">
        <v>6</v>
      </c>
      <c r="H294" s="1">
        <v>37040428</v>
      </c>
      <c r="I294" s="78" t="s">
        <v>10</v>
      </c>
      <c r="J294" s="78" t="s">
        <v>7</v>
      </c>
      <c r="K294" s="1">
        <v>1049765</v>
      </c>
      <c r="L294" s="70">
        <v>0.496</v>
      </c>
      <c r="M294" s="70">
        <v>-1.27913E-2</v>
      </c>
      <c r="N294" s="70">
        <v>1.55124E-3</v>
      </c>
      <c r="O294" s="2">
        <v>1.64E-16</v>
      </c>
      <c r="P294" s="108">
        <f t="shared" si="12"/>
        <v>6.4766609441744801E-5</v>
      </c>
      <c r="Q294" s="74">
        <f t="shared" si="13"/>
        <v>67.993993967846052</v>
      </c>
    </row>
    <row r="295" spans="4:17" ht="13" customHeight="1" x14ac:dyDescent="0.15">
      <c r="D295" s="1" t="s">
        <v>533</v>
      </c>
      <c r="E295" s="1" t="s">
        <v>644</v>
      </c>
      <c r="F295" s="1" t="s">
        <v>230</v>
      </c>
      <c r="G295" s="78">
        <v>6</v>
      </c>
      <c r="H295" s="1">
        <v>52435243</v>
      </c>
      <c r="I295" s="78" t="s">
        <v>7</v>
      </c>
      <c r="J295" s="78" t="s">
        <v>5</v>
      </c>
      <c r="K295" s="1">
        <v>1216535</v>
      </c>
      <c r="L295" s="70">
        <v>0.30199999999999999</v>
      </c>
      <c r="M295" s="70">
        <v>-1.5891700000000002E-2</v>
      </c>
      <c r="N295" s="70">
        <v>1.56116E-3</v>
      </c>
      <c r="O295" s="2">
        <v>2.45E-24</v>
      </c>
      <c r="P295" s="108">
        <f t="shared" si="12"/>
        <v>8.5169537113848607E-5</v>
      </c>
      <c r="Q295" s="74">
        <f t="shared" si="13"/>
        <v>103.6203777933338</v>
      </c>
    </row>
    <row r="296" spans="4:17" ht="13" customHeight="1" x14ac:dyDescent="0.15">
      <c r="D296" s="1" t="s">
        <v>533</v>
      </c>
      <c r="E296" s="1" t="s">
        <v>644</v>
      </c>
      <c r="F296" s="1" t="s">
        <v>231</v>
      </c>
      <c r="G296" s="78">
        <v>6</v>
      </c>
      <c r="H296" s="1">
        <v>53509035</v>
      </c>
      <c r="I296" s="78" t="s">
        <v>5</v>
      </c>
      <c r="J296" s="78" t="s">
        <v>7</v>
      </c>
      <c r="K296" s="1">
        <v>1231247</v>
      </c>
      <c r="L296" s="70">
        <v>0.25900000000000001</v>
      </c>
      <c r="M296" s="70">
        <v>1.5299E-2</v>
      </c>
      <c r="N296" s="70">
        <v>1.58398E-3</v>
      </c>
      <c r="O296" s="2">
        <v>4.5200000000000002E-22</v>
      </c>
      <c r="P296" s="108">
        <f t="shared" si="12"/>
        <v>7.5761508340666973E-5</v>
      </c>
      <c r="Q296" s="74">
        <f t="shared" si="13"/>
        <v>93.288045979978108</v>
      </c>
    </row>
    <row r="297" spans="4:17" ht="13" customHeight="1" x14ac:dyDescent="0.15">
      <c r="D297" s="1" t="s">
        <v>533</v>
      </c>
      <c r="E297" s="1" t="s">
        <v>644</v>
      </c>
      <c r="F297" s="1" t="s">
        <v>232</v>
      </c>
      <c r="G297" s="78">
        <v>6</v>
      </c>
      <c r="H297" s="1">
        <v>100602753</v>
      </c>
      <c r="I297" s="78" t="s">
        <v>5</v>
      </c>
      <c r="J297" s="78" t="s">
        <v>10</v>
      </c>
      <c r="K297" s="1">
        <v>1231243</v>
      </c>
      <c r="L297" s="70">
        <v>0.23599999999999999</v>
      </c>
      <c r="M297" s="70">
        <v>-2.0974400000000001E-2</v>
      </c>
      <c r="N297" s="70">
        <v>1.64372E-3</v>
      </c>
      <c r="O297" s="2">
        <v>2.7299999999999999E-37</v>
      </c>
      <c r="P297" s="108">
        <f t="shared" si="12"/>
        <v>1.3222762862433415E-4</v>
      </c>
      <c r="Q297" s="74">
        <f t="shared" si="13"/>
        <v>162.82560773904444</v>
      </c>
    </row>
    <row r="298" spans="4:17" ht="13" customHeight="1" x14ac:dyDescent="0.15">
      <c r="D298" s="1" t="s">
        <v>533</v>
      </c>
      <c r="E298" s="1" t="s">
        <v>644</v>
      </c>
      <c r="F298" s="1" t="s">
        <v>233</v>
      </c>
      <c r="G298" s="78">
        <v>6</v>
      </c>
      <c r="H298" s="1">
        <v>101447338</v>
      </c>
      <c r="I298" s="78" t="s">
        <v>5</v>
      </c>
      <c r="J298" s="78" t="s">
        <v>10</v>
      </c>
      <c r="K298" s="1">
        <v>1225747</v>
      </c>
      <c r="L298" s="70">
        <v>0.47799999999999998</v>
      </c>
      <c r="M298" s="70">
        <v>1.2105100000000001E-2</v>
      </c>
      <c r="N298" s="70">
        <v>1.4041100000000001E-3</v>
      </c>
      <c r="O298" s="2">
        <v>6.6300000000000002E-18</v>
      </c>
      <c r="P298" s="108">
        <f t="shared" si="12"/>
        <v>6.0632758354195126E-5</v>
      </c>
      <c r="Q298" s="74">
        <f t="shared" si="13"/>
        <v>74.324806906919818</v>
      </c>
    </row>
    <row r="299" spans="4:17" ht="13" customHeight="1" x14ac:dyDescent="0.15">
      <c r="D299" s="1" t="s">
        <v>533</v>
      </c>
      <c r="E299" s="1" t="s">
        <v>644</v>
      </c>
      <c r="F299" s="1" t="s">
        <v>234</v>
      </c>
      <c r="G299" s="78">
        <v>6</v>
      </c>
      <c r="H299" s="1">
        <v>106374015</v>
      </c>
      <c r="I299" s="78" t="s">
        <v>7</v>
      </c>
      <c r="J299" s="78" t="s">
        <v>10</v>
      </c>
      <c r="K299" s="1">
        <v>1228646</v>
      </c>
      <c r="L299" s="70">
        <v>0.44700000000000001</v>
      </c>
      <c r="M299" s="70">
        <v>-1.12055E-2</v>
      </c>
      <c r="N299" s="70">
        <v>1.3997300000000001E-3</v>
      </c>
      <c r="O299" s="2">
        <v>1.19E-15</v>
      </c>
      <c r="P299" s="108">
        <f t="shared" si="12"/>
        <v>5.2158430486611891E-5</v>
      </c>
      <c r="Q299" s="74">
        <f t="shared" si="13"/>
        <v>64.087485369443471</v>
      </c>
    </row>
    <row r="300" spans="4:17" ht="13" customHeight="1" x14ac:dyDescent="0.15">
      <c r="D300" s="1" t="s">
        <v>533</v>
      </c>
      <c r="E300" s="1" t="s">
        <v>644</v>
      </c>
      <c r="F300" s="1" t="s">
        <v>235</v>
      </c>
      <c r="G300" s="78">
        <v>6</v>
      </c>
      <c r="H300" s="1">
        <v>116325559</v>
      </c>
      <c r="I300" s="78" t="s">
        <v>6</v>
      </c>
      <c r="J300" s="78" t="s">
        <v>7</v>
      </c>
      <c r="K300" s="1">
        <v>1231252</v>
      </c>
      <c r="L300" s="70">
        <v>0.40699999999999997</v>
      </c>
      <c r="M300" s="70">
        <v>-1.6884799999999998E-2</v>
      </c>
      <c r="N300" s="70">
        <v>1.40839E-3</v>
      </c>
      <c r="O300" s="2">
        <v>4.0700000000000001E-33</v>
      </c>
      <c r="P300" s="108">
        <f t="shared" si="12"/>
        <v>1.1672082079163322E-4</v>
      </c>
      <c r="Q300" s="74">
        <f t="shared" si="13"/>
        <v>143.72928680002548</v>
      </c>
    </row>
    <row r="301" spans="4:17" ht="13" customHeight="1" x14ac:dyDescent="0.15">
      <c r="D301" s="1" t="s">
        <v>533</v>
      </c>
      <c r="E301" s="1" t="s">
        <v>644</v>
      </c>
      <c r="F301" s="1" t="s">
        <v>236</v>
      </c>
      <c r="G301" s="78">
        <v>6</v>
      </c>
      <c r="H301" s="1">
        <v>127088318</v>
      </c>
      <c r="I301" s="78" t="s">
        <v>6</v>
      </c>
      <c r="J301" s="78" t="s">
        <v>7</v>
      </c>
      <c r="K301" s="1">
        <v>1202168</v>
      </c>
      <c r="L301" s="70">
        <v>0.23499999999999999</v>
      </c>
      <c r="M301" s="70">
        <v>-1.1817899999999999E-2</v>
      </c>
      <c r="N301" s="70">
        <v>1.6831000000000001E-3</v>
      </c>
      <c r="O301" s="2">
        <v>2.1900000000000002E-12</v>
      </c>
      <c r="P301" s="108">
        <f t="shared" si="12"/>
        <v>4.1008870502605726E-5</v>
      </c>
      <c r="Q301" s="74">
        <f t="shared" si="13"/>
        <v>49.301491615120746</v>
      </c>
    </row>
    <row r="302" spans="4:17" ht="13" customHeight="1" x14ac:dyDescent="0.15">
      <c r="D302" s="1" t="s">
        <v>533</v>
      </c>
      <c r="E302" s="1" t="s">
        <v>644</v>
      </c>
      <c r="F302" s="1" t="s">
        <v>237</v>
      </c>
      <c r="G302" s="78">
        <v>6</v>
      </c>
      <c r="H302" s="1">
        <v>127439897</v>
      </c>
      <c r="I302" s="78" t="s">
        <v>5</v>
      </c>
      <c r="J302" s="78" t="s">
        <v>7</v>
      </c>
      <c r="K302" s="1">
        <v>1089171</v>
      </c>
      <c r="L302" s="70">
        <v>6.9000000000000006E-2</v>
      </c>
      <c r="M302" s="70">
        <v>2.4025500000000002E-2</v>
      </c>
      <c r="N302" s="70">
        <v>3.0723E-3</v>
      </c>
      <c r="O302" s="2">
        <v>5.2799999999999998E-15</v>
      </c>
      <c r="P302" s="108">
        <f t="shared" si="12"/>
        <v>5.6143201582879323E-5</v>
      </c>
      <c r="Q302" s="74">
        <f t="shared" si="13"/>
        <v>61.152868042620973</v>
      </c>
    </row>
    <row r="303" spans="4:17" ht="13" customHeight="1" x14ac:dyDescent="0.15">
      <c r="D303" s="1" t="s">
        <v>533</v>
      </c>
      <c r="E303" s="1" t="s">
        <v>644</v>
      </c>
      <c r="F303" s="1" t="s">
        <v>238</v>
      </c>
      <c r="G303" s="78">
        <v>6</v>
      </c>
      <c r="H303" s="1">
        <v>135419018</v>
      </c>
      <c r="I303" s="78" t="s">
        <v>6</v>
      </c>
      <c r="J303" s="78" t="s">
        <v>7</v>
      </c>
      <c r="K303" s="1">
        <v>1230371</v>
      </c>
      <c r="L303" s="70">
        <v>0.26200000000000001</v>
      </c>
      <c r="M303" s="70">
        <v>-2.5559700000000001E-2</v>
      </c>
      <c r="N303" s="70">
        <v>1.58355E-3</v>
      </c>
      <c r="O303" s="2">
        <v>1.3199999999999999E-58</v>
      </c>
      <c r="P303" s="108">
        <f t="shared" si="12"/>
        <v>2.1169953647271836E-4</v>
      </c>
      <c r="Q303" s="74">
        <f t="shared" si="13"/>
        <v>260.52369973687649</v>
      </c>
    </row>
    <row r="304" spans="4:17" ht="13" customHeight="1" x14ac:dyDescent="0.15">
      <c r="D304" s="1" t="s">
        <v>533</v>
      </c>
      <c r="E304" s="1" t="s">
        <v>644</v>
      </c>
      <c r="F304" s="1" t="s">
        <v>239</v>
      </c>
      <c r="G304" s="78">
        <v>6</v>
      </c>
      <c r="H304" s="1">
        <v>139290015</v>
      </c>
      <c r="I304" s="78" t="s">
        <v>6</v>
      </c>
      <c r="J304" s="78" t="s">
        <v>7</v>
      </c>
      <c r="K304" s="1">
        <v>1231192</v>
      </c>
      <c r="L304" s="70">
        <v>7.7100000000000002E-2</v>
      </c>
      <c r="M304" s="70">
        <v>2.3179399999999999E-2</v>
      </c>
      <c r="N304" s="70">
        <v>2.6733899999999999E-3</v>
      </c>
      <c r="O304" s="2">
        <v>4.3100000000000002E-18</v>
      </c>
      <c r="P304" s="108">
        <f t="shared" si="12"/>
        <v>6.1055872212556782E-5</v>
      </c>
      <c r="Q304" s="74">
        <f t="shared" si="13"/>
        <v>75.175969243749392</v>
      </c>
    </row>
    <row r="305" spans="4:17" ht="13" customHeight="1" x14ac:dyDescent="0.15">
      <c r="D305" s="1" t="s">
        <v>533</v>
      </c>
      <c r="E305" s="1" t="s">
        <v>644</v>
      </c>
      <c r="F305" s="1" t="s">
        <v>240</v>
      </c>
      <c r="G305" s="78">
        <v>6</v>
      </c>
      <c r="H305" s="1">
        <v>160461793</v>
      </c>
      <c r="I305" s="78" t="s">
        <v>6</v>
      </c>
      <c r="J305" s="78" t="s">
        <v>7</v>
      </c>
      <c r="K305" s="1">
        <v>1227976</v>
      </c>
      <c r="L305" s="70">
        <v>1.6400000000000001E-2</v>
      </c>
      <c r="M305" s="70">
        <v>-3.4034799999999997E-2</v>
      </c>
      <c r="N305" s="70">
        <v>5.5107100000000003E-3</v>
      </c>
      <c r="O305" s="2">
        <v>6.5700000000000001E-10</v>
      </c>
      <c r="P305" s="108">
        <f t="shared" si="12"/>
        <v>3.1061893243148758E-5</v>
      </c>
      <c r="Q305" s="74">
        <f t="shared" si="13"/>
        <v>38.144382130087912</v>
      </c>
    </row>
    <row r="306" spans="4:17" ht="13" customHeight="1" x14ac:dyDescent="0.15">
      <c r="D306" s="1" t="s">
        <v>533</v>
      </c>
      <c r="E306" s="1" t="s">
        <v>644</v>
      </c>
      <c r="F306" s="1" t="s">
        <v>241</v>
      </c>
      <c r="G306" s="78">
        <v>6</v>
      </c>
      <c r="H306" s="1">
        <v>160502019</v>
      </c>
      <c r="I306" s="78" t="s">
        <v>5</v>
      </c>
      <c r="J306" s="78" t="s">
        <v>10</v>
      </c>
      <c r="K306" s="1">
        <v>1093937</v>
      </c>
      <c r="L306" s="70">
        <v>1.8100000000000002E-2</v>
      </c>
      <c r="M306" s="70">
        <v>5.2111400000000002E-2</v>
      </c>
      <c r="N306" s="70">
        <v>5.9345700000000001E-3</v>
      </c>
      <c r="O306" s="2">
        <v>1.62E-18</v>
      </c>
      <c r="P306" s="108">
        <f t="shared" si="12"/>
        <v>7.0479699934630465E-5</v>
      </c>
      <c r="Q306" s="74">
        <f t="shared" si="13"/>
        <v>77.105644930707953</v>
      </c>
    </row>
    <row r="307" spans="4:17" ht="13" customHeight="1" x14ac:dyDescent="0.15">
      <c r="D307" s="1" t="s">
        <v>533</v>
      </c>
      <c r="E307" s="1" t="s">
        <v>644</v>
      </c>
      <c r="F307" s="1" t="s">
        <v>242</v>
      </c>
      <c r="G307" s="78">
        <v>6</v>
      </c>
      <c r="H307" s="1">
        <v>160543148</v>
      </c>
      <c r="I307" s="78" t="s">
        <v>7</v>
      </c>
      <c r="J307" s="78" t="s">
        <v>6</v>
      </c>
      <c r="K307" s="1">
        <v>1231254</v>
      </c>
      <c r="L307" s="70">
        <v>6.9599999999999995E-2</v>
      </c>
      <c r="M307" s="70">
        <v>6.44647E-2</v>
      </c>
      <c r="N307" s="70">
        <v>2.69768E-3</v>
      </c>
      <c r="O307" s="2">
        <v>3.3399999999999999E-126</v>
      </c>
      <c r="P307" s="108">
        <f t="shared" si="12"/>
        <v>4.6356863192282616E-4</v>
      </c>
      <c r="Q307" s="74">
        <f t="shared" si="13"/>
        <v>571.03451888294285</v>
      </c>
    </row>
    <row r="308" spans="4:17" ht="13" customHeight="1" x14ac:dyDescent="0.15">
      <c r="D308" s="1" t="s">
        <v>533</v>
      </c>
      <c r="E308" s="1" t="s">
        <v>644</v>
      </c>
      <c r="F308" s="1" t="s">
        <v>243</v>
      </c>
      <c r="G308" s="78">
        <v>6</v>
      </c>
      <c r="H308" s="1">
        <v>160578069</v>
      </c>
      <c r="I308" s="78" t="s">
        <v>5</v>
      </c>
      <c r="J308" s="78" t="s">
        <v>6</v>
      </c>
      <c r="K308" s="1">
        <v>1229094</v>
      </c>
      <c r="L308" s="70">
        <v>1.15E-2</v>
      </c>
      <c r="M308" s="70">
        <v>7.6064599999999996E-2</v>
      </c>
      <c r="N308" s="70">
        <v>6.6409299999999997E-3</v>
      </c>
      <c r="O308" s="2">
        <v>2.2499999999999998E-30</v>
      </c>
      <c r="P308" s="108">
        <f t="shared" si="12"/>
        <v>1.0672739624819244E-4</v>
      </c>
      <c r="Q308" s="74">
        <f t="shared" si="13"/>
        <v>131.19179066771045</v>
      </c>
    </row>
    <row r="309" spans="4:17" ht="13" customHeight="1" x14ac:dyDescent="0.15">
      <c r="D309" s="1" t="s">
        <v>533</v>
      </c>
      <c r="E309" s="1" t="s">
        <v>644</v>
      </c>
      <c r="F309" s="1" t="s">
        <v>244</v>
      </c>
      <c r="G309" s="78">
        <v>6</v>
      </c>
      <c r="H309" s="1">
        <v>160759810</v>
      </c>
      <c r="I309" s="78" t="s">
        <v>10</v>
      </c>
      <c r="J309" s="78" t="s">
        <v>7</v>
      </c>
      <c r="K309" s="1">
        <v>1204365</v>
      </c>
      <c r="L309" s="70">
        <v>5.5900000000000004E-3</v>
      </c>
      <c r="M309" s="70">
        <v>-5.4926999999999997E-2</v>
      </c>
      <c r="N309" s="70">
        <v>9.7726900000000005E-3</v>
      </c>
      <c r="O309" s="2">
        <v>1.9000000000000001E-8</v>
      </c>
      <c r="P309" s="108">
        <f t="shared" si="12"/>
        <v>2.6228532743605741E-5</v>
      </c>
      <c r="Q309" s="74">
        <f t="shared" si="13"/>
        <v>31.589502926999117</v>
      </c>
    </row>
    <row r="310" spans="4:17" ht="13" customHeight="1" x14ac:dyDescent="0.15">
      <c r="D310" s="1" t="s">
        <v>533</v>
      </c>
      <c r="E310" s="1" t="s">
        <v>644</v>
      </c>
      <c r="F310" s="1" t="s">
        <v>245</v>
      </c>
      <c r="G310" s="78">
        <v>6</v>
      </c>
      <c r="H310" s="1">
        <v>160813782</v>
      </c>
      <c r="I310" s="78" t="s">
        <v>6</v>
      </c>
      <c r="J310" s="78" t="s">
        <v>7</v>
      </c>
      <c r="K310" s="1">
        <v>1215692</v>
      </c>
      <c r="L310" s="70">
        <v>9.41E-3</v>
      </c>
      <c r="M310" s="70">
        <v>-4.9841099999999999E-2</v>
      </c>
      <c r="N310" s="70">
        <v>7.6072500000000003E-3</v>
      </c>
      <c r="O310" s="2">
        <v>5.6899999999999999E-11</v>
      </c>
      <c r="P310" s="108">
        <f t="shared" si="12"/>
        <v>3.5308638071908489E-5</v>
      </c>
      <c r="Q310" s="74">
        <f t="shared" si="13"/>
        <v>42.925873871782883</v>
      </c>
    </row>
    <row r="311" spans="4:17" ht="13" customHeight="1" x14ac:dyDescent="0.15">
      <c r="D311" s="1" t="s">
        <v>533</v>
      </c>
      <c r="E311" s="1" t="s">
        <v>644</v>
      </c>
      <c r="F311" s="1" t="s">
        <v>246</v>
      </c>
      <c r="G311" s="78">
        <v>6</v>
      </c>
      <c r="H311" s="1">
        <v>160922870</v>
      </c>
      <c r="I311" s="78" t="s">
        <v>10</v>
      </c>
      <c r="J311" s="78" t="s">
        <v>5</v>
      </c>
      <c r="K311" s="1">
        <v>1230382</v>
      </c>
      <c r="L311" s="70">
        <v>1.7600000000000001E-2</v>
      </c>
      <c r="M311" s="70">
        <v>0.14532900000000001</v>
      </c>
      <c r="N311" s="70">
        <v>5.3025499999999996E-3</v>
      </c>
      <c r="O311" s="2">
        <v>2.2399999999999999E-165</v>
      </c>
      <c r="P311" s="108">
        <f t="shared" si="12"/>
        <v>6.1014069884078278E-4</v>
      </c>
      <c r="Q311" s="74">
        <f t="shared" si="13"/>
        <v>751.16322829677881</v>
      </c>
    </row>
    <row r="312" spans="4:17" ht="13" customHeight="1" x14ac:dyDescent="0.15">
      <c r="D312" s="1" t="s">
        <v>533</v>
      </c>
      <c r="E312" s="1" t="s">
        <v>644</v>
      </c>
      <c r="F312" s="1" t="s">
        <v>247</v>
      </c>
      <c r="G312" s="78">
        <v>6</v>
      </c>
      <c r="H312" s="1">
        <v>160985526</v>
      </c>
      <c r="I312" s="78" t="s">
        <v>5</v>
      </c>
      <c r="J312" s="78" t="s">
        <v>10</v>
      </c>
      <c r="K312" s="1">
        <v>1228684</v>
      </c>
      <c r="L312" s="70">
        <v>6.9099999999999995E-2</v>
      </c>
      <c r="M312" s="70">
        <v>0.113646</v>
      </c>
      <c r="N312" s="70">
        <v>2.7725100000000002E-3</v>
      </c>
      <c r="O312" s="2">
        <v>9.9999999999999998E-201</v>
      </c>
      <c r="P312" s="108">
        <f t="shared" si="12"/>
        <v>1.3656153161300476E-3</v>
      </c>
      <c r="Q312" s="74">
        <f t="shared" si="13"/>
        <v>1680.2014667104229</v>
      </c>
    </row>
    <row r="313" spans="4:17" ht="13" customHeight="1" x14ac:dyDescent="0.15">
      <c r="D313" s="1" t="s">
        <v>533</v>
      </c>
      <c r="E313" s="1" t="s">
        <v>644</v>
      </c>
      <c r="F313" s="1" t="s">
        <v>248</v>
      </c>
      <c r="G313" s="78">
        <v>6</v>
      </c>
      <c r="H313" s="1">
        <v>161091952</v>
      </c>
      <c r="I313" s="78" t="s">
        <v>7</v>
      </c>
      <c r="J313" s="78" t="s">
        <v>6</v>
      </c>
      <c r="K313" s="1">
        <v>1231114</v>
      </c>
      <c r="L313" s="70">
        <v>5.74E-2</v>
      </c>
      <c r="M313" s="70">
        <v>-2.7759300000000001E-2</v>
      </c>
      <c r="N313" s="70">
        <v>3.0049999999999999E-3</v>
      </c>
      <c r="O313" s="2">
        <v>2.52E-20</v>
      </c>
      <c r="P313" s="108">
        <f t="shared" si="12"/>
        <v>6.9310605973174429E-5</v>
      </c>
      <c r="Q313" s="74">
        <f t="shared" si="13"/>
        <v>85.335033363719887</v>
      </c>
    </row>
    <row r="314" spans="4:17" ht="13" customHeight="1" x14ac:dyDescent="0.15">
      <c r="D314" s="1" t="s">
        <v>533</v>
      </c>
      <c r="E314" s="1" t="s">
        <v>644</v>
      </c>
      <c r="F314" s="1" t="s">
        <v>249</v>
      </c>
      <c r="G314" s="78">
        <v>7</v>
      </c>
      <c r="H314" s="1">
        <v>943868</v>
      </c>
      <c r="I314" s="78" t="s">
        <v>5</v>
      </c>
      <c r="J314" s="78" t="s">
        <v>10</v>
      </c>
      <c r="K314" s="1">
        <v>1212928</v>
      </c>
      <c r="L314" s="70">
        <v>5.6399999999999999E-2</v>
      </c>
      <c r="M314" s="70">
        <v>1.6898E-2</v>
      </c>
      <c r="N314" s="70">
        <v>3.0329900000000002E-3</v>
      </c>
      <c r="O314" s="2">
        <v>2.5300000000000002E-8</v>
      </c>
      <c r="P314" s="108">
        <f t="shared" si="12"/>
        <v>2.5590720822529582E-5</v>
      </c>
      <c r="Q314" s="74">
        <f t="shared" si="13"/>
        <v>31.040444991749506</v>
      </c>
    </row>
    <row r="315" spans="4:17" ht="13" customHeight="1" x14ac:dyDescent="0.15">
      <c r="D315" s="1" t="s">
        <v>533</v>
      </c>
      <c r="E315" s="1" t="s">
        <v>644</v>
      </c>
      <c r="F315" s="1" t="s">
        <v>250</v>
      </c>
      <c r="G315" s="78">
        <v>7</v>
      </c>
      <c r="H315" s="1">
        <v>1047615</v>
      </c>
      <c r="I315" s="78" t="s">
        <v>10</v>
      </c>
      <c r="J315" s="78" t="s">
        <v>5</v>
      </c>
      <c r="K315" s="1">
        <v>1224482</v>
      </c>
      <c r="L315" s="70">
        <v>0.21</v>
      </c>
      <c r="M315" s="70">
        <v>-2.2305700000000001E-2</v>
      </c>
      <c r="N315" s="70">
        <v>1.7139900000000001E-3</v>
      </c>
      <c r="O315" s="2">
        <v>1.02E-38</v>
      </c>
      <c r="P315" s="108">
        <f t="shared" si="12"/>
        <v>1.3829378925488424E-4</v>
      </c>
      <c r="Q315" s="74">
        <f t="shared" si="13"/>
        <v>169.36140069667653</v>
      </c>
    </row>
    <row r="316" spans="4:17" ht="13" customHeight="1" x14ac:dyDescent="0.15">
      <c r="D316" s="1" t="s">
        <v>533</v>
      </c>
      <c r="E316" s="1" t="s">
        <v>644</v>
      </c>
      <c r="F316" s="1" t="s">
        <v>251</v>
      </c>
      <c r="G316" s="78">
        <v>7</v>
      </c>
      <c r="H316" s="1">
        <v>21422925</v>
      </c>
      <c r="I316" s="78" t="s">
        <v>7</v>
      </c>
      <c r="J316" s="78" t="s">
        <v>6</v>
      </c>
      <c r="K316" s="1">
        <v>1230441</v>
      </c>
      <c r="L316" s="70">
        <v>0.157</v>
      </c>
      <c r="M316" s="70">
        <v>-1.3376900000000001E-2</v>
      </c>
      <c r="N316" s="70">
        <v>1.9307899999999999E-3</v>
      </c>
      <c r="O316" s="2">
        <v>4.26E-12</v>
      </c>
      <c r="P316" s="108">
        <f t="shared" si="12"/>
        <v>3.9008849671154361E-5</v>
      </c>
      <c r="Q316" s="74">
        <f t="shared" si="13"/>
        <v>47.999882400722299</v>
      </c>
    </row>
    <row r="317" spans="4:17" ht="13" customHeight="1" x14ac:dyDescent="0.15">
      <c r="D317" s="1" t="s">
        <v>533</v>
      </c>
      <c r="E317" s="1" t="s">
        <v>644</v>
      </c>
      <c r="F317" s="1" t="s">
        <v>252</v>
      </c>
      <c r="G317" s="78">
        <v>7</v>
      </c>
      <c r="H317" s="1">
        <v>21605973</v>
      </c>
      <c r="I317" s="78" t="s">
        <v>10</v>
      </c>
      <c r="J317" s="78" t="s">
        <v>5</v>
      </c>
      <c r="K317" s="1">
        <v>1230421</v>
      </c>
      <c r="L317" s="70">
        <v>0.21099999999999999</v>
      </c>
      <c r="M317" s="70">
        <v>3.82032E-2</v>
      </c>
      <c r="N317" s="70">
        <v>1.7053999999999999E-3</v>
      </c>
      <c r="O317" s="2">
        <v>3.8199999999999998E-111</v>
      </c>
      <c r="P317" s="108">
        <f t="shared" si="12"/>
        <v>4.0767693775387097E-4</v>
      </c>
      <c r="Q317" s="74">
        <f t="shared" si="13"/>
        <v>501.81802971184277</v>
      </c>
    </row>
    <row r="318" spans="4:17" ht="13" customHeight="1" x14ac:dyDescent="0.15">
      <c r="D318" s="1" t="s">
        <v>533</v>
      </c>
      <c r="E318" s="1" t="s">
        <v>644</v>
      </c>
      <c r="F318" s="1" t="s">
        <v>253</v>
      </c>
      <c r="G318" s="78">
        <v>7</v>
      </c>
      <c r="H318" s="1">
        <v>25934357</v>
      </c>
      <c r="I318" s="78" t="s">
        <v>10</v>
      </c>
      <c r="J318" s="78" t="s">
        <v>5</v>
      </c>
      <c r="K318" s="1">
        <v>1220604</v>
      </c>
      <c r="L318" s="70">
        <v>0.3</v>
      </c>
      <c r="M318" s="70">
        <v>-1.6577399999999999E-2</v>
      </c>
      <c r="N318" s="70">
        <v>1.5268199999999999E-3</v>
      </c>
      <c r="O318" s="2">
        <v>1.8399999999999999E-27</v>
      </c>
      <c r="P318" s="108">
        <f t="shared" si="12"/>
        <v>9.6569597816625823E-5</v>
      </c>
      <c r="Q318" s="74">
        <f t="shared" si="13"/>
        <v>117.88442828599754</v>
      </c>
    </row>
    <row r="319" spans="4:17" ht="13" customHeight="1" x14ac:dyDescent="0.15">
      <c r="D319" s="1" t="s">
        <v>533</v>
      </c>
      <c r="E319" s="1" t="s">
        <v>644</v>
      </c>
      <c r="F319" s="1" t="s">
        <v>254</v>
      </c>
      <c r="G319" s="78">
        <v>7</v>
      </c>
      <c r="H319" s="1">
        <v>25983400</v>
      </c>
      <c r="I319" s="78" t="s">
        <v>6</v>
      </c>
      <c r="J319" s="78" t="s">
        <v>10</v>
      </c>
      <c r="K319" s="1">
        <v>965151</v>
      </c>
      <c r="L319" s="70">
        <v>0.42299999999999999</v>
      </c>
      <c r="M319" s="70">
        <v>-1.36714E-2</v>
      </c>
      <c r="N319" s="70">
        <v>1.72087E-3</v>
      </c>
      <c r="O319" s="2">
        <v>1.9500000000000001E-15</v>
      </c>
      <c r="P319" s="108">
        <f t="shared" si="12"/>
        <v>6.5389224841634128E-5</v>
      </c>
      <c r="Q319" s="74">
        <f t="shared" si="13"/>
        <v>63.114471973076945</v>
      </c>
    </row>
    <row r="320" spans="4:17" ht="13" customHeight="1" x14ac:dyDescent="0.15">
      <c r="D320" s="1" t="s">
        <v>533</v>
      </c>
      <c r="E320" s="1" t="s">
        <v>644</v>
      </c>
      <c r="F320" s="1" t="s">
        <v>255</v>
      </c>
      <c r="G320" s="78">
        <v>7</v>
      </c>
      <c r="H320" s="1">
        <v>36171953</v>
      </c>
      <c r="I320" s="78" t="s">
        <v>7</v>
      </c>
      <c r="J320" s="78" t="s">
        <v>6</v>
      </c>
      <c r="K320" s="1">
        <v>1230451</v>
      </c>
      <c r="L320" s="70">
        <v>0.19500000000000001</v>
      </c>
      <c r="M320" s="70">
        <v>1.80348E-2</v>
      </c>
      <c r="N320" s="70">
        <v>1.75998E-3</v>
      </c>
      <c r="O320" s="2">
        <v>1.22E-24</v>
      </c>
      <c r="P320" s="108">
        <f t="shared" si="12"/>
        <v>8.5330798945121064E-5</v>
      </c>
      <c r="Q320" s="74">
        <f t="shared" si="13"/>
        <v>105.00415631977658</v>
      </c>
    </row>
    <row r="321" spans="4:17" ht="13" customHeight="1" x14ac:dyDescent="0.15">
      <c r="D321" s="1" t="s">
        <v>533</v>
      </c>
      <c r="E321" s="1" t="s">
        <v>644</v>
      </c>
      <c r="F321" s="1" t="s">
        <v>256</v>
      </c>
      <c r="G321" s="78">
        <v>7</v>
      </c>
      <c r="H321" s="1">
        <v>41746922</v>
      </c>
      <c r="I321" s="78" t="s">
        <v>7</v>
      </c>
      <c r="J321" s="78" t="s">
        <v>5</v>
      </c>
      <c r="K321" s="1">
        <v>1224960</v>
      </c>
      <c r="L321" s="70">
        <v>0.245</v>
      </c>
      <c r="M321" s="70">
        <v>1.1275E-2</v>
      </c>
      <c r="N321" s="70">
        <v>1.6349400000000001E-3</v>
      </c>
      <c r="O321" s="2">
        <v>5.3400000000000003E-12</v>
      </c>
      <c r="P321" s="108">
        <f t="shared" si="12"/>
        <v>3.8823143222750124E-5</v>
      </c>
      <c r="Q321" s="74">
        <f t="shared" si="13"/>
        <v>47.558566248882499</v>
      </c>
    </row>
    <row r="322" spans="4:17" ht="13" customHeight="1" x14ac:dyDescent="0.15">
      <c r="D322" s="1" t="s">
        <v>533</v>
      </c>
      <c r="E322" s="1" t="s">
        <v>644</v>
      </c>
      <c r="F322" s="1" t="s">
        <v>257</v>
      </c>
      <c r="G322" s="78">
        <v>7</v>
      </c>
      <c r="H322" s="1">
        <v>44581986</v>
      </c>
      <c r="I322" s="78" t="s">
        <v>6</v>
      </c>
      <c r="J322" s="78" t="s">
        <v>7</v>
      </c>
      <c r="K322" s="1">
        <v>1199168</v>
      </c>
      <c r="L322" s="70">
        <v>0.19500000000000001</v>
      </c>
      <c r="M322" s="70">
        <v>4.2777700000000002E-2</v>
      </c>
      <c r="N322" s="70">
        <v>1.78857E-3</v>
      </c>
      <c r="O322" s="2">
        <v>2.0299999999999999E-126</v>
      </c>
      <c r="P322" s="108">
        <f t="shared" si="12"/>
        <v>4.7679953738986522E-4</v>
      </c>
      <c r="Q322" s="74">
        <f t="shared" si="13"/>
        <v>572.03453985763019</v>
      </c>
    </row>
    <row r="323" spans="4:17" ht="13" customHeight="1" x14ac:dyDescent="0.15">
      <c r="D323" s="1" t="s">
        <v>533</v>
      </c>
      <c r="E323" s="1" t="s">
        <v>644</v>
      </c>
      <c r="F323" s="1" t="s">
        <v>258</v>
      </c>
      <c r="G323" s="78">
        <v>7</v>
      </c>
      <c r="H323" s="1">
        <v>73020301</v>
      </c>
      <c r="I323" s="78" t="s">
        <v>7</v>
      </c>
      <c r="J323" s="78" t="s">
        <v>6</v>
      </c>
      <c r="K323" s="1">
        <v>1211433</v>
      </c>
      <c r="L323" s="70">
        <v>3.6299999999999999E-2</v>
      </c>
      <c r="M323" s="70">
        <v>3.1787799999999998E-2</v>
      </c>
      <c r="N323" s="70">
        <v>3.8735200000000001E-3</v>
      </c>
      <c r="O323" s="2">
        <v>2.2800000000000001E-16</v>
      </c>
      <c r="P323" s="108">
        <f t="shared" si="12"/>
        <v>5.5588607626922509E-5</v>
      </c>
      <c r="Q323" s="74">
        <f t="shared" si="13"/>
        <v>67.345506169008232</v>
      </c>
    </row>
    <row r="324" spans="4:17" ht="13" customHeight="1" x14ac:dyDescent="0.15">
      <c r="D324" s="1" t="s">
        <v>533</v>
      </c>
      <c r="E324" s="1" t="s">
        <v>644</v>
      </c>
      <c r="F324" s="1" t="s">
        <v>259</v>
      </c>
      <c r="G324" s="78">
        <v>7</v>
      </c>
      <c r="H324" s="1">
        <v>75615006</v>
      </c>
      <c r="I324" s="78" t="s">
        <v>7</v>
      </c>
      <c r="J324" s="78" t="s">
        <v>6</v>
      </c>
      <c r="K324" s="1">
        <v>1231038</v>
      </c>
      <c r="L324" s="70">
        <v>0.28799999999999998</v>
      </c>
      <c r="M324" s="70">
        <v>1.1516200000000001E-2</v>
      </c>
      <c r="N324" s="70">
        <v>1.5272899999999999E-3</v>
      </c>
      <c r="O324" s="2">
        <v>4.6900000000000001E-14</v>
      </c>
      <c r="P324" s="108">
        <f t="shared" si="12"/>
        <v>4.6183183261346834E-5</v>
      </c>
      <c r="Q324" s="74">
        <f t="shared" si="13"/>
        <v>56.855786970544486</v>
      </c>
    </row>
    <row r="325" spans="4:17" ht="13" customHeight="1" x14ac:dyDescent="0.15">
      <c r="D325" s="1" t="s">
        <v>533</v>
      </c>
      <c r="E325" s="1" t="s">
        <v>644</v>
      </c>
      <c r="F325" s="1" t="s">
        <v>260</v>
      </c>
      <c r="G325" s="78">
        <v>7</v>
      </c>
      <c r="H325" s="1">
        <v>87076587</v>
      </c>
      <c r="I325" s="78" t="s">
        <v>7</v>
      </c>
      <c r="J325" s="78" t="s">
        <v>10</v>
      </c>
      <c r="K325" s="1">
        <v>1231240</v>
      </c>
      <c r="L325" s="70">
        <v>0.183</v>
      </c>
      <c r="M325" s="70">
        <v>-1.3630099999999999E-2</v>
      </c>
      <c r="N325" s="70">
        <v>1.7981799999999999E-3</v>
      </c>
      <c r="O325" s="2">
        <v>3.4599999999999999E-14</v>
      </c>
      <c r="P325" s="108">
        <f t="shared" si="12"/>
        <v>4.666258309545878E-5</v>
      </c>
      <c r="Q325" s="74">
        <f t="shared" si="13"/>
        <v>57.4554265039</v>
      </c>
    </row>
    <row r="326" spans="4:17" ht="13" customHeight="1" x14ac:dyDescent="0.15">
      <c r="D326" s="1" t="s">
        <v>533</v>
      </c>
      <c r="E326" s="1" t="s">
        <v>644</v>
      </c>
      <c r="F326" s="1" t="s">
        <v>261</v>
      </c>
      <c r="G326" s="78">
        <v>7</v>
      </c>
      <c r="H326" s="1">
        <v>97915637</v>
      </c>
      <c r="I326" s="78" t="s">
        <v>5</v>
      </c>
      <c r="J326" s="78" t="s">
        <v>10</v>
      </c>
      <c r="K326" s="1">
        <v>1218807</v>
      </c>
      <c r="L326" s="70">
        <v>0.183</v>
      </c>
      <c r="M326" s="70">
        <v>-1.7941100000000001E-2</v>
      </c>
      <c r="N326" s="70">
        <v>1.83651E-3</v>
      </c>
      <c r="O326" s="2">
        <v>1.53E-22</v>
      </c>
      <c r="P326" s="108">
        <f t="shared" si="12"/>
        <v>7.8296544197301396E-5</v>
      </c>
      <c r="Q326" s="74">
        <f t="shared" si="13"/>
        <v>95.43569183525571</v>
      </c>
    </row>
    <row r="327" spans="4:17" ht="13" customHeight="1" x14ac:dyDescent="0.15">
      <c r="D327" s="1" t="s">
        <v>533</v>
      </c>
      <c r="E327" s="1" t="s">
        <v>644</v>
      </c>
      <c r="F327" s="1" t="s">
        <v>262</v>
      </c>
      <c r="G327" s="78">
        <v>7</v>
      </c>
      <c r="H327" s="1">
        <v>100321138</v>
      </c>
      <c r="I327" s="78" t="s">
        <v>5</v>
      </c>
      <c r="J327" s="78" t="s">
        <v>6</v>
      </c>
      <c r="K327" s="1">
        <v>1218830</v>
      </c>
      <c r="L327" s="70">
        <v>0.115</v>
      </c>
      <c r="M327" s="70">
        <v>2.67236E-2</v>
      </c>
      <c r="N327" s="70">
        <v>2.1806199999999999E-3</v>
      </c>
      <c r="O327" s="2">
        <v>1.58E-34</v>
      </c>
      <c r="P327" s="108">
        <f t="shared" si="12"/>
        <v>1.2320640815510964E-4</v>
      </c>
      <c r="Q327" s="74">
        <f t="shared" si="13"/>
        <v>150.18592390711603</v>
      </c>
    </row>
    <row r="328" spans="4:17" ht="13" customHeight="1" x14ac:dyDescent="0.15">
      <c r="D328" s="1" t="s">
        <v>533</v>
      </c>
      <c r="E328" s="1" t="s">
        <v>644</v>
      </c>
      <c r="F328" s="1" t="s">
        <v>263</v>
      </c>
      <c r="G328" s="78">
        <v>7</v>
      </c>
      <c r="H328" s="1">
        <v>130455588</v>
      </c>
      <c r="I328" s="78" t="s">
        <v>7</v>
      </c>
      <c r="J328" s="78" t="s">
        <v>6</v>
      </c>
      <c r="K328" s="1">
        <v>1221309</v>
      </c>
      <c r="L328" s="70">
        <v>0.312</v>
      </c>
      <c r="M328" s="70">
        <v>1.13437E-2</v>
      </c>
      <c r="N328" s="70">
        <v>1.5271600000000001E-3</v>
      </c>
      <c r="O328" s="2">
        <v>1.1E-13</v>
      </c>
      <c r="P328" s="108">
        <f t="shared" si="12"/>
        <v>4.5174692729817212E-5</v>
      </c>
      <c r="Q328" s="74">
        <f t="shared" si="13"/>
        <v>55.174660952129855</v>
      </c>
    </row>
    <row r="329" spans="4:17" ht="13" customHeight="1" x14ac:dyDescent="0.15">
      <c r="D329" s="1" t="s">
        <v>533</v>
      </c>
      <c r="E329" s="1" t="s">
        <v>644</v>
      </c>
      <c r="F329" s="1" t="s">
        <v>264</v>
      </c>
      <c r="G329" s="78">
        <v>7</v>
      </c>
      <c r="H329" s="1">
        <v>134383407</v>
      </c>
      <c r="I329" s="78" t="s">
        <v>7</v>
      </c>
      <c r="J329" s="78" t="s">
        <v>10</v>
      </c>
      <c r="K329" s="1">
        <v>1231064</v>
      </c>
      <c r="L329" s="70">
        <v>0.49299999999999999</v>
      </c>
      <c r="M329" s="70">
        <v>7.8202299999999992E-3</v>
      </c>
      <c r="N329" s="70">
        <v>1.3945800000000001E-3</v>
      </c>
      <c r="O329" s="2">
        <v>2.0500000000000002E-8</v>
      </c>
      <c r="P329" s="108">
        <f t="shared" si="12"/>
        <v>2.5542327133921254E-5</v>
      </c>
      <c r="Q329" s="74">
        <f t="shared" si="13"/>
        <v>31.444991504399095</v>
      </c>
    </row>
    <row r="330" spans="4:17" ht="13" customHeight="1" x14ac:dyDescent="0.15">
      <c r="D330" s="1" t="s">
        <v>533</v>
      </c>
      <c r="E330" s="1" t="s">
        <v>644</v>
      </c>
      <c r="F330" s="1" t="s">
        <v>265</v>
      </c>
      <c r="G330" s="78">
        <v>7</v>
      </c>
      <c r="H330" s="1">
        <v>143092269</v>
      </c>
      <c r="I330" s="78" t="s">
        <v>5</v>
      </c>
      <c r="J330" s="78" t="s">
        <v>10</v>
      </c>
      <c r="K330" s="1">
        <v>1231082</v>
      </c>
      <c r="L330" s="70">
        <v>5.0799999999999998E-2</v>
      </c>
      <c r="M330" s="70">
        <v>1.92832E-2</v>
      </c>
      <c r="N330" s="70">
        <v>3.1068900000000002E-3</v>
      </c>
      <c r="O330" s="2">
        <v>5.4099999999999999E-10</v>
      </c>
      <c r="P330" s="108">
        <f t="shared" si="12"/>
        <v>3.1290023268031911E-5</v>
      </c>
      <c r="Q330" s="74">
        <f t="shared" si="13"/>
        <v>38.521727190548837</v>
      </c>
    </row>
    <row r="331" spans="4:17" ht="13" customHeight="1" x14ac:dyDescent="0.15">
      <c r="D331" s="1" t="s">
        <v>533</v>
      </c>
      <c r="E331" s="1" t="s">
        <v>644</v>
      </c>
      <c r="F331" s="1" t="s">
        <v>266</v>
      </c>
      <c r="G331" s="78">
        <v>7</v>
      </c>
      <c r="H331" s="1">
        <v>155026807</v>
      </c>
      <c r="I331" s="78" t="s">
        <v>6</v>
      </c>
      <c r="J331" s="78" t="s">
        <v>7</v>
      </c>
      <c r="K331" s="1">
        <v>1231236</v>
      </c>
      <c r="L331" s="70">
        <v>8.0799999999999997E-2</v>
      </c>
      <c r="M331" s="70">
        <v>1.9951699999999999E-2</v>
      </c>
      <c r="N331" s="70">
        <v>2.55281E-3</v>
      </c>
      <c r="O331" s="2">
        <v>5.4700000000000001E-15</v>
      </c>
      <c r="P331" s="108">
        <f t="shared" si="12"/>
        <v>4.9608943299651345E-5</v>
      </c>
      <c r="Q331" s="74">
        <f t="shared" si="13"/>
        <v>61.08324796998803</v>
      </c>
    </row>
    <row r="332" spans="4:17" ht="13" customHeight="1" x14ac:dyDescent="0.15">
      <c r="D332" s="1" t="s">
        <v>533</v>
      </c>
      <c r="E332" s="1" t="s">
        <v>644</v>
      </c>
      <c r="F332" s="1" t="s">
        <v>267</v>
      </c>
      <c r="G332" s="78">
        <v>7</v>
      </c>
      <c r="H332" s="1">
        <v>158532706</v>
      </c>
      <c r="I332" s="78" t="s">
        <v>7</v>
      </c>
      <c r="J332" s="78" t="s">
        <v>6</v>
      </c>
      <c r="K332" s="1">
        <v>1194294</v>
      </c>
      <c r="L332" s="70">
        <v>0.46100000000000002</v>
      </c>
      <c r="M332" s="70">
        <v>-8.1854900000000001E-3</v>
      </c>
      <c r="N332" s="70">
        <v>1.4347299999999999E-3</v>
      </c>
      <c r="O332" s="2">
        <v>1.16E-8</v>
      </c>
      <c r="P332" s="108">
        <f t="shared" si="12"/>
        <v>2.7253728105581918E-5</v>
      </c>
      <c r="Q332" s="74">
        <f t="shared" si="13"/>
        <v>32.549796549976705</v>
      </c>
    </row>
    <row r="333" spans="4:17" ht="13" customHeight="1" x14ac:dyDescent="0.15">
      <c r="D333" s="1" t="s">
        <v>533</v>
      </c>
      <c r="E333" s="1" t="s">
        <v>644</v>
      </c>
      <c r="F333" s="1" t="s">
        <v>268</v>
      </c>
      <c r="G333" s="78">
        <v>8</v>
      </c>
      <c r="H333" s="1">
        <v>6599005</v>
      </c>
      <c r="I333" s="78" t="s">
        <v>7</v>
      </c>
      <c r="J333" s="78" t="s">
        <v>6</v>
      </c>
      <c r="K333" s="1">
        <v>1231262</v>
      </c>
      <c r="L333" s="70">
        <v>0.32600000000000001</v>
      </c>
      <c r="M333" s="70">
        <v>-1.19104E-2</v>
      </c>
      <c r="N333" s="70">
        <v>1.4814400000000001E-3</v>
      </c>
      <c r="O333" s="2">
        <v>9.0000000000000003E-16</v>
      </c>
      <c r="P333" s="108">
        <f t="shared" si="12"/>
        <v>5.2494195700147333E-5</v>
      </c>
      <c r="Q333" s="74">
        <f t="shared" si="13"/>
        <v>64.637396485904091</v>
      </c>
    </row>
    <row r="334" spans="4:17" ht="13" customHeight="1" x14ac:dyDescent="0.15">
      <c r="D334" s="1" t="s">
        <v>533</v>
      </c>
      <c r="E334" s="1" t="s">
        <v>644</v>
      </c>
      <c r="F334" s="1" t="s">
        <v>269</v>
      </c>
      <c r="G334" s="78">
        <v>8</v>
      </c>
      <c r="H334" s="1">
        <v>9151688</v>
      </c>
      <c r="I334" s="78" t="s">
        <v>5</v>
      </c>
      <c r="J334" s="78" t="s">
        <v>10</v>
      </c>
      <c r="K334" s="1">
        <v>1231261</v>
      </c>
      <c r="L334" s="70">
        <v>9.1200000000000003E-2</v>
      </c>
      <c r="M334" s="70">
        <v>1.31875E-2</v>
      </c>
      <c r="N334" s="70">
        <v>2.41881E-3</v>
      </c>
      <c r="O334" s="2">
        <v>4.9800000000000003E-8</v>
      </c>
      <c r="P334" s="108">
        <f t="shared" si="12"/>
        <v>2.4141309638926059E-5</v>
      </c>
      <c r="Q334" s="74">
        <f t="shared" si="13"/>
        <v>29.724922363269226</v>
      </c>
    </row>
    <row r="335" spans="4:17" ht="13" customHeight="1" x14ac:dyDescent="0.15">
      <c r="D335" s="1" t="s">
        <v>533</v>
      </c>
      <c r="E335" s="1" t="s">
        <v>644</v>
      </c>
      <c r="F335" s="1" t="s">
        <v>270</v>
      </c>
      <c r="G335" s="78">
        <v>8</v>
      </c>
      <c r="H335" s="1">
        <v>9183358</v>
      </c>
      <c r="I335" s="78" t="s">
        <v>5</v>
      </c>
      <c r="J335" s="78" t="s">
        <v>10</v>
      </c>
      <c r="K335" s="1">
        <v>1231258</v>
      </c>
      <c r="L335" s="70">
        <v>9.1800000000000007E-2</v>
      </c>
      <c r="M335" s="70">
        <v>-5.9858399999999999E-2</v>
      </c>
      <c r="N335" s="70">
        <v>2.3903599999999998E-3</v>
      </c>
      <c r="O335" s="2">
        <v>2.1599999999999999E-138</v>
      </c>
      <c r="P335" s="108">
        <f t="shared" si="12"/>
        <v>5.0904173095735054E-4</v>
      </c>
      <c r="Q335" s="74">
        <f t="shared" si="13"/>
        <v>627.07989532698946</v>
      </c>
    </row>
    <row r="336" spans="4:17" ht="13" customHeight="1" x14ac:dyDescent="0.15">
      <c r="D336" s="1" t="s">
        <v>533</v>
      </c>
      <c r="E336" s="1" t="s">
        <v>644</v>
      </c>
      <c r="F336" s="1" t="s">
        <v>271</v>
      </c>
      <c r="G336" s="78">
        <v>8</v>
      </c>
      <c r="H336" s="1">
        <v>9720946</v>
      </c>
      <c r="I336" s="78" t="s">
        <v>6</v>
      </c>
      <c r="J336" s="78" t="s">
        <v>10</v>
      </c>
      <c r="K336" s="1">
        <v>1231238</v>
      </c>
      <c r="L336" s="70">
        <v>0.21199999999999999</v>
      </c>
      <c r="M336" s="70">
        <v>1.3887E-2</v>
      </c>
      <c r="N336" s="70">
        <v>1.7083000000000001E-3</v>
      </c>
      <c r="O336" s="2">
        <v>4.3200000000000002E-16</v>
      </c>
      <c r="P336" s="108">
        <f t="shared" si="12"/>
        <v>5.3668971136042719E-5</v>
      </c>
      <c r="Q336" s="74">
        <f t="shared" si="13"/>
        <v>66.082715937030912</v>
      </c>
    </row>
    <row r="337" spans="4:17" ht="13" customHeight="1" x14ac:dyDescent="0.15">
      <c r="D337" s="1" t="s">
        <v>533</v>
      </c>
      <c r="E337" s="1" t="s">
        <v>644</v>
      </c>
      <c r="F337" s="1" t="s">
        <v>272</v>
      </c>
      <c r="G337" s="78">
        <v>8</v>
      </c>
      <c r="H337" s="1">
        <v>18276640</v>
      </c>
      <c r="I337" s="78" t="s">
        <v>5</v>
      </c>
      <c r="J337" s="78" t="s">
        <v>10</v>
      </c>
      <c r="K337" s="1">
        <v>1231235</v>
      </c>
      <c r="L337" s="70">
        <v>0.14099999999999999</v>
      </c>
      <c r="M337" s="70">
        <v>2.0951999999999998E-2</v>
      </c>
      <c r="N337" s="70">
        <v>1.9880499999999999E-3</v>
      </c>
      <c r="O337" s="2">
        <v>5.7099999999999999E-26</v>
      </c>
      <c r="P337" s="108">
        <f t="shared" si="12"/>
        <v>9.0202014452188322E-5</v>
      </c>
      <c r="Q337" s="74">
        <f t="shared" si="13"/>
        <v>111.06971557210042</v>
      </c>
    </row>
    <row r="338" spans="4:17" ht="13" customHeight="1" x14ac:dyDescent="0.15">
      <c r="D338" s="1" t="s">
        <v>533</v>
      </c>
      <c r="E338" s="1" t="s">
        <v>644</v>
      </c>
      <c r="F338" s="1" t="s">
        <v>273</v>
      </c>
      <c r="G338" s="78">
        <v>8</v>
      </c>
      <c r="H338" s="1">
        <v>28897171</v>
      </c>
      <c r="I338" s="78" t="s">
        <v>6</v>
      </c>
      <c r="J338" s="78" t="s">
        <v>7</v>
      </c>
      <c r="K338" s="1">
        <v>1230449</v>
      </c>
      <c r="L338" s="70">
        <v>3.3700000000000001E-2</v>
      </c>
      <c r="M338" s="70">
        <v>2.97667E-2</v>
      </c>
      <c r="N338" s="70">
        <v>3.8261100000000002E-3</v>
      </c>
      <c r="O338" s="2">
        <v>7.2600000000000004E-15</v>
      </c>
      <c r="P338" s="108">
        <f t="shared" si="12"/>
        <v>4.9188264206423033E-5</v>
      </c>
      <c r="Q338" s="74">
        <f t="shared" si="13"/>
        <v>60.526529322916431</v>
      </c>
    </row>
    <row r="339" spans="4:17" ht="13" customHeight="1" x14ac:dyDescent="0.15">
      <c r="D339" s="1" t="s">
        <v>533</v>
      </c>
      <c r="E339" s="1" t="s">
        <v>644</v>
      </c>
      <c r="F339" s="1" t="s">
        <v>274</v>
      </c>
      <c r="G339" s="78">
        <v>8</v>
      </c>
      <c r="H339" s="1">
        <v>29024943</v>
      </c>
      <c r="I339" s="78" t="s">
        <v>5</v>
      </c>
      <c r="J339" s="78" t="s">
        <v>10</v>
      </c>
      <c r="K339" s="1">
        <v>1081192</v>
      </c>
      <c r="L339" s="70">
        <v>1.3100000000000001E-2</v>
      </c>
      <c r="M339" s="70">
        <v>-7.8278700000000007E-2</v>
      </c>
      <c r="N339" s="70">
        <v>6.4226200000000004E-3</v>
      </c>
      <c r="O339" s="2">
        <v>3.6000000000000001E-34</v>
      </c>
      <c r="P339" s="108">
        <f t="shared" si="12"/>
        <v>1.3737264697627716E-4</v>
      </c>
      <c r="Q339" s="74">
        <f t="shared" si="13"/>
        <v>148.54633838798412</v>
      </c>
    </row>
    <row r="340" spans="4:17" ht="13" customHeight="1" x14ac:dyDescent="0.15">
      <c r="D340" s="1" t="s">
        <v>533</v>
      </c>
      <c r="E340" s="1" t="s">
        <v>644</v>
      </c>
      <c r="F340" s="1" t="s">
        <v>275</v>
      </c>
      <c r="G340" s="78">
        <v>8</v>
      </c>
      <c r="H340" s="1">
        <v>41542093</v>
      </c>
      <c r="I340" s="78" t="s">
        <v>5</v>
      </c>
      <c r="J340" s="78" t="s">
        <v>10</v>
      </c>
      <c r="K340" s="1">
        <v>1230452</v>
      </c>
      <c r="L340" s="70">
        <v>3.1099999999999999E-2</v>
      </c>
      <c r="M340" s="70">
        <v>-2.44429E-2</v>
      </c>
      <c r="N340" s="70">
        <v>4.0066099999999999E-3</v>
      </c>
      <c r="O340" s="2">
        <v>1.0600000000000001E-9</v>
      </c>
      <c r="P340" s="108">
        <f t="shared" si="12"/>
        <v>3.0246387247684726E-5</v>
      </c>
      <c r="Q340" s="74">
        <f t="shared" si="13"/>
        <v>37.217792892690007</v>
      </c>
    </row>
    <row r="341" spans="4:17" ht="13" customHeight="1" x14ac:dyDescent="0.15">
      <c r="D341" s="1" t="s">
        <v>533</v>
      </c>
      <c r="E341" s="1" t="s">
        <v>644</v>
      </c>
      <c r="F341" s="1" t="s">
        <v>276</v>
      </c>
      <c r="G341" s="78">
        <v>8</v>
      </c>
      <c r="H341" s="1">
        <v>55451193</v>
      </c>
      <c r="I341" s="78" t="s">
        <v>6</v>
      </c>
      <c r="J341" s="78" t="s">
        <v>7</v>
      </c>
      <c r="K341" s="1">
        <v>1230402</v>
      </c>
      <c r="L341" s="70">
        <v>0.19600000000000001</v>
      </c>
      <c r="M341" s="70">
        <v>2.4413399999999998E-2</v>
      </c>
      <c r="N341" s="70">
        <v>1.7568799999999999E-3</v>
      </c>
      <c r="O341" s="2">
        <v>6.7099999999999995E-44</v>
      </c>
      <c r="P341" s="108">
        <f t="shared" si="12"/>
        <v>1.5691236057061069E-4</v>
      </c>
      <c r="Q341" s="74">
        <f t="shared" si="13"/>
        <v>193.09526748031473</v>
      </c>
    </row>
    <row r="342" spans="4:17" ht="13" customHeight="1" x14ac:dyDescent="0.15">
      <c r="D342" s="1" t="s">
        <v>533</v>
      </c>
      <c r="E342" s="1" t="s">
        <v>644</v>
      </c>
      <c r="F342" s="1" t="s">
        <v>277</v>
      </c>
      <c r="G342" s="78">
        <v>8</v>
      </c>
      <c r="H342" s="1">
        <v>59392324</v>
      </c>
      <c r="I342" s="78" t="s">
        <v>10</v>
      </c>
      <c r="J342" s="78" t="s">
        <v>5</v>
      </c>
      <c r="K342" s="1">
        <v>1230341</v>
      </c>
      <c r="L342" s="70">
        <v>0.33800000000000002</v>
      </c>
      <c r="M342" s="70">
        <v>3.5506200000000002E-2</v>
      </c>
      <c r="N342" s="70">
        <v>1.46485E-3</v>
      </c>
      <c r="O342" s="2">
        <v>8.6800000000000008E-130</v>
      </c>
      <c r="P342" s="108">
        <f t="shared" ref="P342:P405" si="14">M342^2/((K342*N342^2)+M342^2)</f>
        <v>4.7729759425150587E-4</v>
      </c>
      <c r="Q342" s="74">
        <f t="shared" ref="Q342:Q405" si="15">(P342/(1-P342))*(K342-2)</f>
        <v>587.5182658686814</v>
      </c>
    </row>
    <row r="343" spans="4:17" ht="13" customHeight="1" x14ac:dyDescent="0.15">
      <c r="D343" s="1" t="s">
        <v>533</v>
      </c>
      <c r="E343" s="1" t="s">
        <v>644</v>
      </c>
      <c r="F343" s="1" t="s">
        <v>278</v>
      </c>
      <c r="G343" s="78">
        <v>8</v>
      </c>
      <c r="H343" s="1">
        <v>61518399</v>
      </c>
      <c r="I343" s="78" t="s">
        <v>7</v>
      </c>
      <c r="J343" s="78" t="s">
        <v>6</v>
      </c>
      <c r="K343" s="1">
        <v>1059436</v>
      </c>
      <c r="L343" s="70">
        <v>0.34699999999999998</v>
      </c>
      <c r="M343" s="70">
        <v>1.17407E-2</v>
      </c>
      <c r="N343" s="70">
        <v>1.61291E-3</v>
      </c>
      <c r="O343" s="2">
        <v>3.3599999999999998E-13</v>
      </c>
      <c r="P343" s="108">
        <f t="shared" si="14"/>
        <v>5.0011659579955099E-5</v>
      </c>
      <c r="Q343" s="74">
        <f t="shared" si="15"/>
        <v>52.986702508358263</v>
      </c>
    </row>
    <row r="344" spans="4:17" ht="13" customHeight="1" x14ac:dyDescent="0.15">
      <c r="D344" s="1" t="s">
        <v>533</v>
      </c>
      <c r="E344" s="1" t="s">
        <v>644</v>
      </c>
      <c r="F344" s="1" t="s">
        <v>279</v>
      </c>
      <c r="G344" s="78">
        <v>8</v>
      </c>
      <c r="H344" s="1">
        <v>74907295</v>
      </c>
      <c r="I344" s="78" t="s">
        <v>10</v>
      </c>
      <c r="J344" s="78" t="s">
        <v>6</v>
      </c>
      <c r="K344" s="1">
        <v>1231219</v>
      </c>
      <c r="L344" s="70">
        <v>0.27900000000000003</v>
      </c>
      <c r="M344" s="70">
        <v>-1.52619E-2</v>
      </c>
      <c r="N344" s="70">
        <v>1.5616199999999999E-3</v>
      </c>
      <c r="O344" s="2">
        <v>1.4699999999999999E-22</v>
      </c>
      <c r="P344" s="108">
        <f t="shared" si="14"/>
        <v>7.7570659472912535E-5</v>
      </c>
      <c r="Q344" s="74">
        <f t="shared" si="15"/>
        <v>95.513723706797606</v>
      </c>
    </row>
    <row r="345" spans="4:17" ht="13" customHeight="1" x14ac:dyDescent="0.15">
      <c r="D345" s="1" t="s">
        <v>533</v>
      </c>
      <c r="E345" s="1" t="s">
        <v>644</v>
      </c>
      <c r="F345" s="1" t="s">
        <v>280</v>
      </c>
      <c r="G345" s="78">
        <v>8</v>
      </c>
      <c r="H345" s="1">
        <v>76465909</v>
      </c>
      <c r="I345" s="78" t="s">
        <v>7</v>
      </c>
      <c r="J345" s="78" t="s">
        <v>6</v>
      </c>
      <c r="K345" s="1">
        <v>1231262</v>
      </c>
      <c r="L345" s="70">
        <v>0.437</v>
      </c>
      <c r="M345" s="70">
        <v>-8.4203899999999998E-3</v>
      </c>
      <c r="N345" s="70">
        <v>1.39864E-3</v>
      </c>
      <c r="O345" s="2">
        <v>1.74E-9</v>
      </c>
      <c r="P345" s="108">
        <f t="shared" si="14"/>
        <v>2.9436709630194522E-5</v>
      </c>
      <c r="Q345" s="74">
        <f t="shared" si="15"/>
        <v>36.245310041940471</v>
      </c>
    </row>
    <row r="346" spans="4:17" ht="13" customHeight="1" x14ac:dyDescent="0.15">
      <c r="D346" s="1" t="s">
        <v>533</v>
      </c>
      <c r="E346" s="1" t="s">
        <v>644</v>
      </c>
      <c r="F346" s="1" t="s">
        <v>281</v>
      </c>
      <c r="G346" s="78">
        <v>8</v>
      </c>
      <c r="H346" s="1">
        <v>116658583</v>
      </c>
      <c r="I346" s="78" t="s">
        <v>5</v>
      </c>
      <c r="J346" s="78" t="s">
        <v>6</v>
      </c>
      <c r="K346" s="1">
        <v>1231202</v>
      </c>
      <c r="L346" s="70">
        <v>0.27700000000000002</v>
      </c>
      <c r="M346" s="70">
        <v>-2.53718E-2</v>
      </c>
      <c r="N346" s="70">
        <v>1.5513599999999999E-3</v>
      </c>
      <c r="O346" s="2">
        <v>4.0400000000000001E-60</v>
      </c>
      <c r="P346" s="108">
        <f t="shared" si="14"/>
        <v>2.1719695364723281E-4</v>
      </c>
      <c r="Q346" s="74">
        <f t="shared" si="15"/>
        <v>267.47098321321596</v>
      </c>
    </row>
    <row r="347" spans="4:17" ht="13" customHeight="1" x14ac:dyDescent="0.15">
      <c r="D347" s="1" t="s">
        <v>533</v>
      </c>
      <c r="E347" s="1" t="s">
        <v>644</v>
      </c>
      <c r="F347" s="1" t="s">
        <v>282</v>
      </c>
      <c r="G347" s="78">
        <v>8</v>
      </c>
      <c r="H347" s="1">
        <v>126475770</v>
      </c>
      <c r="I347" s="78" t="s">
        <v>10</v>
      </c>
      <c r="J347" s="78" t="s">
        <v>5</v>
      </c>
      <c r="K347" s="1">
        <v>1215758</v>
      </c>
      <c r="L347" s="70">
        <v>0.47199999999999998</v>
      </c>
      <c r="M347" s="70">
        <v>-5.3746299999999997E-2</v>
      </c>
      <c r="N347" s="70">
        <v>1.4037100000000001E-3</v>
      </c>
      <c r="O347" s="2">
        <v>9.9999999999999998E-201</v>
      </c>
      <c r="P347" s="108">
        <f t="shared" si="14"/>
        <v>1.2044030298405679E-3</v>
      </c>
      <c r="Q347" s="74">
        <f t="shared" si="15"/>
        <v>1466.02589597779</v>
      </c>
    </row>
    <row r="348" spans="4:17" ht="13" customHeight="1" x14ac:dyDescent="0.15">
      <c r="D348" s="1" t="s">
        <v>533</v>
      </c>
      <c r="E348" s="1" t="s">
        <v>644</v>
      </c>
      <c r="F348" s="1" t="s">
        <v>283</v>
      </c>
      <c r="G348" s="78">
        <v>8</v>
      </c>
      <c r="H348" s="1">
        <v>126536611</v>
      </c>
      <c r="I348" s="78" t="s">
        <v>5</v>
      </c>
      <c r="J348" s="78" t="s">
        <v>10</v>
      </c>
      <c r="K348" s="1">
        <v>1230405</v>
      </c>
      <c r="L348" s="70">
        <v>3.4500000000000003E-2</v>
      </c>
      <c r="M348" s="70">
        <v>-2.36641E-2</v>
      </c>
      <c r="N348" s="70">
        <v>3.8361699999999999E-3</v>
      </c>
      <c r="O348" s="2">
        <v>6.89E-10</v>
      </c>
      <c r="P348" s="108">
        <f t="shared" si="14"/>
        <v>3.0925930526714276E-5</v>
      </c>
      <c r="Q348" s="74">
        <f t="shared" si="15"/>
        <v>38.052534507899381</v>
      </c>
    </row>
    <row r="349" spans="4:17" ht="13" customHeight="1" x14ac:dyDescent="0.15">
      <c r="D349" s="1" t="s">
        <v>533</v>
      </c>
      <c r="E349" s="1" t="s">
        <v>644</v>
      </c>
      <c r="F349" s="1" t="s">
        <v>284</v>
      </c>
      <c r="G349" s="78">
        <v>8</v>
      </c>
      <c r="H349" s="1">
        <v>141744917</v>
      </c>
      <c r="I349" s="78" t="s">
        <v>5</v>
      </c>
      <c r="J349" s="78" t="s">
        <v>10</v>
      </c>
      <c r="K349" s="1">
        <v>1220596</v>
      </c>
      <c r="L349" s="70">
        <v>0.45100000000000001</v>
      </c>
      <c r="M349" s="70">
        <v>-7.93402E-3</v>
      </c>
      <c r="N349" s="70">
        <v>1.42815E-3</v>
      </c>
      <c r="O349" s="2">
        <v>2.77E-8</v>
      </c>
      <c r="P349" s="108">
        <f t="shared" si="14"/>
        <v>2.5284595479711826E-5</v>
      </c>
      <c r="Q349" s="74">
        <f t="shared" si="15"/>
        <v>30.863005893582685</v>
      </c>
    </row>
    <row r="350" spans="4:17" ht="13" customHeight="1" x14ac:dyDescent="0.15">
      <c r="D350" s="1" t="s">
        <v>533</v>
      </c>
      <c r="E350" s="1" t="s">
        <v>644</v>
      </c>
      <c r="F350" s="1" t="s">
        <v>285</v>
      </c>
      <c r="G350" s="78">
        <v>8</v>
      </c>
      <c r="H350" s="1">
        <v>145044104</v>
      </c>
      <c r="I350" s="78" t="s">
        <v>7</v>
      </c>
      <c r="J350" s="78" t="s">
        <v>6</v>
      </c>
      <c r="K350" s="1">
        <v>1221689</v>
      </c>
      <c r="L350" s="70">
        <v>0.35499999999999998</v>
      </c>
      <c r="M350" s="70">
        <v>2.31214E-2</v>
      </c>
      <c r="N350" s="70">
        <v>1.4665100000000001E-3</v>
      </c>
      <c r="O350" s="2">
        <v>5.31E-56</v>
      </c>
      <c r="P350" s="108">
        <f t="shared" si="14"/>
        <v>2.034272727542405E-4</v>
      </c>
      <c r="Q350" s="74">
        <f t="shared" si="15"/>
        <v>248.57502150801002</v>
      </c>
    </row>
    <row r="351" spans="4:17" ht="13" customHeight="1" x14ac:dyDescent="0.15">
      <c r="D351" s="1" t="s">
        <v>533</v>
      </c>
      <c r="E351" s="1" t="s">
        <v>644</v>
      </c>
      <c r="F351" s="1" t="s">
        <v>286</v>
      </c>
      <c r="G351" s="78">
        <v>9</v>
      </c>
      <c r="H351" s="1">
        <v>2640759</v>
      </c>
      <c r="I351" s="78" t="s">
        <v>10</v>
      </c>
      <c r="J351" s="78" t="s">
        <v>5</v>
      </c>
      <c r="K351" s="1">
        <v>1231175</v>
      </c>
      <c r="L351" s="70">
        <v>6.9599999999999995E-2</v>
      </c>
      <c r="M351" s="70">
        <v>-3.5874700000000002E-2</v>
      </c>
      <c r="N351" s="70">
        <v>2.7623999999999999E-3</v>
      </c>
      <c r="O351" s="2">
        <v>1.45E-38</v>
      </c>
      <c r="P351" s="108">
        <f t="shared" si="14"/>
        <v>1.3696958751614746E-4</v>
      </c>
      <c r="Q351" s="74">
        <f t="shared" si="15"/>
        <v>168.65635876290955</v>
      </c>
    </row>
    <row r="352" spans="4:17" ht="13" customHeight="1" x14ac:dyDescent="0.15">
      <c r="D352" s="1" t="s">
        <v>533</v>
      </c>
      <c r="E352" s="1" t="s">
        <v>644</v>
      </c>
      <c r="F352" s="1" t="s">
        <v>287</v>
      </c>
      <c r="G352" s="78">
        <v>9</v>
      </c>
      <c r="H352" s="1">
        <v>16900695</v>
      </c>
      <c r="I352" s="78" t="s">
        <v>5</v>
      </c>
      <c r="J352" s="78" t="s">
        <v>10</v>
      </c>
      <c r="K352" s="1">
        <v>1218839</v>
      </c>
      <c r="L352" s="70">
        <v>0.4</v>
      </c>
      <c r="M352" s="70">
        <v>1.31553E-2</v>
      </c>
      <c r="N352" s="70">
        <v>1.4199799999999999E-3</v>
      </c>
      <c r="O352" s="2">
        <v>1.9600000000000001E-20</v>
      </c>
      <c r="P352" s="108">
        <f t="shared" si="14"/>
        <v>7.0414181280371702E-5</v>
      </c>
      <c r="Q352" s="74">
        <f t="shared" si="15"/>
        <v>85.829453079892758</v>
      </c>
    </row>
    <row r="353" spans="4:17" ht="13" customHeight="1" x14ac:dyDescent="0.15">
      <c r="D353" s="1" t="s">
        <v>533</v>
      </c>
      <c r="E353" s="1" t="s">
        <v>644</v>
      </c>
      <c r="F353" s="1" t="s">
        <v>288</v>
      </c>
      <c r="G353" s="78">
        <v>9</v>
      </c>
      <c r="H353" s="1">
        <v>19267440</v>
      </c>
      <c r="I353" s="78" t="s">
        <v>7</v>
      </c>
      <c r="J353" s="78" t="s">
        <v>6</v>
      </c>
      <c r="K353" s="1">
        <v>1231241</v>
      </c>
      <c r="L353" s="70">
        <v>7.8600000000000003E-2</v>
      </c>
      <c r="M353" s="70">
        <v>3.4987699999999997E-2</v>
      </c>
      <c r="N353" s="70">
        <v>2.6487099999999999E-3</v>
      </c>
      <c r="O353" s="2">
        <v>7.7499999999999992E-40</v>
      </c>
      <c r="P353" s="108">
        <f t="shared" si="14"/>
        <v>1.4169592303308695E-4</v>
      </c>
      <c r="Q353" s="74">
        <f t="shared" si="15"/>
        <v>174.4862705725003</v>
      </c>
    </row>
    <row r="354" spans="4:17" ht="13" customHeight="1" x14ac:dyDescent="0.15">
      <c r="D354" s="1" t="s">
        <v>533</v>
      </c>
      <c r="E354" s="1" t="s">
        <v>644</v>
      </c>
      <c r="F354" s="1" t="s">
        <v>289</v>
      </c>
      <c r="G354" s="78">
        <v>9</v>
      </c>
      <c r="H354" s="1">
        <v>22026077</v>
      </c>
      <c r="I354" s="78" t="s">
        <v>6</v>
      </c>
      <c r="J354" s="78" t="s">
        <v>7</v>
      </c>
      <c r="K354" s="1">
        <v>1216589</v>
      </c>
      <c r="L354" s="70">
        <v>0.439</v>
      </c>
      <c r="M354" s="70">
        <v>8.7066599999999997E-3</v>
      </c>
      <c r="N354" s="70">
        <v>1.4098699999999999E-3</v>
      </c>
      <c r="O354" s="2">
        <v>6.6E-10</v>
      </c>
      <c r="P354" s="108">
        <f t="shared" si="14"/>
        <v>3.1346389996340128E-5</v>
      </c>
      <c r="Q354" s="74">
        <f t="shared" si="15"/>
        <v>38.136806017672093</v>
      </c>
    </row>
    <row r="355" spans="4:17" ht="13" customHeight="1" x14ac:dyDescent="0.15">
      <c r="D355" s="1" t="s">
        <v>533</v>
      </c>
      <c r="E355" s="1" t="s">
        <v>644</v>
      </c>
      <c r="F355" s="1" t="s">
        <v>290</v>
      </c>
      <c r="G355" s="78">
        <v>9</v>
      </c>
      <c r="H355" s="1">
        <v>33117954</v>
      </c>
      <c r="I355" s="78" t="s">
        <v>7</v>
      </c>
      <c r="J355" s="78" t="s">
        <v>6</v>
      </c>
      <c r="K355" s="1">
        <v>1230305</v>
      </c>
      <c r="L355" s="70">
        <v>0.10299999999999999</v>
      </c>
      <c r="M355" s="70">
        <v>1.30636E-2</v>
      </c>
      <c r="N355" s="70">
        <v>2.3017100000000002E-3</v>
      </c>
      <c r="O355" s="2">
        <v>1.3799999999999999E-8</v>
      </c>
      <c r="P355" s="108">
        <f t="shared" si="14"/>
        <v>2.6181852947300709E-5</v>
      </c>
      <c r="Q355" s="74">
        <f t="shared" si="15"/>
        <v>32.212455608398713</v>
      </c>
    </row>
    <row r="356" spans="4:17" ht="13" customHeight="1" x14ac:dyDescent="0.15">
      <c r="D356" s="1" t="s">
        <v>533</v>
      </c>
      <c r="E356" s="1" t="s">
        <v>644</v>
      </c>
      <c r="F356" s="1" t="s">
        <v>291</v>
      </c>
      <c r="G356" s="78">
        <v>9</v>
      </c>
      <c r="H356" s="1">
        <v>78212428</v>
      </c>
      <c r="I356" s="78" t="s">
        <v>5</v>
      </c>
      <c r="J356" s="78" t="s">
        <v>10</v>
      </c>
      <c r="K356" s="1">
        <v>1192893</v>
      </c>
      <c r="L356" s="70">
        <v>0.316</v>
      </c>
      <c r="M356" s="70">
        <v>-1.55516E-2</v>
      </c>
      <c r="N356" s="70">
        <v>1.55864E-3</v>
      </c>
      <c r="O356" s="2">
        <v>1.9100000000000001E-23</v>
      </c>
      <c r="P356" s="108">
        <f t="shared" si="14"/>
        <v>8.3448932712694546E-5</v>
      </c>
      <c r="Q356" s="74">
        <f t="shared" si="15"/>
        <v>99.553788449972572</v>
      </c>
    </row>
    <row r="357" spans="4:17" ht="13" customHeight="1" x14ac:dyDescent="0.15">
      <c r="D357" s="1" t="s">
        <v>533</v>
      </c>
      <c r="E357" s="1" t="s">
        <v>644</v>
      </c>
      <c r="F357" s="1" t="s">
        <v>292</v>
      </c>
      <c r="G357" s="78">
        <v>9</v>
      </c>
      <c r="H357" s="1">
        <v>78729213</v>
      </c>
      <c r="I357" s="78" t="s">
        <v>7</v>
      </c>
      <c r="J357" s="78" t="s">
        <v>6</v>
      </c>
      <c r="K357" s="1">
        <v>1228648</v>
      </c>
      <c r="L357" s="70">
        <v>0.38</v>
      </c>
      <c r="M357" s="70">
        <v>1.38569E-2</v>
      </c>
      <c r="N357" s="70">
        <v>1.43531E-3</v>
      </c>
      <c r="O357" s="2">
        <v>4.71E-22</v>
      </c>
      <c r="P357" s="108">
        <f t="shared" si="14"/>
        <v>7.5854320440146229E-5</v>
      </c>
      <c r="Q357" s="74">
        <f t="shared" si="15"/>
        <v>93.205177406897604</v>
      </c>
    </row>
    <row r="358" spans="4:17" ht="13" customHeight="1" x14ac:dyDescent="0.15">
      <c r="D358" s="1" t="s">
        <v>533</v>
      </c>
      <c r="E358" s="1" t="s">
        <v>644</v>
      </c>
      <c r="F358" s="1" t="s">
        <v>293</v>
      </c>
      <c r="G358" s="78">
        <v>9</v>
      </c>
      <c r="H358" s="1">
        <v>91404799</v>
      </c>
      <c r="I358" s="78" t="s">
        <v>6</v>
      </c>
      <c r="J358" s="78" t="s">
        <v>7</v>
      </c>
      <c r="K358" s="1">
        <v>1226916</v>
      </c>
      <c r="L358" s="70">
        <v>6.5600000000000006E-2</v>
      </c>
      <c r="M358" s="70">
        <v>-2.0035899999999999E-2</v>
      </c>
      <c r="N358" s="70">
        <v>2.8285300000000001E-3</v>
      </c>
      <c r="O358" s="2">
        <v>1.4100000000000001E-12</v>
      </c>
      <c r="P358" s="108">
        <f t="shared" si="14"/>
        <v>4.0894371843898668E-5</v>
      </c>
      <c r="Q358" s="74">
        <f t="shared" si="15"/>
        <v>50.17592924959343</v>
      </c>
    </row>
    <row r="359" spans="4:17" ht="13" customHeight="1" x14ac:dyDescent="0.15">
      <c r="D359" s="1" t="s">
        <v>533</v>
      </c>
      <c r="E359" s="1" t="s">
        <v>644</v>
      </c>
      <c r="F359" s="1" t="s">
        <v>294</v>
      </c>
      <c r="G359" s="78">
        <v>9</v>
      </c>
      <c r="H359" s="1">
        <v>107586753</v>
      </c>
      <c r="I359" s="78" t="s">
        <v>6</v>
      </c>
      <c r="J359" s="78" t="s">
        <v>7</v>
      </c>
      <c r="K359" s="1">
        <v>1225087</v>
      </c>
      <c r="L359" s="70">
        <v>0.124</v>
      </c>
      <c r="M359" s="70">
        <v>1.9007199999999998E-2</v>
      </c>
      <c r="N359" s="70">
        <v>2.09648E-3</v>
      </c>
      <c r="O359" s="2">
        <v>1.2299999999999999E-19</v>
      </c>
      <c r="P359" s="108">
        <f t="shared" si="14"/>
        <v>6.7090151482457854E-5</v>
      </c>
      <c r="Q359" s="74">
        <f t="shared" si="15"/>
        <v>82.196652814775575</v>
      </c>
    </row>
    <row r="360" spans="4:17" ht="13" customHeight="1" x14ac:dyDescent="0.15">
      <c r="D360" s="1" t="s">
        <v>533</v>
      </c>
      <c r="E360" s="1" t="s">
        <v>644</v>
      </c>
      <c r="F360" s="1" t="s">
        <v>295</v>
      </c>
      <c r="G360" s="78">
        <v>9</v>
      </c>
      <c r="H360" s="1">
        <v>107647019</v>
      </c>
      <c r="I360" s="78" t="s">
        <v>7</v>
      </c>
      <c r="J360" s="78" t="s">
        <v>6</v>
      </c>
      <c r="K360" s="1">
        <v>1230649</v>
      </c>
      <c r="L360" s="70">
        <v>0.10100000000000001</v>
      </c>
      <c r="M360" s="70">
        <v>2.3555699999999999E-2</v>
      </c>
      <c r="N360" s="70">
        <v>2.3239699999999999E-3</v>
      </c>
      <c r="O360" s="2">
        <v>3.8299999999999998E-24</v>
      </c>
      <c r="P360" s="108">
        <f t="shared" si="14"/>
        <v>8.3475789753857115E-5</v>
      </c>
      <c r="Q360" s="74">
        <f t="shared" si="15"/>
        <v>102.73780635273788</v>
      </c>
    </row>
    <row r="361" spans="4:17" ht="13" customHeight="1" x14ac:dyDescent="0.15">
      <c r="D361" s="1" t="s">
        <v>533</v>
      </c>
      <c r="E361" s="1" t="s">
        <v>644</v>
      </c>
      <c r="F361" s="1" t="s">
        <v>296</v>
      </c>
      <c r="G361" s="78">
        <v>9</v>
      </c>
      <c r="H361" s="1">
        <v>107661742</v>
      </c>
      <c r="I361" s="78" t="s">
        <v>10</v>
      </c>
      <c r="J361" s="78" t="s">
        <v>7</v>
      </c>
      <c r="K361" s="1">
        <v>1230649</v>
      </c>
      <c r="L361" s="70">
        <v>0.26100000000000001</v>
      </c>
      <c r="M361" s="70">
        <v>-2.4921700000000001E-2</v>
      </c>
      <c r="N361" s="70">
        <v>1.5822099999999999E-3</v>
      </c>
      <c r="O361" s="2">
        <v>6.74E-56</v>
      </c>
      <c r="P361" s="108">
        <f t="shared" si="14"/>
        <v>2.0156045449720939E-4</v>
      </c>
      <c r="Q361" s="74">
        <f t="shared" si="15"/>
        <v>248.09977574918793</v>
      </c>
    </row>
    <row r="362" spans="4:17" ht="13" customHeight="1" x14ac:dyDescent="0.15">
      <c r="D362" s="1" t="s">
        <v>533</v>
      </c>
      <c r="E362" s="1" t="s">
        <v>644</v>
      </c>
      <c r="F362" s="1" t="s">
        <v>297</v>
      </c>
      <c r="G362" s="78">
        <v>9</v>
      </c>
      <c r="H362" s="1">
        <v>117133524</v>
      </c>
      <c r="I362" s="78" t="s">
        <v>5</v>
      </c>
      <c r="J362" s="78" t="s">
        <v>10</v>
      </c>
      <c r="K362" s="1">
        <v>1228531</v>
      </c>
      <c r="L362" s="70">
        <v>8.4699999999999998E-2</v>
      </c>
      <c r="M362" s="70">
        <v>-1.8329100000000001E-2</v>
      </c>
      <c r="N362" s="70">
        <v>2.6127500000000001E-3</v>
      </c>
      <c r="O362" s="2">
        <v>2.2999999999999999E-12</v>
      </c>
      <c r="P362" s="108">
        <f t="shared" si="14"/>
        <v>4.0057427168296442E-5</v>
      </c>
      <c r="Q362" s="74">
        <f t="shared" si="15"/>
        <v>49.213682315135081</v>
      </c>
    </row>
    <row r="363" spans="4:17" ht="13" customHeight="1" x14ac:dyDescent="0.15">
      <c r="D363" s="1" t="s">
        <v>533</v>
      </c>
      <c r="E363" s="1" t="s">
        <v>644</v>
      </c>
      <c r="F363" s="1" t="s">
        <v>298</v>
      </c>
      <c r="G363" s="78">
        <v>9</v>
      </c>
      <c r="H363" s="1">
        <v>124422403</v>
      </c>
      <c r="I363" s="78" t="s">
        <v>5</v>
      </c>
      <c r="J363" s="78" t="s">
        <v>10</v>
      </c>
      <c r="K363" s="1">
        <v>1230453</v>
      </c>
      <c r="L363" s="70">
        <v>0.26300000000000001</v>
      </c>
      <c r="M363" s="70">
        <v>9.4149999999999998E-3</v>
      </c>
      <c r="N363" s="70">
        <v>1.5701199999999999E-3</v>
      </c>
      <c r="O363" s="2">
        <v>2.0200000000000001E-9</v>
      </c>
      <c r="P363" s="108">
        <f t="shared" si="14"/>
        <v>2.9221145532311168E-5</v>
      </c>
      <c r="Q363" s="74">
        <f t="shared" si="15"/>
        <v>35.956238423853584</v>
      </c>
    </row>
    <row r="364" spans="4:17" ht="13" customHeight="1" x14ac:dyDescent="0.15">
      <c r="D364" s="1" t="s">
        <v>533</v>
      </c>
      <c r="E364" s="1" t="s">
        <v>644</v>
      </c>
      <c r="F364" s="1" t="s">
        <v>299</v>
      </c>
      <c r="G364" s="78">
        <v>9</v>
      </c>
      <c r="H364" s="1">
        <v>131561110</v>
      </c>
      <c r="I364" s="78" t="s">
        <v>5</v>
      </c>
      <c r="J364" s="78" t="s">
        <v>10</v>
      </c>
      <c r="K364" s="1">
        <v>1227798</v>
      </c>
      <c r="L364" s="70">
        <v>0.23599999999999999</v>
      </c>
      <c r="M364" s="70">
        <v>-1.3160399999999999E-2</v>
      </c>
      <c r="N364" s="70">
        <v>1.6380500000000001E-3</v>
      </c>
      <c r="O364" s="2">
        <v>9.4199999999999992E-16</v>
      </c>
      <c r="P364" s="108">
        <f t="shared" si="14"/>
        <v>5.2569532882235277E-5</v>
      </c>
      <c r="Q364" s="74">
        <f t="shared" si="15"/>
        <v>64.548055455800707</v>
      </c>
    </row>
    <row r="365" spans="4:17" ht="13" customHeight="1" x14ac:dyDescent="0.15">
      <c r="D365" s="1" t="s">
        <v>533</v>
      </c>
      <c r="E365" s="1" t="s">
        <v>644</v>
      </c>
      <c r="F365" s="1" t="s">
        <v>300</v>
      </c>
      <c r="G365" s="78">
        <v>9</v>
      </c>
      <c r="H365" s="1">
        <v>136141870</v>
      </c>
      <c r="I365" s="78" t="s">
        <v>7</v>
      </c>
      <c r="J365" s="78" t="s">
        <v>6</v>
      </c>
      <c r="K365" s="1">
        <v>1230436</v>
      </c>
      <c r="L365" s="70">
        <v>0.188</v>
      </c>
      <c r="M365" s="70">
        <v>7.2449399999999997E-2</v>
      </c>
      <c r="N365" s="70">
        <v>1.7547299999999999E-3</v>
      </c>
      <c r="O365" s="2">
        <v>9.9999999999999998E-201</v>
      </c>
      <c r="P365" s="108">
        <f t="shared" si="14"/>
        <v>1.3835303139783416E-3</v>
      </c>
      <c r="Q365" s="74">
        <f t="shared" si="15"/>
        <v>1704.7012441972504</v>
      </c>
    </row>
    <row r="366" spans="4:17" ht="13" customHeight="1" x14ac:dyDescent="0.15">
      <c r="D366" s="1" t="s">
        <v>533</v>
      </c>
      <c r="E366" s="1" t="s">
        <v>644</v>
      </c>
      <c r="F366" s="1" t="s">
        <v>301</v>
      </c>
      <c r="G366" s="78">
        <v>9</v>
      </c>
      <c r="H366" s="1">
        <v>136356448</v>
      </c>
      <c r="I366" s="78" t="s">
        <v>5</v>
      </c>
      <c r="J366" s="78" t="s">
        <v>10</v>
      </c>
      <c r="K366" s="1">
        <v>1223587</v>
      </c>
      <c r="L366" s="70">
        <v>2.4299999999999999E-2</v>
      </c>
      <c r="M366" s="70">
        <v>-2.8935499999999999E-2</v>
      </c>
      <c r="N366" s="70">
        <v>4.5046499999999998E-3</v>
      </c>
      <c r="O366" s="2">
        <v>1.3300000000000001E-10</v>
      </c>
      <c r="P366" s="108">
        <f t="shared" si="14"/>
        <v>3.3720218304867648E-5</v>
      </c>
      <c r="Q366" s="74">
        <f t="shared" si="15"/>
        <v>41.260944642622299</v>
      </c>
    </row>
    <row r="367" spans="4:17" ht="13" customHeight="1" x14ac:dyDescent="0.15">
      <c r="D367" s="1" t="s">
        <v>533</v>
      </c>
      <c r="E367" s="1" t="s">
        <v>644</v>
      </c>
      <c r="F367" s="1" t="s">
        <v>302</v>
      </c>
      <c r="G367" s="78">
        <v>9</v>
      </c>
      <c r="H367" s="1">
        <v>139340802</v>
      </c>
      <c r="I367" s="78" t="s">
        <v>7</v>
      </c>
      <c r="J367" s="78" t="s">
        <v>6</v>
      </c>
      <c r="K367" s="1">
        <v>1215727</v>
      </c>
      <c r="L367" s="70">
        <v>0.27</v>
      </c>
      <c r="M367" s="70">
        <v>-1.5641100000000002E-2</v>
      </c>
      <c r="N367" s="70">
        <v>1.5698800000000001E-3</v>
      </c>
      <c r="O367" s="2">
        <v>2.21E-23</v>
      </c>
      <c r="P367" s="108">
        <f t="shared" si="14"/>
        <v>8.1645104739307161E-5</v>
      </c>
      <c r="Q367" s="74">
        <f t="shared" si="15"/>
        <v>99.266099550289042</v>
      </c>
    </row>
    <row r="368" spans="4:17" ht="13" customHeight="1" x14ac:dyDescent="0.15">
      <c r="D368" s="1" t="s">
        <v>533</v>
      </c>
      <c r="E368" s="1" t="s">
        <v>644</v>
      </c>
      <c r="F368" s="1" t="s">
        <v>303</v>
      </c>
      <c r="G368" s="78">
        <v>10</v>
      </c>
      <c r="H368" s="1">
        <v>8089033</v>
      </c>
      <c r="I368" s="78" t="s">
        <v>5</v>
      </c>
      <c r="J368" s="78" t="s">
        <v>10</v>
      </c>
      <c r="K368" s="1">
        <v>1211478</v>
      </c>
      <c r="L368" s="70">
        <v>0.20100000000000001</v>
      </c>
      <c r="M368" s="70">
        <v>-1.06027E-2</v>
      </c>
      <c r="N368" s="70">
        <v>1.75555E-3</v>
      </c>
      <c r="O368" s="2">
        <v>1.55E-9</v>
      </c>
      <c r="P368" s="108">
        <f t="shared" si="14"/>
        <v>3.010772445002135E-5</v>
      </c>
      <c r="Q368" s="74">
        <f t="shared" si="15"/>
        <v>36.475883791672338</v>
      </c>
    </row>
    <row r="369" spans="4:17" ht="13" customHeight="1" x14ac:dyDescent="0.15">
      <c r="D369" s="1" t="s">
        <v>533</v>
      </c>
      <c r="E369" s="1" t="s">
        <v>644</v>
      </c>
      <c r="F369" s="1" t="s">
        <v>304</v>
      </c>
      <c r="G369" s="78">
        <v>10</v>
      </c>
      <c r="H369" s="1">
        <v>17259642</v>
      </c>
      <c r="I369" s="78" t="s">
        <v>7</v>
      </c>
      <c r="J369" s="78" t="s">
        <v>5</v>
      </c>
      <c r="K369" s="1">
        <v>1201162</v>
      </c>
      <c r="L369" s="70">
        <v>0.41599999999999998</v>
      </c>
      <c r="M369" s="70">
        <v>1.6315799999999998E-2</v>
      </c>
      <c r="N369" s="70">
        <v>1.42246E-3</v>
      </c>
      <c r="O369" s="2">
        <v>1.8600000000000001E-30</v>
      </c>
      <c r="P369" s="108">
        <f t="shared" si="14"/>
        <v>1.095184958241967E-4</v>
      </c>
      <c r="Q369" s="74">
        <f t="shared" si="15"/>
        <v>131.56364509670823</v>
      </c>
    </row>
    <row r="370" spans="4:17" ht="13" customHeight="1" x14ac:dyDescent="0.15">
      <c r="D370" s="1" t="s">
        <v>533</v>
      </c>
      <c r="E370" s="1" t="s">
        <v>644</v>
      </c>
      <c r="F370" s="1" t="s">
        <v>305</v>
      </c>
      <c r="G370" s="78">
        <v>10</v>
      </c>
      <c r="H370" s="1">
        <v>43918823</v>
      </c>
      <c r="I370" s="78" t="s">
        <v>6</v>
      </c>
      <c r="J370" s="78" t="s">
        <v>10</v>
      </c>
      <c r="K370" s="1">
        <v>1062685</v>
      </c>
      <c r="L370" s="70">
        <v>0.248</v>
      </c>
      <c r="M370" s="70">
        <v>-1.06306E-2</v>
      </c>
      <c r="N370" s="70">
        <v>1.7534199999999999E-3</v>
      </c>
      <c r="O370" s="2">
        <v>1.3399999999999999E-9</v>
      </c>
      <c r="P370" s="108">
        <f t="shared" si="14"/>
        <v>3.4587890101852839E-5</v>
      </c>
      <c r="Q370" s="74">
        <f t="shared" si="15"/>
        <v>36.757234172283276</v>
      </c>
    </row>
    <row r="371" spans="4:17" ht="13" customHeight="1" x14ac:dyDescent="0.15">
      <c r="D371" s="1" t="s">
        <v>533</v>
      </c>
      <c r="E371" s="1" t="s">
        <v>644</v>
      </c>
      <c r="F371" s="1" t="s">
        <v>306</v>
      </c>
      <c r="G371" s="78">
        <v>10</v>
      </c>
      <c r="H371" s="1">
        <v>54533360</v>
      </c>
      <c r="I371" s="78" t="s">
        <v>10</v>
      </c>
      <c r="J371" s="78" t="s">
        <v>5</v>
      </c>
      <c r="K371" s="1">
        <v>1231262</v>
      </c>
      <c r="L371" s="70">
        <v>0.14199999999999999</v>
      </c>
      <c r="M371" s="70">
        <v>1.2076699999999999E-2</v>
      </c>
      <c r="N371" s="70">
        <v>1.9777599999999998E-3</v>
      </c>
      <c r="O371" s="2">
        <v>1.02E-9</v>
      </c>
      <c r="P371" s="108">
        <f t="shared" si="14"/>
        <v>3.0282083326029876E-5</v>
      </c>
      <c r="Q371" s="74">
        <f t="shared" si="15"/>
        <v>37.286247021246758</v>
      </c>
    </row>
    <row r="372" spans="4:17" ht="13" customHeight="1" x14ac:dyDescent="0.15">
      <c r="D372" s="1" t="s">
        <v>533</v>
      </c>
      <c r="E372" s="1" t="s">
        <v>644</v>
      </c>
      <c r="F372" s="1" t="s">
        <v>307</v>
      </c>
      <c r="G372" s="78">
        <v>10</v>
      </c>
      <c r="H372" s="1">
        <v>65365385</v>
      </c>
      <c r="I372" s="78" t="s">
        <v>6</v>
      </c>
      <c r="J372" s="78" t="s">
        <v>7</v>
      </c>
      <c r="K372" s="1">
        <v>1218730</v>
      </c>
      <c r="L372" s="70">
        <v>0.498</v>
      </c>
      <c r="M372" s="70">
        <v>-1.21975E-2</v>
      </c>
      <c r="N372" s="70">
        <v>1.41088E-3</v>
      </c>
      <c r="O372" s="2">
        <v>5.3699999999999999E-18</v>
      </c>
      <c r="P372" s="108">
        <f t="shared" si="14"/>
        <v>6.1323560750801921E-5</v>
      </c>
      <c r="Q372" s="74">
        <f t="shared" si="15"/>
        <v>74.741323950823215</v>
      </c>
    </row>
    <row r="373" spans="4:17" ht="13" customHeight="1" x14ac:dyDescent="0.15">
      <c r="D373" s="1" t="s">
        <v>533</v>
      </c>
      <c r="E373" s="1" t="s">
        <v>644</v>
      </c>
      <c r="F373" s="1" t="s">
        <v>308</v>
      </c>
      <c r="G373" s="78">
        <v>10</v>
      </c>
      <c r="H373" s="1">
        <v>71094504</v>
      </c>
      <c r="I373" s="78" t="s">
        <v>6</v>
      </c>
      <c r="J373" s="78" t="s">
        <v>7</v>
      </c>
      <c r="K373" s="1">
        <v>1231133</v>
      </c>
      <c r="L373" s="70">
        <v>9.8900000000000002E-2</v>
      </c>
      <c r="M373" s="70">
        <v>-2.68457E-2</v>
      </c>
      <c r="N373" s="70">
        <v>2.33191E-3</v>
      </c>
      <c r="O373" s="2">
        <v>1.14E-30</v>
      </c>
      <c r="P373" s="108">
        <f t="shared" si="14"/>
        <v>1.076401199545336E-4</v>
      </c>
      <c r="Q373" s="74">
        <f t="shared" si="15"/>
        <v>132.5333544259133</v>
      </c>
    </row>
    <row r="374" spans="4:17" ht="13" customHeight="1" x14ac:dyDescent="0.15">
      <c r="D374" s="1" t="s">
        <v>533</v>
      </c>
      <c r="E374" s="1" t="s">
        <v>644</v>
      </c>
      <c r="F374" s="1" t="s">
        <v>309</v>
      </c>
      <c r="G374" s="78">
        <v>10</v>
      </c>
      <c r="H374" s="1">
        <v>82246749</v>
      </c>
      <c r="I374" s="78" t="s">
        <v>5</v>
      </c>
      <c r="J374" s="78" t="s">
        <v>10</v>
      </c>
      <c r="K374" s="1">
        <v>1225967</v>
      </c>
      <c r="L374" s="70">
        <v>0.157</v>
      </c>
      <c r="M374" s="70">
        <v>-1.2474799999999999E-2</v>
      </c>
      <c r="N374" s="70">
        <v>1.9240699999999999E-3</v>
      </c>
      <c r="O374" s="2">
        <v>8.9600000000000006E-11</v>
      </c>
      <c r="P374" s="108">
        <f t="shared" si="14"/>
        <v>3.4287180657051959E-5</v>
      </c>
      <c r="Q374" s="74">
        <f t="shared" si="15"/>
        <v>42.036324741283266</v>
      </c>
    </row>
    <row r="375" spans="4:17" ht="13" customHeight="1" x14ac:dyDescent="0.15">
      <c r="D375" s="1" t="s">
        <v>533</v>
      </c>
      <c r="E375" s="1" t="s">
        <v>644</v>
      </c>
      <c r="F375" s="1" t="s">
        <v>310</v>
      </c>
      <c r="G375" s="78">
        <v>10</v>
      </c>
      <c r="H375" s="1">
        <v>94839642</v>
      </c>
      <c r="I375" s="78" t="s">
        <v>5</v>
      </c>
      <c r="J375" s="78" t="s">
        <v>10</v>
      </c>
      <c r="K375" s="1">
        <v>1220196</v>
      </c>
      <c r="L375" s="70">
        <v>0.45100000000000001</v>
      </c>
      <c r="M375" s="70">
        <v>-1.8032699999999999E-2</v>
      </c>
      <c r="N375" s="70">
        <v>1.3956800000000001E-3</v>
      </c>
      <c r="O375" s="2">
        <v>3.4500000000000002E-38</v>
      </c>
      <c r="P375" s="108">
        <f t="shared" si="14"/>
        <v>1.3679203043911979E-4</v>
      </c>
      <c r="Q375" s="74">
        <f t="shared" si="15"/>
        <v>166.93565025618253</v>
      </c>
    </row>
    <row r="376" spans="4:17" ht="13" customHeight="1" x14ac:dyDescent="0.15">
      <c r="D376" s="1" t="s">
        <v>533</v>
      </c>
      <c r="E376" s="1" t="s">
        <v>644</v>
      </c>
      <c r="F376" s="1" t="s">
        <v>311</v>
      </c>
      <c r="G376" s="78">
        <v>10</v>
      </c>
      <c r="H376" s="1">
        <v>96101364</v>
      </c>
      <c r="I376" s="78" t="s">
        <v>7</v>
      </c>
      <c r="J376" s="78" t="s">
        <v>6</v>
      </c>
      <c r="K376" s="1">
        <v>1230415</v>
      </c>
      <c r="L376" s="70">
        <v>6.1199999999999997E-2</v>
      </c>
      <c r="M376" s="70">
        <v>-1.92465E-2</v>
      </c>
      <c r="N376" s="70">
        <v>2.9142700000000001E-3</v>
      </c>
      <c r="O376" s="2">
        <v>3.9999999999999998E-11</v>
      </c>
      <c r="P376" s="108">
        <f t="shared" si="14"/>
        <v>3.5446792683827343E-5</v>
      </c>
      <c r="Q376" s="74">
        <f t="shared" si="15"/>
        <v>43.615740564599598</v>
      </c>
    </row>
    <row r="377" spans="4:17" ht="13" customHeight="1" x14ac:dyDescent="0.15">
      <c r="D377" s="1" t="s">
        <v>533</v>
      </c>
      <c r="E377" s="1" t="s">
        <v>644</v>
      </c>
      <c r="F377" s="1" t="s">
        <v>312</v>
      </c>
      <c r="G377" s="78">
        <v>10</v>
      </c>
      <c r="H377" s="1">
        <v>102075479</v>
      </c>
      <c r="I377" s="78" t="s">
        <v>5</v>
      </c>
      <c r="J377" s="78" t="s">
        <v>10</v>
      </c>
      <c r="K377" s="1">
        <v>1222742</v>
      </c>
      <c r="L377" s="70">
        <v>0.16900000000000001</v>
      </c>
      <c r="M377" s="70">
        <v>1.5862100000000001E-2</v>
      </c>
      <c r="N377" s="70">
        <v>1.8835E-3</v>
      </c>
      <c r="O377" s="2">
        <v>3.7100000000000001E-17</v>
      </c>
      <c r="P377" s="108">
        <f t="shared" si="14"/>
        <v>5.8000281036022369E-5</v>
      </c>
      <c r="Q377" s="74">
        <f t="shared" si="15"/>
        <v>70.923377209796186</v>
      </c>
    </row>
    <row r="378" spans="4:17" ht="13" customHeight="1" x14ac:dyDescent="0.15">
      <c r="D378" s="1" t="s">
        <v>533</v>
      </c>
      <c r="E378" s="1" t="s">
        <v>644</v>
      </c>
      <c r="F378" s="1" t="s">
        <v>313</v>
      </c>
      <c r="G378" s="78">
        <v>10</v>
      </c>
      <c r="H378" s="1">
        <v>104082953</v>
      </c>
      <c r="I378" s="78" t="s">
        <v>5</v>
      </c>
      <c r="J378" s="78" t="s">
        <v>10</v>
      </c>
      <c r="K378" s="1">
        <v>1201449</v>
      </c>
      <c r="L378" s="70">
        <v>6.1100000000000002E-2</v>
      </c>
      <c r="M378" s="70">
        <v>1.82966E-2</v>
      </c>
      <c r="N378" s="70">
        <v>2.9155399999999999E-3</v>
      </c>
      <c r="O378" s="2">
        <v>3.4799999999999999E-10</v>
      </c>
      <c r="P378" s="108">
        <f t="shared" si="14"/>
        <v>3.2778056776962333E-5</v>
      </c>
      <c r="Q378" s="74">
        <f t="shared" si="15"/>
        <v>39.38238885868909</v>
      </c>
    </row>
    <row r="379" spans="4:17" ht="13" customHeight="1" x14ac:dyDescent="0.15">
      <c r="D379" s="1" t="s">
        <v>533</v>
      </c>
      <c r="E379" s="1" t="s">
        <v>644</v>
      </c>
      <c r="F379" s="1" t="s">
        <v>314</v>
      </c>
      <c r="G379" s="78">
        <v>10</v>
      </c>
      <c r="H379" s="1">
        <v>113940329</v>
      </c>
      <c r="I379" s="78" t="s">
        <v>7</v>
      </c>
      <c r="J379" s="78" t="s">
        <v>6</v>
      </c>
      <c r="K379" s="1">
        <v>1230453</v>
      </c>
      <c r="L379" s="70">
        <v>0.28100000000000003</v>
      </c>
      <c r="M379" s="70">
        <v>2.3865999999999998E-2</v>
      </c>
      <c r="N379" s="70">
        <v>1.53005E-3</v>
      </c>
      <c r="O379" s="2">
        <v>7.4899999999999996E-55</v>
      </c>
      <c r="P379" s="108">
        <f t="shared" si="14"/>
        <v>1.9769565757399166E-4</v>
      </c>
      <c r="Q379" s="74">
        <f t="shared" si="15"/>
        <v>243.3029194882335</v>
      </c>
    </row>
    <row r="380" spans="4:17" ht="13" customHeight="1" x14ac:dyDescent="0.15">
      <c r="D380" s="1" t="s">
        <v>533</v>
      </c>
      <c r="E380" s="1" t="s">
        <v>644</v>
      </c>
      <c r="F380" s="1" t="s">
        <v>315</v>
      </c>
      <c r="G380" s="78">
        <v>10</v>
      </c>
      <c r="H380" s="1">
        <v>113983758</v>
      </c>
      <c r="I380" s="78" t="s">
        <v>7</v>
      </c>
      <c r="J380" s="78" t="s">
        <v>6</v>
      </c>
      <c r="K380" s="1">
        <v>1230320</v>
      </c>
      <c r="L380" s="70">
        <v>0.14000000000000001</v>
      </c>
      <c r="M380" s="70">
        <v>-1.8150599999999999E-2</v>
      </c>
      <c r="N380" s="70">
        <v>1.9894399999999999E-3</v>
      </c>
      <c r="O380" s="2">
        <v>7.2799999999999997E-20</v>
      </c>
      <c r="P380" s="108">
        <f t="shared" si="14"/>
        <v>6.7650781091266744E-5</v>
      </c>
      <c r="Q380" s="74">
        <f t="shared" si="15"/>
        <v>83.237604779624618</v>
      </c>
    </row>
    <row r="381" spans="4:17" ht="13" customHeight="1" x14ac:dyDescent="0.15">
      <c r="D381" s="1" t="s">
        <v>533</v>
      </c>
      <c r="E381" s="1" t="s">
        <v>644</v>
      </c>
      <c r="F381" s="1" t="s">
        <v>316</v>
      </c>
      <c r="G381" s="78">
        <v>10</v>
      </c>
      <c r="H381" s="1">
        <v>118404620</v>
      </c>
      <c r="I381" s="78" t="s">
        <v>5</v>
      </c>
      <c r="J381" s="78" t="s">
        <v>10</v>
      </c>
      <c r="K381" s="1">
        <v>1227839</v>
      </c>
      <c r="L381" s="70">
        <v>0.49199999999999999</v>
      </c>
      <c r="M381" s="70">
        <v>-1.5899699999999999E-2</v>
      </c>
      <c r="N381" s="70">
        <v>1.39539E-3</v>
      </c>
      <c r="O381" s="2">
        <v>4.46E-30</v>
      </c>
      <c r="P381" s="108">
        <f t="shared" si="14"/>
        <v>1.0573026071228704E-4</v>
      </c>
      <c r="Q381" s="74">
        <f t="shared" si="15"/>
        <v>129.83325342592622</v>
      </c>
    </row>
    <row r="382" spans="4:17" ht="13" customHeight="1" x14ac:dyDescent="0.15">
      <c r="D382" s="1" t="s">
        <v>533</v>
      </c>
      <c r="E382" s="1" t="s">
        <v>644</v>
      </c>
      <c r="F382" s="1" t="s">
        <v>317</v>
      </c>
      <c r="G382" s="78">
        <v>10</v>
      </c>
      <c r="H382" s="1">
        <v>124693587</v>
      </c>
      <c r="I382" s="78" t="s">
        <v>6</v>
      </c>
      <c r="J382" s="78" t="s">
        <v>5</v>
      </c>
      <c r="K382" s="1">
        <v>1223462</v>
      </c>
      <c r="L382" s="70">
        <v>0.42399999999999999</v>
      </c>
      <c r="M382" s="70">
        <v>-2.0967900000000001E-2</v>
      </c>
      <c r="N382" s="70">
        <v>1.4061500000000001E-3</v>
      </c>
      <c r="O382" s="2">
        <v>2.7699999999999999E-50</v>
      </c>
      <c r="P382" s="108">
        <f t="shared" si="14"/>
        <v>1.8170930342667992E-4</v>
      </c>
      <c r="Q382" s="74">
        <f t="shared" si="15"/>
        <v>222.35446824594459</v>
      </c>
    </row>
    <row r="383" spans="4:17" ht="13" customHeight="1" x14ac:dyDescent="0.15">
      <c r="D383" s="1" t="s">
        <v>533</v>
      </c>
      <c r="E383" s="1" t="s">
        <v>644</v>
      </c>
      <c r="F383" s="1" t="s">
        <v>318</v>
      </c>
      <c r="G383" s="78">
        <v>11</v>
      </c>
      <c r="H383" s="1">
        <v>707424</v>
      </c>
      <c r="I383" s="78" t="s">
        <v>6</v>
      </c>
      <c r="J383" s="78" t="s">
        <v>7</v>
      </c>
      <c r="K383" s="1">
        <v>1213269</v>
      </c>
      <c r="L383" s="70">
        <v>0.47799999999999998</v>
      </c>
      <c r="M383" s="70">
        <v>8.2327400000000005E-3</v>
      </c>
      <c r="N383" s="70">
        <v>1.4246899999999999E-3</v>
      </c>
      <c r="O383" s="2">
        <v>7.5300000000000003E-9</v>
      </c>
      <c r="P383" s="108">
        <f t="shared" si="14"/>
        <v>2.7521936865655163E-5</v>
      </c>
      <c r="Q383" s="74">
        <f t="shared" si="15"/>
        <v>33.392376798068874</v>
      </c>
    </row>
    <row r="384" spans="4:17" ht="13" customHeight="1" x14ac:dyDescent="0.15">
      <c r="D384" s="1" t="s">
        <v>533</v>
      </c>
      <c r="E384" s="1" t="s">
        <v>644</v>
      </c>
      <c r="F384" s="1" t="s">
        <v>319</v>
      </c>
      <c r="G384" s="78">
        <v>11</v>
      </c>
      <c r="H384" s="1">
        <v>2988323</v>
      </c>
      <c r="I384" s="78" t="s">
        <v>7</v>
      </c>
      <c r="J384" s="78" t="s">
        <v>6</v>
      </c>
      <c r="K384" s="1">
        <v>1230443</v>
      </c>
      <c r="L384" s="70">
        <v>0.186</v>
      </c>
      <c r="M384" s="70">
        <v>-1.1575999999999999E-2</v>
      </c>
      <c r="N384" s="70">
        <v>1.82058E-3</v>
      </c>
      <c r="O384" s="2">
        <v>2.0399999999999999E-10</v>
      </c>
      <c r="P384" s="108">
        <f t="shared" si="14"/>
        <v>3.2856532748261046E-5</v>
      </c>
      <c r="Q384" s="74">
        <f t="shared" si="15"/>
        <v>40.429353379676385</v>
      </c>
    </row>
    <row r="385" spans="4:17" ht="13" customHeight="1" x14ac:dyDescent="0.15">
      <c r="D385" s="1" t="s">
        <v>533</v>
      </c>
      <c r="E385" s="1" t="s">
        <v>644</v>
      </c>
      <c r="F385" s="1" t="s">
        <v>320</v>
      </c>
      <c r="G385" s="78">
        <v>11</v>
      </c>
      <c r="H385" s="1">
        <v>5677158</v>
      </c>
      <c r="I385" s="78" t="s">
        <v>6</v>
      </c>
      <c r="J385" s="78" t="s">
        <v>7</v>
      </c>
      <c r="K385" s="1">
        <v>1230091</v>
      </c>
      <c r="L385" s="70">
        <v>2.4400000000000002E-2</v>
      </c>
      <c r="M385" s="70">
        <v>-3.2203299999999997E-2</v>
      </c>
      <c r="N385" s="70">
        <v>4.5797600000000004E-3</v>
      </c>
      <c r="O385" s="2">
        <v>2.0400000000000002E-12</v>
      </c>
      <c r="P385" s="108">
        <f t="shared" si="14"/>
        <v>4.0193943633447341E-5</v>
      </c>
      <c r="Q385" s="74">
        <f t="shared" si="15"/>
        <v>49.444115284106338</v>
      </c>
    </row>
    <row r="386" spans="4:17" ht="13" customHeight="1" x14ac:dyDescent="0.15">
      <c r="D386" s="1" t="s">
        <v>533</v>
      </c>
      <c r="E386" s="1" t="s">
        <v>644</v>
      </c>
      <c r="F386" s="1" t="s">
        <v>321</v>
      </c>
      <c r="G386" s="78">
        <v>11</v>
      </c>
      <c r="H386" s="1">
        <v>5690691</v>
      </c>
      <c r="I386" s="78" t="s">
        <v>10</v>
      </c>
      <c r="J386" s="78" t="s">
        <v>7</v>
      </c>
      <c r="K386" s="1">
        <v>1230452</v>
      </c>
      <c r="L386" s="70">
        <v>0.13400000000000001</v>
      </c>
      <c r="M386" s="70">
        <v>1.64797E-2</v>
      </c>
      <c r="N386" s="70">
        <v>2.0334799999999998E-3</v>
      </c>
      <c r="O386" s="2">
        <v>5.3099999999999995E-16</v>
      </c>
      <c r="P386" s="108">
        <f t="shared" si="14"/>
        <v>5.3374145477137018E-5</v>
      </c>
      <c r="Q386" s="74">
        <f t="shared" si="15"/>
        <v>65.677722794674295</v>
      </c>
    </row>
    <row r="387" spans="4:17" ht="13" customHeight="1" x14ac:dyDescent="0.15">
      <c r="D387" s="1" t="s">
        <v>533</v>
      </c>
      <c r="E387" s="1" t="s">
        <v>644</v>
      </c>
      <c r="F387" s="1" t="s">
        <v>322</v>
      </c>
      <c r="G387" s="78">
        <v>11</v>
      </c>
      <c r="H387" s="1">
        <v>5701074</v>
      </c>
      <c r="I387" s="78" t="s">
        <v>7</v>
      </c>
      <c r="J387" s="78" t="s">
        <v>10</v>
      </c>
      <c r="K387" s="1">
        <v>841664</v>
      </c>
      <c r="L387" s="70">
        <v>7.0000000000000007E-2</v>
      </c>
      <c r="M387" s="70">
        <v>4.0412900000000002E-2</v>
      </c>
      <c r="N387" s="70">
        <v>3.17615E-3</v>
      </c>
      <c r="O387" s="2">
        <v>4.3600000000000001E-37</v>
      </c>
      <c r="P387" s="108">
        <f t="shared" si="14"/>
        <v>1.9231614347648576E-4</v>
      </c>
      <c r="Q387" s="74">
        <f t="shared" si="15"/>
        <v>161.89632522761673</v>
      </c>
    </row>
    <row r="388" spans="4:17" ht="13" customHeight="1" x14ac:dyDescent="0.15">
      <c r="D388" s="1" t="s">
        <v>533</v>
      </c>
      <c r="E388" s="1" t="s">
        <v>644</v>
      </c>
      <c r="F388" s="1" t="s">
        <v>323</v>
      </c>
      <c r="G388" s="78">
        <v>11</v>
      </c>
      <c r="H388" s="1">
        <v>17299762</v>
      </c>
      <c r="I388" s="78" t="s">
        <v>5</v>
      </c>
      <c r="J388" s="78" t="s">
        <v>10</v>
      </c>
      <c r="K388" s="1">
        <v>1196938</v>
      </c>
      <c r="L388" s="70">
        <v>0.41399999999999998</v>
      </c>
      <c r="M388" s="70">
        <v>-8.0465199999999997E-3</v>
      </c>
      <c r="N388" s="70">
        <v>1.4321099999999999E-3</v>
      </c>
      <c r="O388" s="2">
        <v>1.92E-8</v>
      </c>
      <c r="P388" s="108">
        <f t="shared" si="14"/>
        <v>2.6374262610321176E-5</v>
      </c>
      <c r="Q388" s="74">
        <f t="shared" si="15"/>
        <v>31.569137004457126</v>
      </c>
    </row>
    <row r="389" spans="4:17" ht="13" customHeight="1" x14ac:dyDescent="0.15">
      <c r="D389" s="1" t="s">
        <v>533</v>
      </c>
      <c r="E389" s="1" t="s">
        <v>644</v>
      </c>
      <c r="F389" s="1" t="s">
        <v>324</v>
      </c>
      <c r="G389" s="78">
        <v>11</v>
      </c>
      <c r="H389" s="1">
        <v>18645668</v>
      </c>
      <c r="I389" s="78" t="s">
        <v>7</v>
      </c>
      <c r="J389" s="78" t="s">
        <v>6</v>
      </c>
      <c r="K389" s="1">
        <v>1227839</v>
      </c>
      <c r="L389" s="70">
        <v>0.27200000000000002</v>
      </c>
      <c r="M389" s="70">
        <v>-2.08132E-2</v>
      </c>
      <c r="N389" s="70">
        <v>1.55842E-3</v>
      </c>
      <c r="O389" s="2">
        <v>1.1E-40</v>
      </c>
      <c r="P389" s="108">
        <f t="shared" si="14"/>
        <v>1.4524599997171536E-4</v>
      </c>
      <c r="Q389" s="74">
        <f t="shared" si="15"/>
        <v>178.36431957122647</v>
      </c>
    </row>
    <row r="390" spans="4:17" ht="13" customHeight="1" x14ac:dyDescent="0.15">
      <c r="D390" s="1" t="s">
        <v>533</v>
      </c>
      <c r="E390" s="1" t="s">
        <v>644</v>
      </c>
      <c r="F390" s="1" t="s">
        <v>325</v>
      </c>
      <c r="G390" s="78">
        <v>11</v>
      </c>
      <c r="H390" s="1">
        <v>32113944</v>
      </c>
      <c r="I390" s="78" t="s">
        <v>5</v>
      </c>
      <c r="J390" s="78" t="s">
        <v>7</v>
      </c>
      <c r="K390" s="1">
        <v>1231184</v>
      </c>
      <c r="L390" s="70">
        <v>0.13600000000000001</v>
      </c>
      <c r="M390" s="70">
        <v>1.1698399999999999E-2</v>
      </c>
      <c r="N390" s="70">
        <v>2.0128699999999999E-3</v>
      </c>
      <c r="O390" s="2">
        <v>6.1799999999999998E-9</v>
      </c>
      <c r="P390" s="108">
        <f t="shared" si="14"/>
        <v>2.7433840051041918E-5</v>
      </c>
      <c r="Q390" s="74">
        <f t="shared" si="15"/>
        <v>33.776976693897915</v>
      </c>
    </row>
    <row r="391" spans="4:17" ht="13" customHeight="1" x14ac:dyDescent="0.15">
      <c r="D391" s="1" t="s">
        <v>533</v>
      </c>
      <c r="E391" s="1" t="s">
        <v>644</v>
      </c>
      <c r="F391" s="1" t="s">
        <v>326</v>
      </c>
      <c r="G391" s="78">
        <v>11</v>
      </c>
      <c r="H391" s="1">
        <v>46370636</v>
      </c>
      <c r="I391" s="78" t="s">
        <v>7</v>
      </c>
      <c r="J391" s="78" t="s">
        <v>6</v>
      </c>
      <c r="K391" s="1">
        <v>1231245</v>
      </c>
      <c r="L391" s="70">
        <v>3.04E-2</v>
      </c>
      <c r="M391" s="70">
        <v>-2.7963700000000001E-2</v>
      </c>
      <c r="N391" s="70">
        <v>4.1092400000000001E-3</v>
      </c>
      <c r="O391" s="2">
        <v>1.0099999999999999E-11</v>
      </c>
      <c r="P391" s="108">
        <f t="shared" si="14"/>
        <v>3.7610182481807409E-5</v>
      </c>
      <c r="Q391" s="74">
        <f t="shared" si="15"/>
        <v>46.309015599975268</v>
      </c>
    </row>
    <row r="392" spans="4:17" ht="13" customHeight="1" x14ac:dyDescent="0.15">
      <c r="D392" s="1" t="s">
        <v>533</v>
      </c>
      <c r="E392" s="1" t="s">
        <v>644</v>
      </c>
      <c r="F392" s="1" t="s">
        <v>327</v>
      </c>
      <c r="G392" s="78">
        <v>11</v>
      </c>
      <c r="H392" s="1">
        <v>61570783</v>
      </c>
      <c r="I392" s="78" t="s">
        <v>6</v>
      </c>
      <c r="J392" s="78" t="s">
        <v>7</v>
      </c>
      <c r="K392" s="1">
        <v>1230440</v>
      </c>
      <c r="L392" s="70">
        <v>0.34599999999999997</v>
      </c>
      <c r="M392" s="70">
        <v>-4.2943200000000001E-2</v>
      </c>
      <c r="N392" s="70">
        <v>1.4556899999999999E-3</v>
      </c>
      <c r="O392" s="2">
        <v>2.8599999999999999E-191</v>
      </c>
      <c r="P392" s="108">
        <f t="shared" si="14"/>
        <v>7.0677879375468516E-4</v>
      </c>
      <c r="Q392" s="74">
        <f t="shared" si="15"/>
        <v>870.2625685583829</v>
      </c>
    </row>
    <row r="393" spans="4:17" ht="13" customHeight="1" x14ac:dyDescent="0.15">
      <c r="D393" s="1" t="s">
        <v>533</v>
      </c>
      <c r="E393" s="1" t="s">
        <v>644</v>
      </c>
      <c r="F393" s="1" t="s">
        <v>328</v>
      </c>
      <c r="G393" s="78">
        <v>11</v>
      </c>
      <c r="H393" s="1">
        <v>63688374</v>
      </c>
      <c r="I393" s="78" t="s">
        <v>7</v>
      </c>
      <c r="J393" s="78" t="s">
        <v>10</v>
      </c>
      <c r="K393" s="1">
        <v>1219759</v>
      </c>
      <c r="L393" s="70">
        <v>9.3100000000000002E-2</v>
      </c>
      <c r="M393" s="70">
        <v>-1.8737400000000001E-2</v>
      </c>
      <c r="N393" s="70">
        <v>2.4620599999999999E-3</v>
      </c>
      <c r="O393" s="2">
        <v>2.7300000000000001E-14</v>
      </c>
      <c r="P393" s="108">
        <f t="shared" si="14"/>
        <v>4.7481752347536228E-5</v>
      </c>
      <c r="Q393" s="74">
        <f t="shared" si="15"/>
        <v>57.918949891408715</v>
      </c>
    </row>
    <row r="394" spans="4:17" ht="13" customHeight="1" x14ac:dyDescent="0.15">
      <c r="D394" s="1" t="s">
        <v>533</v>
      </c>
      <c r="E394" s="1" t="s">
        <v>644</v>
      </c>
      <c r="F394" s="1" t="s">
        <v>329</v>
      </c>
      <c r="G394" s="78">
        <v>11</v>
      </c>
      <c r="H394" s="1">
        <v>65961498</v>
      </c>
      <c r="I394" s="78" t="s">
        <v>5</v>
      </c>
      <c r="J394" s="78" t="s">
        <v>6</v>
      </c>
      <c r="K394" s="1">
        <v>1230427</v>
      </c>
      <c r="L394" s="70">
        <v>4.9200000000000001E-2</v>
      </c>
      <c r="M394" s="70">
        <v>1.87347E-2</v>
      </c>
      <c r="N394" s="70">
        <v>3.3025400000000001E-3</v>
      </c>
      <c r="O394" s="2">
        <v>1.4E-8</v>
      </c>
      <c r="P394" s="108">
        <f t="shared" si="14"/>
        <v>2.615351719911898E-5</v>
      </c>
      <c r="Q394" s="74">
        <f t="shared" si="15"/>
        <v>32.180783040388697</v>
      </c>
    </row>
    <row r="395" spans="4:17" ht="13" customHeight="1" x14ac:dyDescent="0.15">
      <c r="D395" s="1" t="s">
        <v>533</v>
      </c>
      <c r="E395" s="1" t="s">
        <v>644</v>
      </c>
      <c r="F395" s="1" t="s">
        <v>330</v>
      </c>
      <c r="G395" s="78">
        <v>11</v>
      </c>
      <c r="H395" s="1">
        <v>67174597</v>
      </c>
      <c r="I395" s="78" t="s">
        <v>5</v>
      </c>
      <c r="J395" s="78" t="s">
        <v>10</v>
      </c>
      <c r="K395" s="1">
        <v>1230291</v>
      </c>
      <c r="L395" s="70">
        <v>7.9600000000000004E-2</v>
      </c>
      <c r="M395" s="70">
        <v>-1.9580899999999998E-2</v>
      </c>
      <c r="N395" s="70">
        <v>2.5738200000000001E-3</v>
      </c>
      <c r="O395" s="2">
        <v>2.79E-14</v>
      </c>
      <c r="P395" s="108">
        <f t="shared" si="14"/>
        <v>4.7041447744271136E-5</v>
      </c>
      <c r="Q395" s="74">
        <f t="shared" si="15"/>
        <v>57.877298335756834</v>
      </c>
    </row>
    <row r="396" spans="4:17" ht="13" customHeight="1" x14ac:dyDescent="0.15">
      <c r="D396" s="1" t="s">
        <v>533</v>
      </c>
      <c r="E396" s="1" t="s">
        <v>644</v>
      </c>
      <c r="F396" s="1" t="s">
        <v>331</v>
      </c>
      <c r="G396" s="78">
        <v>11</v>
      </c>
      <c r="H396" s="1">
        <v>69706362</v>
      </c>
      <c r="I396" s="78" t="s">
        <v>5</v>
      </c>
      <c r="J396" s="78" t="s">
        <v>6</v>
      </c>
      <c r="K396" s="1">
        <v>1206954</v>
      </c>
      <c r="L396" s="70">
        <v>2.1299999999999999E-2</v>
      </c>
      <c r="M396" s="70">
        <v>3.48153E-2</v>
      </c>
      <c r="N396" s="70">
        <v>5.38983E-3</v>
      </c>
      <c r="O396" s="2">
        <v>1.05E-10</v>
      </c>
      <c r="P396" s="108">
        <f t="shared" si="14"/>
        <v>3.4568809010929515E-5</v>
      </c>
      <c r="Q396" s="74">
        <f t="shared" si="15"/>
        <v>41.724335533945577</v>
      </c>
    </row>
    <row r="397" spans="4:17" ht="13" customHeight="1" x14ac:dyDescent="0.15">
      <c r="D397" s="1" t="s">
        <v>533</v>
      </c>
      <c r="E397" s="1" t="s">
        <v>644</v>
      </c>
      <c r="F397" s="1" t="s">
        <v>332</v>
      </c>
      <c r="G397" s="78">
        <v>11</v>
      </c>
      <c r="H397" s="1">
        <v>78072383</v>
      </c>
      <c r="I397" s="78" t="s">
        <v>6</v>
      </c>
      <c r="J397" s="78" t="s">
        <v>7</v>
      </c>
      <c r="K397" s="1">
        <v>1226138</v>
      </c>
      <c r="L397" s="70">
        <v>0.16300000000000001</v>
      </c>
      <c r="M397" s="70">
        <v>-1.17891E-2</v>
      </c>
      <c r="N397" s="70">
        <v>1.88189E-3</v>
      </c>
      <c r="O397" s="2">
        <v>3.74E-10</v>
      </c>
      <c r="P397" s="108">
        <f t="shared" si="14"/>
        <v>3.200512901031336E-5</v>
      </c>
      <c r="Q397" s="74">
        <f t="shared" si="15"/>
        <v>39.243896870171781</v>
      </c>
    </row>
    <row r="398" spans="4:17" ht="13" customHeight="1" x14ac:dyDescent="0.15">
      <c r="D398" s="1" t="s">
        <v>533</v>
      </c>
      <c r="E398" s="1" t="s">
        <v>644</v>
      </c>
      <c r="F398" s="1" t="s">
        <v>333</v>
      </c>
      <c r="G398" s="78">
        <v>11</v>
      </c>
      <c r="H398" s="1">
        <v>103870755</v>
      </c>
      <c r="I398" s="78" t="s">
        <v>5</v>
      </c>
      <c r="J398" s="78" t="s">
        <v>7</v>
      </c>
      <c r="K398" s="1">
        <v>1230403</v>
      </c>
      <c r="L398" s="70">
        <v>0.191</v>
      </c>
      <c r="M398" s="70">
        <v>-1.42732E-2</v>
      </c>
      <c r="N398" s="70">
        <v>1.8005300000000001E-3</v>
      </c>
      <c r="O398" s="2">
        <v>2.2400000000000001E-15</v>
      </c>
      <c r="P398" s="108">
        <f t="shared" si="14"/>
        <v>5.1070771331137413E-5</v>
      </c>
      <c r="Q398" s="74">
        <f t="shared" si="15"/>
        <v>62.840737441534962</v>
      </c>
    </row>
    <row r="399" spans="4:17" ht="13" customHeight="1" x14ac:dyDescent="0.15">
      <c r="D399" s="1" t="s">
        <v>533</v>
      </c>
      <c r="E399" s="1" t="s">
        <v>644</v>
      </c>
      <c r="F399" s="1" t="s">
        <v>334</v>
      </c>
      <c r="G399" s="78">
        <v>11</v>
      </c>
      <c r="H399" s="1">
        <v>116648917</v>
      </c>
      <c r="I399" s="78" t="s">
        <v>7</v>
      </c>
      <c r="J399" s="78" t="s">
        <v>5</v>
      </c>
      <c r="K399" s="1">
        <v>1227839</v>
      </c>
      <c r="L399" s="70">
        <v>0.13500000000000001</v>
      </c>
      <c r="M399" s="70">
        <v>5.5241100000000001E-2</v>
      </c>
      <c r="N399" s="70">
        <v>2.0193300000000002E-3</v>
      </c>
      <c r="O399" s="2">
        <v>9.1200000000000001E-165</v>
      </c>
      <c r="P399" s="108">
        <f t="shared" si="14"/>
        <v>6.0912159771619339E-4</v>
      </c>
      <c r="Q399" s="74">
        <f t="shared" si="15"/>
        <v>748.35787612022352</v>
      </c>
    </row>
    <row r="400" spans="4:17" ht="13" customHeight="1" x14ac:dyDescent="0.15">
      <c r="D400" s="1" t="s">
        <v>533</v>
      </c>
      <c r="E400" s="1" t="s">
        <v>644</v>
      </c>
      <c r="F400" s="1" t="s">
        <v>335</v>
      </c>
      <c r="G400" s="78">
        <v>11</v>
      </c>
      <c r="H400" s="1">
        <v>116714293</v>
      </c>
      <c r="I400" s="78" t="s">
        <v>10</v>
      </c>
      <c r="J400" s="78" t="s">
        <v>5</v>
      </c>
      <c r="K400" s="1">
        <v>1221185</v>
      </c>
      <c r="L400" s="70">
        <v>9.1999999999999998E-3</v>
      </c>
      <c r="M400" s="70">
        <v>7.2531799999999994E-2</v>
      </c>
      <c r="N400" s="70">
        <v>7.9618099999999997E-3</v>
      </c>
      <c r="O400" s="2">
        <v>8.2400000000000003E-20</v>
      </c>
      <c r="P400" s="108">
        <f t="shared" si="14"/>
        <v>6.7955140886060911E-5</v>
      </c>
      <c r="Q400" s="74">
        <f t="shared" si="15"/>
        <v>82.991302498316116</v>
      </c>
    </row>
    <row r="401" spans="4:17" ht="13" customHeight="1" x14ac:dyDescent="0.15">
      <c r="D401" s="1" t="s">
        <v>533</v>
      </c>
      <c r="E401" s="1" t="s">
        <v>644</v>
      </c>
      <c r="F401" s="1" t="s">
        <v>336</v>
      </c>
      <c r="G401" s="78">
        <v>11</v>
      </c>
      <c r="H401" s="1">
        <v>117074109</v>
      </c>
      <c r="I401" s="78" t="s">
        <v>5</v>
      </c>
      <c r="J401" s="78" t="s">
        <v>10</v>
      </c>
      <c r="K401" s="1">
        <v>1230419</v>
      </c>
      <c r="L401" s="70">
        <v>6.1400000000000003E-2</v>
      </c>
      <c r="M401" s="70">
        <v>-2.6776500000000002E-2</v>
      </c>
      <c r="N401" s="70">
        <v>2.8982399999999998E-3</v>
      </c>
      <c r="O401" s="2">
        <v>2.4899999999999999E-20</v>
      </c>
      <c r="P401" s="108">
        <f t="shared" si="14"/>
        <v>6.936745644962254E-5</v>
      </c>
      <c r="Q401" s="74">
        <f t="shared" si="15"/>
        <v>85.356818647775441</v>
      </c>
    </row>
    <row r="402" spans="4:17" ht="13" customHeight="1" x14ac:dyDescent="0.15">
      <c r="D402" s="1" t="s">
        <v>533</v>
      </c>
      <c r="E402" s="1" t="s">
        <v>644</v>
      </c>
      <c r="F402" s="1" t="s">
        <v>337</v>
      </c>
      <c r="G402" s="78">
        <v>11</v>
      </c>
      <c r="H402" s="1">
        <v>122553836</v>
      </c>
      <c r="I402" s="78" t="s">
        <v>10</v>
      </c>
      <c r="J402" s="78" t="s">
        <v>6</v>
      </c>
      <c r="K402" s="1">
        <v>1226078</v>
      </c>
      <c r="L402" s="70">
        <v>0.25600000000000001</v>
      </c>
      <c r="M402" s="70">
        <v>9.1906000000000002E-3</v>
      </c>
      <c r="N402" s="70">
        <v>1.5943699999999999E-3</v>
      </c>
      <c r="O402" s="2">
        <v>8.1899999999999992E-9</v>
      </c>
      <c r="P402" s="108">
        <f t="shared" si="14"/>
        <v>2.7100645299248154E-5</v>
      </c>
      <c r="Q402" s="74">
        <f t="shared" si="15"/>
        <v>33.228351295683318</v>
      </c>
    </row>
    <row r="403" spans="4:17" ht="13" customHeight="1" x14ac:dyDescent="0.15">
      <c r="D403" s="1" t="s">
        <v>533</v>
      </c>
      <c r="E403" s="1" t="s">
        <v>644</v>
      </c>
      <c r="F403" s="1" t="s">
        <v>338</v>
      </c>
      <c r="G403" s="78">
        <v>11</v>
      </c>
      <c r="H403" s="1">
        <v>126244955</v>
      </c>
      <c r="I403" s="78" t="s">
        <v>5</v>
      </c>
      <c r="J403" s="78" t="s">
        <v>10</v>
      </c>
      <c r="K403" s="1">
        <v>1230366</v>
      </c>
      <c r="L403" s="70">
        <v>0.108</v>
      </c>
      <c r="M403" s="70">
        <v>4.7985E-2</v>
      </c>
      <c r="N403" s="70">
        <v>2.2169899999999998E-3</v>
      </c>
      <c r="O403" s="2">
        <v>6.8899999999999999E-104</v>
      </c>
      <c r="P403" s="108">
        <f t="shared" si="14"/>
        <v>3.8061322891574522E-4</v>
      </c>
      <c r="Q403" s="74">
        <f t="shared" si="15"/>
        <v>468.47112108774292</v>
      </c>
    </row>
    <row r="404" spans="4:17" ht="13" customHeight="1" x14ac:dyDescent="0.15">
      <c r="D404" s="1" t="s">
        <v>533</v>
      </c>
      <c r="E404" s="1" t="s">
        <v>644</v>
      </c>
      <c r="F404" s="1" t="s">
        <v>339</v>
      </c>
      <c r="G404" s="78">
        <v>11</v>
      </c>
      <c r="H404" s="1">
        <v>134294813</v>
      </c>
      <c r="I404" s="78" t="s">
        <v>5</v>
      </c>
      <c r="J404" s="78" t="s">
        <v>10</v>
      </c>
      <c r="K404" s="1">
        <v>1230232</v>
      </c>
      <c r="L404" s="70">
        <v>0.11899999999999999</v>
      </c>
      <c r="M404" s="70">
        <v>-1.1969199999999999E-2</v>
      </c>
      <c r="N404" s="70">
        <v>2.14672E-3</v>
      </c>
      <c r="O404" s="2">
        <v>2.4699999999999999E-8</v>
      </c>
      <c r="P404" s="108">
        <f t="shared" si="14"/>
        <v>2.5268615636923818E-5</v>
      </c>
      <c r="Q404" s="74">
        <f t="shared" si="15"/>
        <v>31.086994540329133</v>
      </c>
    </row>
    <row r="405" spans="4:17" ht="13" customHeight="1" x14ac:dyDescent="0.15">
      <c r="D405" s="1" t="s">
        <v>533</v>
      </c>
      <c r="E405" s="1" t="s">
        <v>644</v>
      </c>
      <c r="F405" s="1" t="s">
        <v>340</v>
      </c>
      <c r="G405" s="78">
        <v>12</v>
      </c>
      <c r="H405" s="1">
        <v>623129</v>
      </c>
      <c r="I405" s="78" t="s">
        <v>10</v>
      </c>
      <c r="J405" s="78" t="s">
        <v>5</v>
      </c>
      <c r="K405" s="1">
        <v>1213975</v>
      </c>
      <c r="L405" s="70">
        <v>0.25600000000000001</v>
      </c>
      <c r="M405" s="70">
        <v>1.81651E-2</v>
      </c>
      <c r="N405" s="70">
        <v>1.6258500000000001E-3</v>
      </c>
      <c r="O405" s="2">
        <v>5.5499999999999996E-29</v>
      </c>
      <c r="P405" s="108">
        <f t="shared" si="14"/>
        <v>1.0281588959125042E-4</v>
      </c>
      <c r="Q405" s="74">
        <f t="shared" si="15"/>
        <v>124.82854829299818</v>
      </c>
    </row>
    <row r="406" spans="4:17" ht="13" customHeight="1" x14ac:dyDescent="0.15">
      <c r="D406" s="1" t="s">
        <v>533</v>
      </c>
      <c r="E406" s="1" t="s">
        <v>644</v>
      </c>
      <c r="F406" s="1" t="s">
        <v>341</v>
      </c>
      <c r="G406" s="78">
        <v>12</v>
      </c>
      <c r="H406" s="1">
        <v>4328521</v>
      </c>
      <c r="I406" s="78" t="s">
        <v>5</v>
      </c>
      <c r="J406" s="78" t="s">
        <v>10</v>
      </c>
      <c r="K406" s="1">
        <v>1224100</v>
      </c>
      <c r="L406" s="70">
        <v>1.4800000000000001E-2</v>
      </c>
      <c r="M406" s="70">
        <v>-4.5940700000000001E-2</v>
      </c>
      <c r="N406" s="70">
        <v>5.9926600000000003E-3</v>
      </c>
      <c r="O406" s="2">
        <v>1.77E-14</v>
      </c>
      <c r="P406" s="108">
        <f t="shared" ref="P406:P469" si="16">M406^2/((K406*N406^2)+M406^2)</f>
        <v>4.8008506071957003E-5</v>
      </c>
      <c r="Q406" s="74">
        <f t="shared" ref="Q406:Q469" si="17">(P406/(1-P406))*(K406-2)</f>
        <v>58.769937722582426</v>
      </c>
    </row>
    <row r="407" spans="4:17" ht="13" customHeight="1" x14ac:dyDescent="0.15">
      <c r="D407" s="1" t="s">
        <v>533</v>
      </c>
      <c r="E407" s="1" t="s">
        <v>644</v>
      </c>
      <c r="F407" s="1" t="s">
        <v>342</v>
      </c>
      <c r="G407" s="78">
        <v>12</v>
      </c>
      <c r="H407" s="1">
        <v>25409070</v>
      </c>
      <c r="I407" s="78" t="s">
        <v>6</v>
      </c>
      <c r="J407" s="78" t="s">
        <v>7</v>
      </c>
      <c r="K407" s="1">
        <v>1231245</v>
      </c>
      <c r="L407" s="70">
        <v>6.8199999999999997E-2</v>
      </c>
      <c r="M407" s="70">
        <v>-2.9143100000000002E-2</v>
      </c>
      <c r="N407" s="70">
        <v>2.73128E-3</v>
      </c>
      <c r="O407" s="2">
        <v>1.4000000000000001E-26</v>
      </c>
      <c r="P407" s="108">
        <f t="shared" si="16"/>
        <v>9.2460110312377687E-5</v>
      </c>
      <c r="Q407" s="74">
        <f t="shared" si="17"/>
        <v>113.85139031345044</v>
      </c>
    </row>
    <row r="408" spans="4:17" ht="13" customHeight="1" x14ac:dyDescent="0.15">
      <c r="D408" s="1" t="s">
        <v>533</v>
      </c>
      <c r="E408" s="1" t="s">
        <v>644</v>
      </c>
      <c r="F408" s="1" t="s">
        <v>343</v>
      </c>
      <c r="G408" s="78">
        <v>12</v>
      </c>
      <c r="H408" s="1">
        <v>26825183</v>
      </c>
      <c r="I408" s="78" t="s">
        <v>5</v>
      </c>
      <c r="J408" s="78" t="s">
        <v>6</v>
      </c>
      <c r="K408" s="1">
        <v>1055486</v>
      </c>
      <c r="L408" s="70">
        <v>0.48799999999999999</v>
      </c>
      <c r="M408" s="70">
        <v>-8.7597899999999999E-3</v>
      </c>
      <c r="N408" s="70">
        <v>1.5499999999999999E-3</v>
      </c>
      <c r="O408" s="2">
        <v>1.59E-8</v>
      </c>
      <c r="P408" s="108">
        <f t="shared" si="16"/>
        <v>3.0259264987741625E-5</v>
      </c>
      <c r="Q408" s="74">
        <f t="shared" si="17"/>
        <v>31.939136501116348</v>
      </c>
    </row>
    <row r="409" spans="4:17" ht="13" customHeight="1" x14ac:dyDescent="0.15">
      <c r="D409" s="1" t="s">
        <v>533</v>
      </c>
      <c r="E409" s="1" t="s">
        <v>644</v>
      </c>
      <c r="F409" s="1" t="s">
        <v>344</v>
      </c>
      <c r="G409" s="78">
        <v>12</v>
      </c>
      <c r="H409" s="1">
        <v>29496991</v>
      </c>
      <c r="I409" s="78" t="s">
        <v>7</v>
      </c>
      <c r="J409" s="78" t="s">
        <v>6</v>
      </c>
      <c r="K409" s="1">
        <v>1226943</v>
      </c>
      <c r="L409" s="70">
        <v>0.28000000000000003</v>
      </c>
      <c r="M409" s="70">
        <v>-9.7590999999999997E-3</v>
      </c>
      <c r="N409" s="70">
        <v>1.54733E-3</v>
      </c>
      <c r="O409" s="2">
        <v>2.84E-10</v>
      </c>
      <c r="P409" s="108">
        <f t="shared" si="16"/>
        <v>3.2420161755583779E-5</v>
      </c>
      <c r="Q409" s="74">
        <f t="shared" si="17"/>
        <v>39.778915323426965</v>
      </c>
    </row>
    <row r="410" spans="4:17" ht="13" customHeight="1" x14ac:dyDescent="0.15">
      <c r="D410" s="1" t="s">
        <v>533</v>
      </c>
      <c r="E410" s="1" t="s">
        <v>644</v>
      </c>
      <c r="F410" s="1" t="s">
        <v>345</v>
      </c>
      <c r="G410" s="78">
        <v>12</v>
      </c>
      <c r="H410" s="1">
        <v>40586295</v>
      </c>
      <c r="I410" s="78" t="s">
        <v>6</v>
      </c>
      <c r="J410" s="78" t="s">
        <v>10</v>
      </c>
      <c r="K410" s="1">
        <v>1201269</v>
      </c>
      <c r="L410" s="70">
        <v>6.6100000000000006E-2</v>
      </c>
      <c r="M410" s="70">
        <v>2.60974E-2</v>
      </c>
      <c r="N410" s="70">
        <v>2.8485300000000002E-3</v>
      </c>
      <c r="O410" s="2">
        <v>5.1099999999999999E-20</v>
      </c>
      <c r="P410" s="108">
        <f t="shared" si="16"/>
        <v>6.9868637538198045E-5</v>
      </c>
      <c r="Q410" s="74">
        <f t="shared" si="17"/>
        <v>83.936753156180956</v>
      </c>
    </row>
    <row r="411" spans="4:17" ht="13" customHeight="1" x14ac:dyDescent="0.15">
      <c r="D411" s="1" t="s">
        <v>533</v>
      </c>
      <c r="E411" s="1" t="s">
        <v>644</v>
      </c>
      <c r="F411" s="1" t="s">
        <v>346</v>
      </c>
      <c r="G411" s="78">
        <v>12</v>
      </c>
      <c r="H411" s="1">
        <v>51106178</v>
      </c>
      <c r="I411" s="78" t="s">
        <v>5</v>
      </c>
      <c r="J411" s="78" t="s">
        <v>10</v>
      </c>
      <c r="K411" s="1">
        <v>1223154</v>
      </c>
      <c r="L411" s="70">
        <v>0.34100000000000003</v>
      </c>
      <c r="M411" s="70">
        <v>-1.6529100000000001E-2</v>
      </c>
      <c r="N411" s="70">
        <v>1.47712E-3</v>
      </c>
      <c r="O411" s="2">
        <v>4.5599999999999998E-29</v>
      </c>
      <c r="P411" s="108">
        <f t="shared" si="16"/>
        <v>1.0236258851016116E-4</v>
      </c>
      <c r="Q411" s="74">
        <f t="shared" si="17"/>
        <v>125.21782248181749</v>
      </c>
    </row>
    <row r="412" spans="4:17" ht="13" customHeight="1" x14ac:dyDescent="0.15">
      <c r="D412" s="1" t="s">
        <v>533</v>
      </c>
      <c r="E412" s="1" t="s">
        <v>644</v>
      </c>
      <c r="F412" s="1" t="s">
        <v>347</v>
      </c>
      <c r="G412" s="78">
        <v>12</v>
      </c>
      <c r="H412" s="1">
        <v>51794043</v>
      </c>
      <c r="I412" s="78" t="s">
        <v>5</v>
      </c>
      <c r="J412" s="78" t="s">
        <v>10</v>
      </c>
      <c r="K412" s="1">
        <v>1205486</v>
      </c>
      <c r="L412" s="70">
        <v>0.36499999999999999</v>
      </c>
      <c r="M412" s="70">
        <v>1.34682E-2</v>
      </c>
      <c r="N412" s="70">
        <v>1.46867E-3</v>
      </c>
      <c r="O412" s="2">
        <v>4.7200000000000002E-20</v>
      </c>
      <c r="P412" s="108">
        <f t="shared" si="16"/>
        <v>6.9755458848369713E-5</v>
      </c>
      <c r="Q412" s="74">
        <f t="shared" si="17"/>
        <v>84.094955636585382</v>
      </c>
    </row>
    <row r="413" spans="4:17" ht="13" customHeight="1" x14ac:dyDescent="0.15">
      <c r="D413" s="1" t="s">
        <v>533</v>
      </c>
      <c r="E413" s="1" t="s">
        <v>644</v>
      </c>
      <c r="F413" s="1" t="s">
        <v>348</v>
      </c>
      <c r="G413" s="78">
        <v>12</v>
      </c>
      <c r="H413" s="1">
        <v>53792914</v>
      </c>
      <c r="I413" s="78" t="s">
        <v>6</v>
      </c>
      <c r="J413" s="78" t="s">
        <v>5</v>
      </c>
      <c r="K413" s="1">
        <v>1226945</v>
      </c>
      <c r="L413" s="70">
        <v>0.17299999999999999</v>
      </c>
      <c r="M413" s="70">
        <v>1.44654E-2</v>
      </c>
      <c r="N413" s="70">
        <v>1.8346700000000001E-3</v>
      </c>
      <c r="O413" s="2">
        <v>3.1600000000000001E-15</v>
      </c>
      <c r="P413" s="108">
        <f t="shared" si="16"/>
        <v>5.0663813561862375E-5</v>
      </c>
      <c r="Q413" s="74">
        <f t="shared" si="17"/>
        <v>62.164760906888816</v>
      </c>
    </row>
    <row r="414" spans="4:17" ht="13" customHeight="1" x14ac:dyDescent="0.15">
      <c r="D414" s="1" t="s">
        <v>533</v>
      </c>
      <c r="E414" s="1" t="s">
        <v>644</v>
      </c>
      <c r="F414" s="1" t="s">
        <v>349</v>
      </c>
      <c r="G414" s="78">
        <v>12</v>
      </c>
      <c r="H414" s="1">
        <v>72179446</v>
      </c>
      <c r="I414" s="78" t="s">
        <v>7</v>
      </c>
      <c r="J414" s="78" t="s">
        <v>6</v>
      </c>
      <c r="K414" s="1">
        <v>1100434</v>
      </c>
      <c r="L414" s="70">
        <v>1.5800000000000002E-2</v>
      </c>
      <c r="M414" s="70">
        <v>4.9142699999999997E-2</v>
      </c>
      <c r="N414" s="70">
        <v>5.7433900000000001E-3</v>
      </c>
      <c r="O414" s="2">
        <v>1.16E-17</v>
      </c>
      <c r="P414" s="108">
        <f t="shared" si="16"/>
        <v>6.6525556984707858E-5</v>
      </c>
      <c r="Q414" s="74">
        <f t="shared" si="17"/>
        <v>73.211722174391497</v>
      </c>
    </row>
    <row r="415" spans="4:17" ht="13" customHeight="1" x14ac:dyDescent="0.15">
      <c r="D415" s="1" t="s">
        <v>533</v>
      </c>
      <c r="E415" s="1" t="s">
        <v>644</v>
      </c>
      <c r="F415" s="1" t="s">
        <v>350</v>
      </c>
      <c r="G415" s="78">
        <v>12</v>
      </c>
      <c r="H415" s="1">
        <v>89921860</v>
      </c>
      <c r="I415" s="78" t="s">
        <v>10</v>
      </c>
      <c r="J415" s="78" t="s">
        <v>6</v>
      </c>
      <c r="K415" s="1">
        <v>1218828</v>
      </c>
      <c r="L415" s="70">
        <v>0.34200000000000003</v>
      </c>
      <c r="M415" s="70">
        <v>1.1565499999999999E-2</v>
      </c>
      <c r="N415" s="70">
        <v>1.4654100000000001E-3</v>
      </c>
      <c r="O415" s="2">
        <v>2.9700000000000001E-15</v>
      </c>
      <c r="P415" s="108">
        <f t="shared" si="16"/>
        <v>5.1102942471613921E-5</v>
      </c>
      <c r="Q415" s="74">
        <f t="shared" si="17"/>
        <v>62.288778100751216</v>
      </c>
    </row>
    <row r="416" spans="4:17" ht="13" customHeight="1" x14ac:dyDescent="0.15">
      <c r="D416" s="1" t="s">
        <v>533</v>
      </c>
      <c r="E416" s="1" t="s">
        <v>644</v>
      </c>
      <c r="F416" s="1" t="s">
        <v>351</v>
      </c>
      <c r="G416" s="78">
        <v>12</v>
      </c>
      <c r="H416" s="1">
        <v>92818786</v>
      </c>
      <c r="I416" s="78" t="s">
        <v>5</v>
      </c>
      <c r="J416" s="78" t="s">
        <v>10</v>
      </c>
      <c r="K416" s="1">
        <v>1220314</v>
      </c>
      <c r="L416" s="70">
        <v>0.48199999999999998</v>
      </c>
      <c r="M416" s="70">
        <v>-9.2765399999999998E-3</v>
      </c>
      <c r="N416" s="70">
        <v>1.39218E-3</v>
      </c>
      <c r="O416" s="2">
        <v>2.6800000000000001E-11</v>
      </c>
      <c r="P416" s="108">
        <f t="shared" si="16"/>
        <v>3.6382611379434463E-5</v>
      </c>
      <c r="Q416" s="74">
        <f t="shared" si="17"/>
        <v>44.399752636605946</v>
      </c>
    </row>
    <row r="417" spans="4:17" ht="13" customHeight="1" x14ac:dyDescent="0.15">
      <c r="D417" s="1" t="s">
        <v>533</v>
      </c>
      <c r="E417" s="1" t="s">
        <v>644</v>
      </c>
      <c r="F417" s="1" t="s">
        <v>352</v>
      </c>
      <c r="G417" s="78">
        <v>12</v>
      </c>
      <c r="H417" s="1">
        <v>100859983</v>
      </c>
      <c r="I417" s="78" t="s">
        <v>7</v>
      </c>
      <c r="J417" s="78" t="s">
        <v>6</v>
      </c>
      <c r="K417" s="1">
        <v>1217814</v>
      </c>
      <c r="L417" s="70">
        <v>0.36599999999999999</v>
      </c>
      <c r="M417" s="70">
        <v>-1.11241E-2</v>
      </c>
      <c r="N417" s="70">
        <v>1.4730500000000001E-3</v>
      </c>
      <c r="O417" s="2">
        <v>4.2899999999999999E-14</v>
      </c>
      <c r="P417" s="108">
        <f t="shared" si="16"/>
        <v>4.6826693454338957E-5</v>
      </c>
      <c r="Q417" s="74">
        <f t="shared" si="17"/>
        <v>57.028779678199498</v>
      </c>
    </row>
    <row r="418" spans="4:17" ht="13" customHeight="1" x14ac:dyDescent="0.15">
      <c r="D418" s="1" t="s">
        <v>533</v>
      </c>
      <c r="E418" s="1" t="s">
        <v>644</v>
      </c>
      <c r="F418" s="1" t="s">
        <v>353</v>
      </c>
      <c r="G418" s="78">
        <v>12</v>
      </c>
      <c r="H418" s="1">
        <v>103453387</v>
      </c>
      <c r="I418" s="78" t="s">
        <v>7</v>
      </c>
      <c r="J418" s="78" t="s">
        <v>6</v>
      </c>
      <c r="K418" s="1">
        <v>1218011</v>
      </c>
      <c r="L418" s="70">
        <v>0.49399999999999999</v>
      </c>
      <c r="M418" s="70">
        <v>-8.2325100000000002E-3</v>
      </c>
      <c r="N418" s="70">
        <v>1.4100199999999999E-3</v>
      </c>
      <c r="O418" s="2">
        <v>5.2599999999999996E-9</v>
      </c>
      <c r="P418" s="108">
        <f t="shared" si="16"/>
        <v>2.7986631090179548E-5</v>
      </c>
      <c r="Q418" s="74">
        <f t="shared" si="17"/>
        <v>34.088922581619059</v>
      </c>
    </row>
    <row r="419" spans="4:17" ht="13" customHeight="1" x14ac:dyDescent="0.15">
      <c r="D419" s="1" t="s">
        <v>533</v>
      </c>
      <c r="E419" s="1" t="s">
        <v>644</v>
      </c>
      <c r="F419" s="1" t="s">
        <v>354</v>
      </c>
      <c r="G419" s="78">
        <v>12</v>
      </c>
      <c r="H419" s="1">
        <v>111884608</v>
      </c>
      <c r="I419" s="78" t="s">
        <v>7</v>
      </c>
      <c r="J419" s="78" t="s">
        <v>6</v>
      </c>
      <c r="K419" s="1">
        <v>1230454</v>
      </c>
      <c r="L419" s="70">
        <v>0.47299999999999998</v>
      </c>
      <c r="M419" s="70">
        <v>-2.3414399999999998E-2</v>
      </c>
      <c r="N419" s="70">
        <v>1.3936899999999999E-3</v>
      </c>
      <c r="O419" s="2">
        <v>2.4299999999999999E-63</v>
      </c>
      <c r="P419" s="108">
        <f t="shared" si="16"/>
        <v>2.2933413755951156E-4</v>
      </c>
      <c r="Q419" s="74">
        <f t="shared" si="17"/>
        <v>282.2493776459753</v>
      </c>
    </row>
    <row r="420" spans="4:17" ht="13" customHeight="1" x14ac:dyDescent="0.15">
      <c r="D420" s="1" t="s">
        <v>533</v>
      </c>
      <c r="E420" s="1" t="s">
        <v>644</v>
      </c>
      <c r="F420" s="1" t="s">
        <v>355</v>
      </c>
      <c r="G420" s="78">
        <v>12</v>
      </c>
      <c r="H420" s="1">
        <v>121416650</v>
      </c>
      <c r="I420" s="78" t="s">
        <v>10</v>
      </c>
      <c r="J420" s="78" t="s">
        <v>7</v>
      </c>
      <c r="K420" s="1">
        <v>1230241</v>
      </c>
      <c r="L420" s="70">
        <v>0.32200000000000001</v>
      </c>
      <c r="M420" s="70">
        <v>3.5872500000000002E-2</v>
      </c>
      <c r="N420" s="70">
        <v>1.4912E-3</v>
      </c>
      <c r="O420" s="2">
        <v>7.2000000000000005E-128</v>
      </c>
      <c r="P420" s="108">
        <f t="shared" si="16"/>
        <v>4.7017232316714174E-4</v>
      </c>
      <c r="Q420" s="74">
        <f t="shared" si="17"/>
        <v>578.69641571900831</v>
      </c>
    </row>
    <row r="421" spans="4:17" ht="13" customHeight="1" x14ac:dyDescent="0.15">
      <c r="D421" s="1" t="s">
        <v>533</v>
      </c>
      <c r="E421" s="1" t="s">
        <v>644</v>
      </c>
      <c r="F421" s="1" t="s">
        <v>356</v>
      </c>
      <c r="G421" s="78">
        <v>12</v>
      </c>
      <c r="H421" s="1">
        <v>122380274</v>
      </c>
      <c r="I421" s="78" t="s">
        <v>5</v>
      </c>
      <c r="J421" s="78" t="s">
        <v>10</v>
      </c>
      <c r="K421" s="1">
        <v>1230444</v>
      </c>
      <c r="L421" s="70">
        <v>0.13200000000000001</v>
      </c>
      <c r="M421" s="70">
        <v>1.3228500000000001E-2</v>
      </c>
      <c r="N421" s="70">
        <v>2.04579E-3</v>
      </c>
      <c r="O421" s="2">
        <v>1E-10</v>
      </c>
      <c r="P421" s="108">
        <f t="shared" si="16"/>
        <v>3.3979930799375396E-5</v>
      </c>
      <c r="Q421" s="74">
        <f t="shared" si="17"/>
        <v>41.811754773178855</v>
      </c>
    </row>
    <row r="422" spans="4:17" ht="13" customHeight="1" x14ac:dyDescent="0.15">
      <c r="D422" s="1" t="s">
        <v>533</v>
      </c>
      <c r="E422" s="1" t="s">
        <v>644</v>
      </c>
      <c r="F422" s="1" t="s">
        <v>357</v>
      </c>
      <c r="G422" s="78">
        <v>12</v>
      </c>
      <c r="H422" s="1">
        <v>124545515</v>
      </c>
      <c r="I422" s="78" t="s">
        <v>10</v>
      </c>
      <c r="J422" s="78" t="s">
        <v>5</v>
      </c>
      <c r="K422" s="1">
        <v>1220630</v>
      </c>
      <c r="L422" s="70">
        <v>0.40500000000000003</v>
      </c>
      <c r="M422" s="70">
        <v>-1.06423E-2</v>
      </c>
      <c r="N422" s="70">
        <v>1.4229399999999999E-3</v>
      </c>
      <c r="O422" s="2">
        <v>7.4799999999999994E-14</v>
      </c>
      <c r="P422" s="108">
        <f t="shared" si="16"/>
        <v>4.58240929767485E-5</v>
      </c>
      <c r="Q422" s="74">
        <f t="shared" si="17"/>
        <v>55.936734212131917</v>
      </c>
    </row>
    <row r="423" spans="4:17" ht="13" customHeight="1" x14ac:dyDescent="0.15">
      <c r="D423" s="1" t="s">
        <v>533</v>
      </c>
      <c r="E423" s="1" t="s">
        <v>644</v>
      </c>
      <c r="F423" s="1" t="s">
        <v>358</v>
      </c>
      <c r="G423" s="78">
        <v>12</v>
      </c>
      <c r="H423" s="1">
        <v>125316743</v>
      </c>
      <c r="I423" s="78" t="s">
        <v>7</v>
      </c>
      <c r="J423" s="78" t="s">
        <v>6</v>
      </c>
      <c r="K423" s="1">
        <v>1223721</v>
      </c>
      <c r="L423" s="70">
        <v>0.14099999999999999</v>
      </c>
      <c r="M423" s="70">
        <v>2.1867399999999999E-2</v>
      </c>
      <c r="N423" s="70">
        <v>2.0187E-3</v>
      </c>
      <c r="O423" s="2">
        <v>2.4200000000000002E-27</v>
      </c>
      <c r="P423" s="108">
        <f t="shared" si="16"/>
        <v>9.5879702394021236E-5</v>
      </c>
      <c r="Q423" s="74">
        <f t="shared" si="17"/>
        <v>117.34106416021955</v>
      </c>
    </row>
    <row r="424" spans="4:17" ht="13" customHeight="1" x14ac:dyDescent="0.15">
      <c r="D424" s="1" t="s">
        <v>533</v>
      </c>
      <c r="E424" s="1" t="s">
        <v>644</v>
      </c>
      <c r="F424" s="1" t="s">
        <v>359</v>
      </c>
      <c r="G424" s="78">
        <v>12</v>
      </c>
      <c r="H424" s="1">
        <v>133048600</v>
      </c>
      <c r="I424" s="78" t="s">
        <v>5</v>
      </c>
      <c r="J424" s="78" t="s">
        <v>10</v>
      </c>
      <c r="K424" s="1">
        <v>1097902</v>
      </c>
      <c r="L424" s="70">
        <v>0.14000000000000001</v>
      </c>
      <c r="M424" s="70">
        <v>1.64726E-2</v>
      </c>
      <c r="N424" s="70">
        <v>2.1226999999999999E-3</v>
      </c>
      <c r="O424" s="2">
        <v>8.4800000000000005E-15</v>
      </c>
      <c r="P424" s="108">
        <f t="shared" si="16"/>
        <v>5.4847857627534669E-5</v>
      </c>
      <c r="Q424" s="74">
        <f t="shared" si="17"/>
        <v>60.220765869262934</v>
      </c>
    </row>
    <row r="425" spans="4:17" ht="13" customHeight="1" x14ac:dyDescent="0.15">
      <c r="D425" s="1" t="s">
        <v>533</v>
      </c>
      <c r="E425" s="1" t="s">
        <v>644</v>
      </c>
      <c r="F425" s="1" t="s">
        <v>360</v>
      </c>
      <c r="G425" s="78">
        <v>13</v>
      </c>
      <c r="H425" s="1">
        <v>31010795</v>
      </c>
      <c r="I425" s="78" t="s">
        <v>10</v>
      </c>
      <c r="J425" s="78" t="s">
        <v>7</v>
      </c>
      <c r="K425" s="1">
        <v>1188237</v>
      </c>
      <c r="L425" s="70">
        <v>0.38600000000000001</v>
      </c>
      <c r="M425" s="70">
        <v>-8.8575800000000003E-3</v>
      </c>
      <c r="N425" s="70">
        <v>1.4693900000000001E-3</v>
      </c>
      <c r="O425" s="2">
        <v>1.6600000000000001E-9</v>
      </c>
      <c r="P425" s="108">
        <f t="shared" si="16"/>
        <v>3.0580153045395058E-5</v>
      </c>
      <c r="Q425" s="74">
        <f t="shared" si="17"/>
        <v>36.337519360798332</v>
      </c>
    </row>
    <row r="426" spans="4:17" ht="13" customHeight="1" x14ac:dyDescent="0.15">
      <c r="D426" s="1" t="s">
        <v>533</v>
      </c>
      <c r="E426" s="1" t="s">
        <v>644</v>
      </c>
      <c r="F426" s="1" t="s">
        <v>361</v>
      </c>
      <c r="G426" s="78">
        <v>13</v>
      </c>
      <c r="H426" s="1">
        <v>32445660</v>
      </c>
      <c r="I426" s="78" t="s">
        <v>6</v>
      </c>
      <c r="J426" s="78" t="s">
        <v>7</v>
      </c>
      <c r="K426" s="1">
        <v>1226936</v>
      </c>
      <c r="L426" s="70">
        <v>0.318</v>
      </c>
      <c r="M426" s="70">
        <v>-8.4063899999999997E-3</v>
      </c>
      <c r="N426" s="70">
        <v>1.48711E-3</v>
      </c>
      <c r="O426" s="2">
        <v>1.5799999999999999E-8</v>
      </c>
      <c r="P426" s="108">
        <f t="shared" si="16"/>
        <v>2.6043518701975304E-5</v>
      </c>
      <c r="Q426" s="74">
        <f t="shared" si="17"/>
        <v>31.954510782988557</v>
      </c>
    </row>
    <row r="427" spans="4:17" ht="13" customHeight="1" x14ac:dyDescent="0.15">
      <c r="D427" s="1" t="s">
        <v>533</v>
      </c>
      <c r="E427" s="1" t="s">
        <v>644</v>
      </c>
      <c r="F427" s="1" t="s">
        <v>362</v>
      </c>
      <c r="G427" s="78">
        <v>13</v>
      </c>
      <c r="H427" s="1">
        <v>32968591</v>
      </c>
      <c r="I427" s="78" t="s">
        <v>10</v>
      </c>
      <c r="J427" s="78" t="s">
        <v>5</v>
      </c>
      <c r="K427" s="1">
        <v>1224331</v>
      </c>
      <c r="L427" s="70">
        <v>0.47399999999999998</v>
      </c>
      <c r="M427" s="70">
        <v>1.9856100000000002E-2</v>
      </c>
      <c r="N427" s="70">
        <v>1.39678E-3</v>
      </c>
      <c r="O427" s="2">
        <v>7.3299999999999992E-46</v>
      </c>
      <c r="P427" s="108">
        <f t="shared" si="16"/>
        <v>1.6502941634686038E-4</v>
      </c>
      <c r="Q427" s="74">
        <f t="shared" si="17"/>
        <v>202.08365003335348</v>
      </c>
    </row>
    <row r="428" spans="4:17" ht="13" customHeight="1" x14ac:dyDescent="0.15">
      <c r="D428" s="1" t="s">
        <v>533</v>
      </c>
      <c r="E428" s="1" t="s">
        <v>644</v>
      </c>
      <c r="F428" s="1" t="s">
        <v>363</v>
      </c>
      <c r="G428" s="78">
        <v>13</v>
      </c>
      <c r="H428" s="1">
        <v>33122007</v>
      </c>
      <c r="I428" s="78" t="s">
        <v>6</v>
      </c>
      <c r="J428" s="78" t="s">
        <v>7</v>
      </c>
      <c r="K428" s="1">
        <v>1226912</v>
      </c>
      <c r="L428" s="70">
        <v>0.38600000000000001</v>
      </c>
      <c r="M428" s="70">
        <v>1.0661800000000001E-2</v>
      </c>
      <c r="N428" s="70">
        <v>1.4321200000000001E-3</v>
      </c>
      <c r="O428" s="2">
        <v>9.7099999999999998E-14</v>
      </c>
      <c r="P428" s="108">
        <f t="shared" si="16"/>
        <v>4.5171988699304941E-5</v>
      </c>
      <c r="Q428" s="74">
        <f t="shared" si="17"/>
        <v>55.424468288519428</v>
      </c>
    </row>
    <row r="429" spans="4:17" ht="13" customHeight="1" x14ac:dyDescent="0.15">
      <c r="D429" s="1" t="s">
        <v>533</v>
      </c>
      <c r="E429" s="1" t="s">
        <v>644</v>
      </c>
      <c r="F429" s="1" t="s">
        <v>364</v>
      </c>
      <c r="G429" s="78">
        <v>13</v>
      </c>
      <c r="H429" s="1">
        <v>41635301</v>
      </c>
      <c r="I429" s="78" t="s">
        <v>7</v>
      </c>
      <c r="J429" s="78" t="s">
        <v>5</v>
      </c>
      <c r="K429" s="1">
        <v>1231232</v>
      </c>
      <c r="L429" s="70">
        <v>7.0599999999999996E-2</v>
      </c>
      <c r="M429" s="70">
        <v>-1.9358899999999998E-2</v>
      </c>
      <c r="N429" s="70">
        <v>2.7122800000000001E-3</v>
      </c>
      <c r="O429" s="2">
        <v>9.4999999999999999E-13</v>
      </c>
      <c r="P429" s="108">
        <f t="shared" si="16"/>
        <v>4.1374660792996453E-5</v>
      </c>
      <c r="Q429" s="74">
        <f t="shared" si="17"/>
        <v>50.943831391904361</v>
      </c>
    </row>
    <row r="430" spans="4:17" ht="13" customHeight="1" x14ac:dyDescent="0.15">
      <c r="D430" s="1" t="s">
        <v>533</v>
      </c>
      <c r="E430" s="1" t="s">
        <v>644</v>
      </c>
      <c r="F430" s="1" t="s">
        <v>365</v>
      </c>
      <c r="G430" s="78">
        <v>13</v>
      </c>
      <c r="H430" s="1">
        <v>50081358</v>
      </c>
      <c r="I430" s="78" t="s">
        <v>6</v>
      </c>
      <c r="J430" s="78" t="s">
        <v>7</v>
      </c>
      <c r="K430" s="1">
        <v>1224280</v>
      </c>
      <c r="L430" s="70">
        <v>0.47499999999999998</v>
      </c>
      <c r="M430" s="70">
        <v>8.2772000000000002E-3</v>
      </c>
      <c r="N430" s="70">
        <v>1.3934799999999999E-3</v>
      </c>
      <c r="O430" s="2">
        <v>2.8499999999999999E-9</v>
      </c>
      <c r="P430" s="108">
        <f t="shared" si="16"/>
        <v>2.8818551465410576E-5</v>
      </c>
      <c r="Q430" s="74">
        <f t="shared" si="17"/>
        <v>35.282935354058282</v>
      </c>
    </row>
    <row r="431" spans="4:17" ht="13" customHeight="1" x14ac:dyDescent="0.15">
      <c r="D431" s="1" t="s">
        <v>533</v>
      </c>
      <c r="E431" s="1" t="s">
        <v>644</v>
      </c>
      <c r="F431" s="1" t="s">
        <v>366</v>
      </c>
      <c r="G431" s="78">
        <v>13</v>
      </c>
      <c r="H431" s="1">
        <v>52339143</v>
      </c>
      <c r="I431" s="78" t="s">
        <v>7</v>
      </c>
      <c r="J431" s="78" t="s">
        <v>5</v>
      </c>
      <c r="K431" s="1">
        <v>1231233</v>
      </c>
      <c r="L431" s="70">
        <v>0.17199999999999999</v>
      </c>
      <c r="M431" s="70">
        <v>1.14717E-2</v>
      </c>
      <c r="N431" s="70">
        <v>1.83435E-3</v>
      </c>
      <c r="O431" s="2">
        <v>4.0100000000000001E-10</v>
      </c>
      <c r="P431" s="108">
        <f t="shared" si="16"/>
        <v>3.1764140751432803E-5</v>
      </c>
      <c r="Q431" s="74">
        <f t="shared" si="17"/>
        <v>39.110237084602936</v>
      </c>
    </row>
    <row r="432" spans="4:17" ht="13" customHeight="1" x14ac:dyDescent="0.15">
      <c r="D432" s="1" t="s">
        <v>533</v>
      </c>
      <c r="E432" s="1" t="s">
        <v>644</v>
      </c>
      <c r="F432" s="1" t="s">
        <v>367</v>
      </c>
      <c r="G432" s="78">
        <v>13</v>
      </c>
      <c r="H432" s="1">
        <v>74855425</v>
      </c>
      <c r="I432" s="78" t="s">
        <v>10</v>
      </c>
      <c r="J432" s="78" t="s">
        <v>5</v>
      </c>
      <c r="K432" s="1">
        <v>1218812</v>
      </c>
      <c r="L432" s="70">
        <v>0.41499999999999998</v>
      </c>
      <c r="M432" s="70">
        <v>-9.5032999999999992E-3</v>
      </c>
      <c r="N432" s="70">
        <v>1.42143E-3</v>
      </c>
      <c r="O432" s="2">
        <v>2.3000000000000001E-11</v>
      </c>
      <c r="P432" s="108">
        <f t="shared" si="16"/>
        <v>3.6672901799081492E-5</v>
      </c>
      <c r="Q432" s="74">
        <f t="shared" si="17"/>
        <v>44.698938681527309</v>
      </c>
    </row>
    <row r="433" spans="4:17" ht="13" customHeight="1" x14ac:dyDescent="0.15">
      <c r="D433" s="1" t="s">
        <v>533</v>
      </c>
      <c r="E433" s="1" t="s">
        <v>644</v>
      </c>
      <c r="F433" s="1" t="s">
        <v>368</v>
      </c>
      <c r="G433" s="78">
        <v>13</v>
      </c>
      <c r="H433" s="1">
        <v>76098660</v>
      </c>
      <c r="I433" s="78" t="s">
        <v>5</v>
      </c>
      <c r="J433" s="78" t="s">
        <v>6</v>
      </c>
      <c r="K433" s="1">
        <v>1199612</v>
      </c>
      <c r="L433" s="70">
        <v>0.27200000000000002</v>
      </c>
      <c r="M433" s="70">
        <v>-8.8888400000000003E-3</v>
      </c>
      <c r="N433" s="70">
        <v>1.5944900000000001E-3</v>
      </c>
      <c r="O433" s="2">
        <v>2.48E-8</v>
      </c>
      <c r="P433" s="108">
        <f t="shared" si="16"/>
        <v>2.5905651918772322E-5</v>
      </c>
      <c r="Q433" s="74">
        <f t="shared" si="17"/>
        <v>31.077484180766159</v>
      </c>
    </row>
    <row r="434" spans="4:17" ht="13" customHeight="1" x14ac:dyDescent="0.15">
      <c r="D434" s="1" t="s">
        <v>533</v>
      </c>
      <c r="E434" s="1" t="s">
        <v>644</v>
      </c>
      <c r="F434" s="1" t="s">
        <v>369</v>
      </c>
      <c r="G434" s="78">
        <v>13</v>
      </c>
      <c r="H434" s="1">
        <v>95223400</v>
      </c>
      <c r="I434" s="78" t="s">
        <v>5</v>
      </c>
      <c r="J434" s="78" t="s">
        <v>10</v>
      </c>
      <c r="K434" s="1">
        <v>1231229</v>
      </c>
      <c r="L434" s="70">
        <v>0.24399999999999999</v>
      </c>
      <c r="M434" s="70">
        <v>1.4314800000000001E-2</v>
      </c>
      <c r="N434" s="70">
        <v>1.61093E-3</v>
      </c>
      <c r="O434" s="2">
        <v>6.3300000000000002E-19</v>
      </c>
      <c r="P434" s="108">
        <f t="shared" si="16"/>
        <v>6.4128420438056691E-5</v>
      </c>
      <c r="Q434" s="74">
        <f t="shared" si="17"/>
        <v>78.961706400193762</v>
      </c>
    </row>
    <row r="435" spans="4:17" ht="13" customHeight="1" x14ac:dyDescent="0.15">
      <c r="D435" s="1" t="s">
        <v>533</v>
      </c>
      <c r="E435" s="1" t="s">
        <v>644</v>
      </c>
      <c r="F435" s="1" t="s">
        <v>370</v>
      </c>
      <c r="G435" s="78">
        <v>13</v>
      </c>
      <c r="H435" s="1">
        <v>111038325</v>
      </c>
      <c r="I435" s="78" t="s">
        <v>7</v>
      </c>
      <c r="J435" s="78" t="s">
        <v>6</v>
      </c>
      <c r="K435" s="1">
        <v>932168</v>
      </c>
      <c r="L435" s="70">
        <v>0.36599999999999999</v>
      </c>
      <c r="M435" s="70">
        <v>-1.52014E-2</v>
      </c>
      <c r="N435" s="70">
        <v>1.6659000000000001E-3</v>
      </c>
      <c r="O435" s="2">
        <v>7.1699999999999997E-20</v>
      </c>
      <c r="P435" s="108">
        <f t="shared" si="16"/>
        <v>8.9317454103306172E-5</v>
      </c>
      <c r="Q435" s="74">
        <f t="shared" si="17"/>
        <v>83.266131040500071</v>
      </c>
    </row>
    <row r="436" spans="4:17" ht="13" customHeight="1" x14ac:dyDescent="0.15">
      <c r="D436" s="1" t="s">
        <v>533</v>
      </c>
      <c r="E436" s="1" t="s">
        <v>644</v>
      </c>
      <c r="F436" s="1" t="s">
        <v>371</v>
      </c>
      <c r="G436" s="78">
        <v>13</v>
      </c>
      <c r="H436" s="1">
        <v>114551993</v>
      </c>
      <c r="I436" s="78" t="s">
        <v>6</v>
      </c>
      <c r="J436" s="78" t="s">
        <v>7</v>
      </c>
      <c r="K436" s="1">
        <v>1193828</v>
      </c>
      <c r="L436" s="70">
        <v>0.33</v>
      </c>
      <c r="M436" s="70">
        <v>2.1190299999999999E-2</v>
      </c>
      <c r="N436" s="70">
        <v>1.5130499999999999E-3</v>
      </c>
      <c r="O436" s="2">
        <v>1.4500000000000001E-44</v>
      </c>
      <c r="P436" s="108">
        <f t="shared" si="16"/>
        <v>1.6426859526672195E-4</v>
      </c>
      <c r="Q436" s="74">
        <f t="shared" si="17"/>
        <v>196.14033971096907</v>
      </c>
    </row>
    <row r="437" spans="4:17" ht="13" customHeight="1" x14ac:dyDescent="0.15">
      <c r="D437" s="1" t="s">
        <v>533</v>
      </c>
      <c r="E437" s="1" t="s">
        <v>644</v>
      </c>
      <c r="F437" s="1" t="s">
        <v>372</v>
      </c>
      <c r="G437" s="78">
        <v>13</v>
      </c>
      <c r="H437" s="1">
        <v>114639025</v>
      </c>
      <c r="I437" s="78" t="s">
        <v>6</v>
      </c>
      <c r="J437" s="78" t="s">
        <v>7</v>
      </c>
      <c r="K437" s="1">
        <v>1218065</v>
      </c>
      <c r="L437" s="70">
        <v>0.193</v>
      </c>
      <c r="M437" s="70">
        <v>-1.7165300000000001E-2</v>
      </c>
      <c r="N437" s="70">
        <v>1.8017899999999999E-3</v>
      </c>
      <c r="O437" s="2">
        <v>1.62E-21</v>
      </c>
      <c r="P437" s="108">
        <f t="shared" si="16"/>
        <v>7.4506065267372136E-5</v>
      </c>
      <c r="Q437" s="74">
        <f t="shared" si="17"/>
        <v>90.759843536597302</v>
      </c>
    </row>
    <row r="438" spans="4:17" ht="13" customHeight="1" x14ac:dyDescent="0.15">
      <c r="D438" s="1" t="s">
        <v>533</v>
      </c>
      <c r="E438" s="1" t="s">
        <v>644</v>
      </c>
      <c r="F438" s="1" t="s">
        <v>373</v>
      </c>
      <c r="G438" s="78">
        <v>14</v>
      </c>
      <c r="H438" s="1">
        <v>24871926</v>
      </c>
      <c r="I438" s="78" t="s">
        <v>7</v>
      </c>
      <c r="J438" s="78" t="s">
        <v>6</v>
      </c>
      <c r="K438" s="1">
        <v>1215093</v>
      </c>
      <c r="L438" s="70">
        <v>0.44900000000000001</v>
      </c>
      <c r="M438" s="70">
        <v>2.1977400000000001E-2</v>
      </c>
      <c r="N438" s="70">
        <v>1.4229399999999999E-3</v>
      </c>
      <c r="O438" s="2">
        <v>8.1400000000000004E-54</v>
      </c>
      <c r="P438" s="108">
        <f t="shared" si="16"/>
        <v>1.9628389938319414E-4</v>
      </c>
      <c r="Q438" s="74">
        <f t="shared" si="17"/>
        <v>238.54962303563059</v>
      </c>
    </row>
    <row r="439" spans="4:17" ht="13" customHeight="1" x14ac:dyDescent="0.15">
      <c r="D439" s="1" t="s">
        <v>533</v>
      </c>
      <c r="E439" s="1" t="s">
        <v>644</v>
      </c>
      <c r="F439" s="1" t="s">
        <v>374</v>
      </c>
      <c r="G439" s="78">
        <v>14</v>
      </c>
      <c r="H439" s="1">
        <v>35186694</v>
      </c>
      <c r="I439" s="78" t="s">
        <v>7</v>
      </c>
      <c r="J439" s="78" t="s">
        <v>6</v>
      </c>
      <c r="K439" s="1">
        <v>1231179</v>
      </c>
      <c r="L439" s="70">
        <v>0.26700000000000002</v>
      </c>
      <c r="M439" s="70">
        <v>-1.3761300000000001E-2</v>
      </c>
      <c r="N439" s="70">
        <v>1.56628E-3</v>
      </c>
      <c r="O439" s="2">
        <v>1.55E-18</v>
      </c>
      <c r="P439" s="108">
        <f t="shared" si="16"/>
        <v>6.2694824712795444E-5</v>
      </c>
      <c r="Q439" s="74">
        <f t="shared" si="17"/>
        <v>77.193265823695185</v>
      </c>
    </row>
    <row r="440" spans="4:17" ht="13" customHeight="1" x14ac:dyDescent="0.15">
      <c r="D440" s="1" t="s">
        <v>533</v>
      </c>
      <c r="E440" s="1" t="s">
        <v>644</v>
      </c>
      <c r="F440" s="1" t="s">
        <v>375</v>
      </c>
      <c r="G440" s="78">
        <v>14</v>
      </c>
      <c r="H440" s="1">
        <v>51373247</v>
      </c>
      <c r="I440" s="78" t="s">
        <v>10</v>
      </c>
      <c r="J440" s="78" t="s">
        <v>6</v>
      </c>
      <c r="K440" s="1">
        <v>1227530</v>
      </c>
      <c r="L440" s="70">
        <v>1.78E-2</v>
      </c>
      <c r="M440" s="70">
        <v>3.3471300000000002E-2</v>
      </c>
      <c r="N440" s="70">
        <v>5.3310299999999996E-3</v>
      </c>
      <c r="O440" s="2">
        <v>3.4200000000000001E-10</v>
      </c>
      <c r="P440" s="108">
        <f t="shared" si="16"/>
        <v>3.2112701792702957E-5</v>
      </c>
      <c r="Q440" s="74">
        <f t="shared" si="17"/>
        <v>39.42050650516299</v>
      </c>
    </row>
    <row r="441" spans="4:17" ht="13" customHeight="1" x14ac:dyDescent="0.15">
      <c r="D441" s="1" t="s">
        <v>533</v>
      </c>
      <c r="E441" s="1" t="s">
        <v>644</v>
      </c>
      <c r="F441" s="1" t="s">
        <v>376</v>
      </c>
      <c r="G441" s="78">
        <v>14</v>
      </c>
      <c r="H441" s="1">
        <v>64232386</v>
      </c>
      <c r="I441" s="78" t="s">
        <v>5</v>
      </c>
      <c r="J441" s="78" t="s">
        <v>10</v>
      </c>
      <c r="K441" s="1">
        <v>1225533</v>
      </c>
      <c r="L441" s="70">
        <v>0.16</v>
      </c>
      <c r="M441" s="70">
        <v>1.5353199999999999E-2</v>
      </c>
      <c r="N441" s="70">
        <v>1.9029400000000001E-3</v>
      </c>
      <c r="O441" s="2">
        <v>7.1399999999999997E-16</v>
      </c>
      <c r="P441" s="108">
        <f t="shared" si="16"/>
        <v>5.311284280599443E-5</v>
      </c>
      <c r="Q441" s="74">
        <f t="shared" si="17"/>
        <v>65.094892731678286</v>
      </c>
    </row>
    <row r="442" spans="4:17" ht="13" customHeight="1" x14ac:dyDescent="0.15">
      <c r="D442" s="1" t="s">
        <v>533</v>
      </c>
      <c r="E442" s="1" t="s">
        <v>644</v>
      </c>
      <c r="F442" s="1" t="s">
        <v>377</v>
      </c>
      <c r="G442" s="78">
        <v>14</v>
      </c>
      <c r="H442" s="1">
        <v>70846954</v>
      </c>
      <c r="I442" s="78" t="s">
        <v>7</v>
      </c>
      <c r="J442" s="78" t="s">
        <v>6</v>
      </c>
      <c r="K442" s="1">
        <v>1220634</v>
      </c>
      <c r="L442" s="70">
        <v>0.14000000000000001</v>
      </c>
      <c r="M442" s="70">
        <v>-2.53853E-2</v>
      </c>
      <c r="N442" s="70">
        <v>2.0050599999999999E-3</v>
      </c>
      <c r="O442" s="2">
        <v>9.7700000000000006E-37</v>
      </c>
      <c r="P442" s="108">
        <f t="shared" si="16"/>
        <v>1.3130079765626615E-4</v>
      </c>
      <c r="Q442" s="74">
        <f t="shared" si="17"/>
        <v>160.29100158112817</v>
      </c>
    </row>
    <row r="443" spans="4:17" ht="13" customHeight="1" x14ac:dyDescent="0.15">
      <c r="D443" s="1" t="s">
        <v>533</v>
      </c>
      <c r="E443" s="1" t="s">
        <v>644</v>
      </c>
      <c r="F443" s="1" t="s">
        <v>378</v>
      </c>
      <c r="G443" s="78">
        <v>14</v>
      </c>
      <c r="H443" s="1">
        <v>74250126</v>
      </c>
      <c r="I443" s="78" t="s">
        <v>6</v>
      </c>
      <c r="J443" s="78" t="s">
        <v>7</v>
      </c>
      <c r="K443" s="1">
        <v>1222723</v>
      </c>
      <c r="L443" s="70">
        <v>0.27100000000000002</v>
      </c>
      <c r="M443" s="70">
        <v>-1.6537699999999999E-2</v>
      </c>
      <c r="N443" s="70">
        <v>1.56818E-3</v>
      </c>
      <c r="O443" s="2">
        <v>5.3099999999999999E-26</v>
      </c>
      <c r="P443" s="108">
        <f t="shared" si="16"/>
        <v>9.0947510572708944E-5</v>
      </c>
      <c r="Q443" s="74">
        <f t="shared" si="17"/>
        <v>111.21354567009392</v>
      </c>
    </row>
    <row r="444" spans="4:17" ht="13" customHeight="1" x14ac:dyDescent="0.15">
      <c r="D444" s="1" t="s">
        <v>533</v>
      </c>
      <c r="E444" s="1" t="s">
        <v>644</v>
      </c>
      <c r="F444" s="1" t="s">
        <v>379</v>
      </c>
      <c r="G444" s="78">
        <v>14</v>
      </c>
      <c r="H444" s="1">
        <v>75232306</v>
      </c>
      <c r="I444" s="78" t="s">
        <v>5</v>
      </c>
      <c r="J444" s="78" t="s">
        <v>10</v>
      </c>
      <c r="K444" s="1">
        <v>1223509</v>
      </c>
      <c r="L444" s="70">
        <v>0.443</v>
      </c>
      <c r="M444" s="70">
        <v>-9.6423399999999992E-3</v>
      </c>
      <c r="N444" s="70">
        <v>1.41299E-3</v>
      </c>
      <c r="O444" s="2">
        <v>8.8500000000000005E-12</v>
      </c>
      <c r="P444" s="108">
        <f t="shared" si="16"/>
        <v>3.8059493825618306E-5</v>
      </c>
      <c r="Q444" s="74">
        <f t="shared" si="17"/>
        <v>46.567829460118588</v>
      </c>
    </row>
    <row r="445" spans="4:17" ht="13" customHeight="1" x14ac:dyDescent="0.15">
      <c r="D445" s="1" t="s">
        <v>533</v>
      </c>
      <c r="E445" s="1" t="s">
        <v>644</v>
      </c>
      <c r="F445" s="1" t="s">
        <v>380</v>
      </c>
      <c r="G445" s="78">
        <v>14</v>
      </c>
      <c r="H445" s="1">
        <v>90066451</v>
      </c>
      <c r="I445" s="78" t="s">
        <v>7</v>
      </c>
      <c r="J445" s="78" t="s">
        <v>10</v>
      </c>
      <c r="K445" s="1">
        <v>1225534</v>
      </c>
      <c r="L445" s="70">
        <v>0.39700000000000002</v>
      </c>
      <c r="M445" s="70">
        <v>9.3718499999999993E-3</v>
      </c>
      <c r="N445" s="70">
        <v>1.4188899999999999E-3</v>
      </c>
      <c r="O445" s="2">
        <v>3.9700000000000002E-11</v>
      </c>
      <c r="P445" s="108">
        <f t="shared" si="16"/>
        <v>3.5596916334040577E-5</v>
      </c>
      <c r="Q445" s="74">
        <f t="shared" si="17"/>
        <v>43.62671304514361</v>
      </c>
    </row>
    <row r="446" spans="4:17" ht="13" customHeight="1" x14ac:dyDescent="0.15">
      <c r="D446" s="1" t="s">
        <v>533</v>
      </c>
      <c r="E446" s="1" t="s">
        <v>644</v>
      </c>
      <c r="F446" s="1" t="s">
        <v>381</v>
      </c>
      <c r="G446" s="78">
        <v>14</v>
      </c>
      <c r="H446" s="1">
        <v>94844947</v>
      </c>
      <c r="I446" s="78" t="s">
        <v>7</v>
      </c>
      <c r="J446" s="78" t="s">
        <v>6</v>
      </c>
      <c r="K446" s="1">
        <v>1229467</v>
      </c>
      <c r="L446" s="70">
        <v>1.7999999999999999E-2</v>
      </c>
      <c r="M446" s="70">
        <v>5.2762299999999998E-2</v>
      </c>
      <c r="N446" s="70">
        <v>5.1830899999999996E-3</v>
      </c>
      <c r="O446" s="2">
        <v>2.4400000000000001E-24</v>
      </c>
      <c r="P446" s="108">
        <f t="shared" si="16"/>
        <v>8.4278434173821876E-5</v>
      </c>
      <c r="Q446" s="74">
        <f t="shared" si="17"/>
        <v>103.62611851852616</v>
      </c>
    </row>
    <row r="447" spans="4:17" ht="13" customHeight="1" x14ac:dyDescent="0.15">
      <c r="D447" s="1" t="s">
        <v>533</v>
      </c>
      <c r="E447" s="1" t="s">
        <v>644</v>
      </c>
      <c r="F447" s="1" t="s">
        <v>382</v>
      </c>
      <c r="G447" s="78">
        <v>14</v>
      </c>
      <c r="H447" s="1">
        <v>94847262</v>
      </c>
      <c r="I447" s="78" t="s">
        <v>6</v>
      </c>
      <c r="J447" s="78" t="s">
        <v>10</v>
      </c>
      <c r="K447" s="1">
        <v>1222974</v>
      </c>
      <c r="L447" s="70">
        <v>3.8699999999999998E-2</v>
      </c>
      <c r="M447" s="70">
        <v>4.9813099999999999E-2</v>
      </c>
      <c r="N447" s="70">
        <v>3.6146799999999999E-3</v>
      </c>
      <c r="O447" s="2">
        <v>3.3300000000000001E-43</v>
      </c>
      <c r="P447" s="108">
        <f t="shared" si="16"/>
        <v>1.5526113939032032E-4</v>
      </c>
      <c r="Q447" s="74">
        <f t="shared" si="17"/>
        <v>189.90951172963102</v>
      </c>
    </row>
    <row r="448" spans="4:17" ht="13" customHeight="1" x14ac:dyDescent="0.15">
      <c r="D448" s="1" t="s">
        <v>533</v>
      </c>
      <c r="E448" s="1" t="s">
        <v>644</v>
      </c>
      <c r="F448" s="1" t="s">
        <v>383</v>
      </c>
      <c r="G448" s="78">
        <v>15</v>
      </c>
      <c r="H448" s="1">
        <v>49742494</v>
      </c>
      <c r="I448" s="78" t="s">
        <v>7</v>
      </c>
      <c r="J448" s="78" t="s">
        <v>10</v>
      </c>
      <c r="K448" s="1">
        <v>1218841</v>
      </c>
      <c r="L448" s="70">
        <v>0.46100000000000002</v>
      </c>
      <c r="M448" s="70">
        <v>-9.0957499999999997E-3</v>
      </c>
      <c r="N448" s="70">
        <v>1.4054200000000001E-3</v>
      </c>
      <c r="O448" s="2">
        <v>9.6800000000000004E-11</v>
      </c>
      <c r="P448" s="108">
        <f t="shared" si="16"/>
        <v>3.4363927334777201E-5</v>
      </c>
      <c r="Q448" s="74">
        <f t="shared" si="17"/>
        <v>41.885534180245457</v>
      </c>
    </row>
    <row r="449" spans="4:17" ht="13" customHeight="1" x14ac:dyDescent="0.15">
      <c r="D449" s="1" t="s">
        <v>533</v>
      </c>
      <c r="E449" s="1" t="s">
        <v>644</v>
      </c>
      <c r="F449" s="1" t="s">
        <v>384</v>
      </c>
      <c r="G449" s="78">
        <v>15</v>
      </c>
      <c r="H449" s="1">
        <v>53739426</v>
      </c>
      <c r="I449" s="78" t="s">
        <v>10</v>
      </c>
      <c r="J449" s="78" t="s">
        <v>7</v>
      </c>
      <c r="K449" s="1">
        <v>1222627</v>
      </c>
      <c r="L449" s="70">
        <v>2.0199999999999999E-2</v>
      </c>
      <c r="M449" s="70">
        <v>-6.3936699999999999E-2</v>
      </c>
      <c r="N449" s="70">
        <v>5.3248699999999998E-3</v>
      </c>
      <c r="O449" s="2">
        <v>3.2600000000000003E-33</v>
      </c>
      <c r="P449" s="108">
        <f t="shared" si="16"/>
        <v>1.1790635771917276E-4</v>
      </c>
      <c r="Q449" s="74">
        <f t="shared" si="17"/>
        <v>144.1722594323974</v>
      </c>
    </row>
    <row r="450" spans="4:17" ht="13" customHeight="1" x14ac:dyDescent="0.15">
      <c r="D450" s="1" t="s">
        <v>533</v>
      </c>
      <c r="E450" s="1" t="s">
        <v>644</v>
      </c>
      <c r="F450" s="1" t="s">
        <v>385</v>
      </c>
      <c r="G450" s="78">
        <v>15</v>
      </c>
      <c r="H450" s="1">
        <v>57415927</v>
      </c>
      <c r="I450" s="78" t="s">
        <v>10</v>
      </c>
      <c r="J450" s="78" t="s">
        <v>5</v>
      </c>
      <c r="K450" s="1">
        <v>1231188</v>
      </c>
      <c r="L450" s="70">
        <v>4.2200000000000001E-2</v>
      </c>
      <c r="M450" s="70">
        <v>2.9738500000000001E-2</v>
      </c>
      <c r="N450" s="70">
        <v>3.54558E-3</v>
      </c>
      <c r="O450" s="2">
        <v>4.9699999999999999E-17</v>
      </c>
      <c r="P450" s="108">
        <f t="shared" si="16"/>
        <v>5.713659448317699E-5</v>
      </c>
      <c r="Q450" s="74">
        <f t="shared" si="17"/>
        <v>70.349794763060103</v>
      </c>
    </row>
    <row r="451" spans="4:17" ht="13" customHeight="1" x14ac:dyDescent="0.15">
      <c r="D451" s="1" t="s">
        <v>533</v>
      </c>
      <c r="E451" s="1" t="s">
        <v>644</v>
      </c>
      <c r="F451" s="1" t="s">
        <v>386</v>
      </c>
      <c r="G451" s="78">
        <v>15</v>
      </c>
      <c r="H451" s="1">
        <v>58741884</v>
      </c>
      <c r="I451" s="78" t="s">
        <v>10</v>
      </c>
      <c r="J451" s="78" t="s">
        <v>6</v>
      </c>
      <c r="K451" s="1">
        <v>1218743</v>
      </c>
      <c r="L451" s="70">
        <v>0.18099999999999999</v>
      </c>
      <c r="M451" s="70">
        <v>1.15423E-2</v>
      </c>
      <c r="N451" s="70">
        <v>1.81318E-3</v>
      </c>
      <c r="O451" s="2">
        <v>1.94E-10</v>
      </c>
      <c r="P451" s="108">
        <f t="shared" si="16"/>
        <v>3.3248824970919896E-5</v>
      </c>
      <c r="Q451" s="74">
        <f t="shared" si="17"/>
        <v>40.523053537798248</v>
      </c>
    </row>
    <row r="452" spans="4:17" ht="13" customHeight="1" x14ac:dyDescent="0.15">
      <c r="D452" s="1" t="s">
        <v>533</v>
      </c>
      <c r="E452" s="1" t="s">
        <v>644</v>
      </c>
      <c r="F452" s="1" t="s">
        <v>387</v>
      </c>
      <c r="G452" s="78">
        <v>15</v>
      </c>
      <c r="H452" s="1">
        <v>63788267</v>
      </c>
      <c r="I452" s="78" t="s">
        <v>6</v>
      </c>
      <c r="J452" s="78" t="s">
        <v>7</v>
      </c>
      <c r="K452" s="1">
        <v>1218840</v>
      </c>
      <c r="L452" s="70">
        <v>0.29799999999999999</v>
      </c>
      <c r="M452" s="70">
        <v>1.44221E-2</v>
      </c>
      <c r="N452" s="70">
        <v>1.5490899999999999E-3</v>
      </c>
      <c r="O452" s="2">
        <v>1.2800000000000001E-20</v>
      </c>
      <c r="P452" s="108">
        <f t="shared" si="16"/>
        <v>7.1109253968409155E-5</v>
      </c>
      <c r="Q452" s="74">
        <f t="shared" si="17"/>
        <v>86.676824412668211</v>
      </c>
    </row>
    <row r="453" spans="4:17" ht="13" customHeight="1" x14ac:dyDescent="0.15">
      <c r="D453" s="1" t="s">
        <v>533</v>
      </c>
      <c r="E453" s="1" t="s">
        <v>644</v>
      </c>
      <c r="F453" s="1" t="s">
        <v>388</v>
      </c>
      <c r="G453" s="78">
        <v>15</v>
      </c>
      <c r="H453" s="1">
        <v>75116167</v>
      </c>
      <c r="I453" s="78" t="s">
        <v>6</v>
      </c>
      <c r="J453" s="78" t="s">
        <v>7</v>
      </c>
      <c r="K453" s="1">
        <v>1213921</v>
      </c>
      <c r="L453" s="70">
        <v>0.42299999999999999</v>
      </c>
      <c r="M453" s="70">
        <v>-1.2593699999999999E-2</v>
      </c>
      <c r="N453" s="70">
        <v>1.4230899999999999E-3</v>
      </c>
      <c r="O453" s="2">
        <v>8.7899999999999991E-19</v>
      </c>
      <c r="P453" s="108">
        <f t="shared" si="16"/>
        <v>6.4509475652377784E-5</v>
      </c>
      <c r="Q453" s="74">
        <f t="shared" si="17"/>
        <v>78.314330190835477</v>
      </c>
    </row>
    <row r="454" spans="4:17" ht="13" customHeight="1" x14ac:dyDescent="0.15">
      <c r="D454" s="1" t="s">
        <v>533</v>
      </c>
      <c r="E454" s="1" t="s">
        <v>644</v>
      </c>
      <c r="F454" s="1" t="s">
        <v>389</v>
      </c>
      <c r="G454" s="78">
        <v>15</v>
      </c>
      <c r="H454" s="1">
        <v>77275072</v>
      </c>
      <c r="I454" s="78" t="s">
        <v>5</v>
      </c>
      <c r="J454" s="78" t="s">
        <v>10</v>
      </c>
      <c r="K454" s="1">
        <v>1226923</v>
      </c>
      <c r="L454" s="70">
        <v>0.183</v>
      </c>
      <c r="M454" s="70">
        <v>-9.8961599999999993E-3</v>
      </c>
      <c r="N454" s="70">
        <v>1.81285E-3</v>
      </c>
      <c r="O454" s="2">
        <v>4.7899999999999999E-8</v>
      </c>
      <c r="P454" s="108">
        <f t="shared" si="16"/>
        <v>2.428744437183771E-5</v>
      </c>
      <c r="Q454" s="74">
        <f t="shared" si="17"/>
        <v>29.799499289820808</v>
      </c>
    </row>
    <row r="455" spans="4:17" ht="13" customHeight="1" x14ac:dyDescent="0.15">
      <c r="D455" s="1" t="s">
        <v>533</v>
      </c>
      <c r="E455" s="1" t="s">
        <v>644</v>
      </c>
      <c r="F455" s="1" t="s">
        <v>390</v>
      </c>
      <c r="G455" s="78">
        <v>15</v>
      </c>
      <c r="H455" s="1">
        <v>89106233</v>
      </c>
      <c r="I455" s="78" t="s">
        <v>5</v>
      </c>
      <c r="J455" s="78" t="s">
        <v>6</v>
      </c>
      <c r="K455" s="1">
        <v>1216216</v>
      </c>
      <c r="L455" s="70">
        <v>0.35599999999999998</v>
      </c>
      <c r="M455" s="70">
        <v>-9.2413600000000005E-3</v>
      </c>
      <c r="N455" s="70">
        <v>1.4806299999999999E-3</v>
      </c>
      <c r="O455" s="2">
        <v>4.33E-10</v>
      </c>
      <c r="P455" s="108">
        <f t="shared" si="16"/>
        <v>3.2029788055452987E-5</v>
      </c>
      <c r="Q455" s="74">
        <f t="shared" si="17"/>
        <v>38.95632441288906</v>
      </c>
    </row>
    <row r="456" spans="4:17" ht="13" customHeight="1" x14ac:dyDescent="0.15">
      <c r="D456" s="1" t="s">
        <v>533</v>
      </c>
      <c r="E456" s="1" t="s">
        <v>644</v>
      </c>
      <c r="F456" s="1" t="s">
        <v>391</v>
      </c>
      <c r="G456" s="78">
        <v>15</v>
      </c>
      <c r="H456" s="1">
        <v>101906159</v>
      </c>
      <c r="I456" s="78" t="s">
        <v>6</v>
      </c>
      <c r="J456" s="78" t="s">
        <v>10</v>
      </c>
      <c r="K456" s="1">
        <v>1224331</v>
      </c>
      <c r="L456" s="70">
        <v>0.313</v>
      </c>
      <c r="M456" s="70">
        <v>-9.4967599999999999E-3</v>
      </c>
      <c r="N456" s="70">
        <v>1.49208E-3</v>
      </c>
      <c r="O456" s="2">
        <v>1.96E-10</v>
      </c>
      <c r="P456" s="108">
        <f t="shared" si="16"/>
        <v>3.3086702903282469E-5</v>
      </c>
      <c r="Q456" s="74">
        <f t="shared" si="17"/>
        <v>40.510350232795581</v>
      </c>
    </row>
    <row r="457" spans="4:17" ht="13" customHeight="1" x14ac:dyDescent="0.15">
      <c r="D457" s="1" t="s">
        <v>533</v>
      </c>
      <c r="E457" s="1" t="s">
        <v>644</v>
      </c>
      <c r="F457" s="1" t="s">
        <v>392</v>
      </c>
      <c r="G457" s="78">
        <v>16</v>
      </c>
      <c r="H457" s="1">
        <v>4860105</v>
      </c>
      <c r="I457" s="78" t="s">
        <v>6</v>
      </c>
      <c r="J457" s="78" t="s">
        <v>7</v>
      </c>
      <c r="K457" s="1">
        <v>1230393</v>
      </c>
      <c r="L457" s="70">
        <v>0.16200000000000001</v>
      </c>
      <c r="M457" s="70">
        <v>1.1255599999999999E-2</v>
      </c>
      <c r="N457" s="70">
        <v>1.95693E-3</v>
      </c>
      <c r="O457" s="2">
        <v>8.8400000000000001E-9</v>
      </c>
      <c r="P457" s="108">
        <f t="shared" si="16"/>
        <v>2.688630933668459E-5</v>
      </c>
      <c r="Q457" s="74">
        <f t="shared" si="17"/>
        <v>33.081562472194655</v>
      </c>
    </row>
    <row r="458" spans="4:17" ht="13" customHeight="1" x14ac:dyDescent="0.15">
      <c r="D458" s="1" t="s">
        <v>533</v>
      </c>
      <c r="E458" s="1" t="s">
        <v>644</v>
      </c>
      <c r="F458" s="1" t="s">
        <v>393</v>
      </c>
      <c r="G458" s="78">
        <v>16</v>
      </c>
      <c r="H458" s="1">
        <v>11706100</v>
      </c>
      <c r="I458" s="78" t="s">
        <v>5</v>
      </c>
      <c r="J458" s="78" t="s">
        <v>10</v>
      </c>
      <c r="K458" s="1">
        <v>1222975</v>
      </c>
      <c r="L458" s="70">
        <v>7.6300000000000007E-2</v>
      </c>
      <c r="M458" s="70">
        <v>3.2551299999999998E-2</v>
      </c>
      <c r="N458" s="70">
        <v>2.67884E-3</v>
      </c>
      <c r="O458" s="2">
        <v>5.6499999999999998E-34</v>
      </c>
      <c r="P458" s="108">
        <f t="shared" si="16"/>
        <v>1.2071830121798232E-4</v>
      </c>
      <c r="Q458" s="74">
        <f t="shared" si="17"/>
        <v>147.65304742051376</v>
      </c>
    </row>
    <row r="459" spans="4:17" ht="13" customHeight="1" x14ac:dyDescent="0.15">
      <c r="D459" s="1" t="s">
        <v>533</v>
      </c>
      <c r="E459" s="1" t="s">
        <v>644</v>
      </c>
      <c r="F459" s="1" t="s">
        <v>394</v>
      </c>
      <c r="G459" s="78">
        <v>16</v>
      </c>
      <c r="H459" s="1">
        <v>15863759</v>
      </c>
      <c r="I459" s="78" t="s">
        <v>7</v>
      </c>
      <c r="J459" s="78" t="s">
        <v>10</v>
      </c>
      <c r="K459" s="1">
        <v>1230431</v>
      </c>
      <c r="L459" s="70">
        <v>0.14599999999999999</v>
      </c>
      <c r="M459" s="70">
        <v>-1.2308400000000001E-2</v>
      </c>
      <c r="N459" s="70">
        <v>1.95634E-3</v>
      </c>
      <c r="O459" s="2">
        <v>3.14E-10</v>
      </c>
      <c r="P459" s="108">
        <f t="shared" si="16"/>
        <v>3.2169424974722815E-5</v>
      </c>
      <c r="Q459" s="74">
        <f t="shared" si="17"/>
        <v>39.583466779588022</v>
      </c>
    </row>
    <row r="460" spans="4:17" ht="13" customHeight="1" x14ac:dyDescent="0.15">
      <c r="D460" s="1" t="s">
        <v>533</v>
      </c>
      <c r="E460" s="1" t="s">
        <v>644</v>
      </c>
      <c r="F460" s="1" t="s">
        <v>395</v>
      </c>
      <c r="G460" s="78">
        <v>16</v>
      </c>
      <c r="H460" s="1">
        <v>31056433</v>
      </c>
      <c r="I460" s="78" t="s">
        <v>10</v>
      </c>
      <c r="J460" s="78" t="s">
        <v>5</v>
      </c>
      <c r="K460" s="1">
        <v>1227839</v>
      </c>
      <c r="L460" s="70">
        <v>0.377</v>
      </c>
      <c r="M460" s="70">
        <v>1.1879799999999999E-2</v>
      </c>
      <c r="N460" s="70">
        <v>1.4308700000000001E-3</v>
      </c>
      <c r="O460" s="2">
        <v>1.0200000000000001E-16</v>
      </c>
      <c r="P460" s="108">
        <f t="shared" si="16"/>
        <v>5.6137374520471224E-5</v>
      </c>
      <c r="Q460" s="74">
        <f t="shared" si="17"/>
        <v>68.931415147760205</v>
      </c>
    </row>
    <row r="461" spans="4:17" ht="13" customHeight="1" x14ac:dyDescent="0.15">
      <c r="D461" s="1" t="s">
        <v>533</v>
      </c>
      <c r="E461" s="1" t="s">
        <v>644</v>
      </c>
      <c r="F461" s="1" t="s">
        <v>396</v>
      </c>
      <c r="G461" s="78">
        <v>16</v>
      </c>
      <c r="H461" s="1">
        <v>55870239</v>
      </c>
      <c r="I461" s="78" t="s">
        <v>5</v>
      </c>
      <c r="J461" s="78" t="s">
        <v>6</v>
      </c>
      <c r="K461" s="1">
        <v>1227123</v>
      </c>
      <c r="L461" s="70">
        <v>3.85E-2</v>
      </c>
      <c r="M461" s="70">
        <v>-2.08027E-2</v>
      </c>
      <c r="N461" s="70">
        <v>3.7536399999999999E-3</v>
      </c>
      <c r="O461" s="2">
        <v>2.9900000000000003E-8</v>
      </c>
      <c r="P461" s="108">
        <f t="shared" si="16"/>
        <v>2.5028522291307603E-5</v>
      </c>
      <c r="Q461" s="74">
        <f t="shared" si="17"/>
        <v>30.713794023510047</v>
      </c>
    </row>
    <row r="462" spans="4:17" ht="13" customHeight="1" x14ac:dyDescent="0.15">
      <c r="D462" s="1" t="s">
        <v>533</v>
      </c>
      <c r="E462" s="1" t="s">
        <v>644</v>
      </c>
      <c r="F462" s="1" t="s">
        <v>397</v>
      </c>
      <c r="G462" s="78">
        <v>16</v>
      </c>
      <c r="H462" s="1">
        <v>56990716</v>
      </c>
      <c r="I462" s="78" t="s">
        <v>7</v>
      </c>
      <c r="J462" s="78" t="s">
        <v>10</v>
      </c>
      <c r="K462" s="1">
        <v>1230433</v>
      </c>
      <c r="L462" s="70">
        <v>0.32100000000000001</v>
      </c>
      <c r="M462" s="70">
        <v>-3.6669100000000003E-2</v>
      </c>
      <c r="N462" s="70">
        <v>1.48161E-3</v>
      </c>
      <c r="O462" s="2">
        <v>3.1400000000000002E-135</v>
      </c>
      <c r="P462" s="108">
        <f t="shared" si="16"/>
        <v>4.9757503512662025E-4</v>
      </c>
      <c r="Q462" s="74">
        <f t="shared" si="17"/>
        <v>612.53653093177718</v>
      </c>
    </row>
    <row r="463" spans="4:17" ht="13" customHeight="1" x14ac:dyDescent="0.15">
      <c r="D463" s="1" t="s">
        <v>533</v>
      </c>
      <c r="E463" s="1" t="s">
        <v>644</v>
      </c>
      <c r="F463" s="1" t="s">
        <v>398</v>
      </c>
      <c r="G463" s="78">
        <v>16</v>
      </c>
      <c r="H463" s="1">
        <v>71571282</v>
      </c>
      <c r="I463" s="78" t="s">
        <v>10</v>
      </c>
      <c r="J463" s="78" t="s">
        <v>5</v>
      </c>
      <c r="K463" s="1">
        <v>1219337</v>
      </c>
      <c r="L463" s="70">
        <v>1.8599999999999998E-2</v>
      </c>
      <c r="M463" s="70">
        <v>-5.72019E-2</v>
      </c>
      <c r="N463" s="70">
        <v>5.5039599999999996E-3</v>
      </c>
      <c r="O463" s="2">
        <v>2.6699999999999998E-25</v>
      </c>
      <c r="P463" s="108">
        <f t="shared" si="16"/>
        <v>8.8574385773925482E-5</v>
      </c>
      <c r="Q463" s="74">
        <f t="shared" si="17"/>
        <v>108.01141572245361</v>
      </c>
    </row>
    <row r="464" spans="4:17" ht="13" customHeight="1" x14ac:dyDescent="0.15">
      <c r="D464" s="1" t="s">
        <v>533</v>
      </c>
      <c r="E464" s="1" t="s">
        <v>644</v>
      </c>
      <c r="F464" s="1" t="s">
        <v>399</v>
      </c>
      <c r="G464" s="78">
        <v>16</v>
      </c>
      <c r="H464" s="1">
        <v>72052348</v>
      </c>
      <c r="I464" s="78" t="s">
        <v>10</v>
      </c>
      <c r="J464" s="78" t="s">
        <v>5</v>
      </c>
      <c r="K464" s="1">
        <v>1226846</v>
      </c>
      <c r="L464" s="70">
        <v>0.22500000000000001</v>
      </c>
      <c r="M464" s="70">
        <v>5.15795E-2</v>
      </c>
      <c r="N464" s="70">
        <v>1.66854E-3</v>
      </c>
      <c r="O464" s="2">
        <v>9.9999999999999998E-201</v>
      </c>
      <c r="P464" s="108">
        <f t="shared" si="16"/>
        <v>7.7831036119118779E-4</v>
      </c>
      <c r="Q464" s="74">
        <f t="shared" si="17"/>
        <v>955.60915727359679</v>
      </c>
    </row>
    <row r="465" spans="4:17" ht="13" customHeight="1" x14ac:dyDescent="0.15">
      <c r="D465" s="1" t="s">
        <v>533</v>
      </c>
      <c r="E465" s="1" t="s">
        <v>644</v>
      </c>
      <c r="F465" s="1" t="s">
        <v>400</v>
      </c>
      <c r="G465" s="78">
        <v>16</v>
      </c>
      <c r="H465" s="1">
        <v>72212044</v>
      </c>
      <c r="I465" s="78" t="s">
        <v>5</v>
      </c>
      <c r="J465" s="78" t="s">
        <v>10</v>
      </c>
      <c r="K465" s="1">
        <v>1231261</v>
      </c>
      <c r="L465" s="70">
        <v>0.20799999999999999</v>
      </c>
      <c r="M465" s="70">
        <v>-1.47557E-2</v>
      </c>
      <c r="N465" s="70">
        <v>1.7191400000000001E-3</v>
      </c>
      <c r="O465" s="2">
        <v>9.2299999999999994E-18</v>
      </c>
      <c r="P465" s="108">
        <f t="shared" si="16"/>
        <v>5.9830279952170889E-5</v>
      </c>
      <c r="Q465" s="74">
        <f t="shared" si="17"/>
        <v>73.670978418893128</v>
      </c>
    </row>
    <row r="466" spans="4:17" ht="13" customHeight="1" x14ac:dyDescent="0.15">
      <c r="D466" s="1" t="s">
        <v>533</v>
      </c>
      <c r="E466" s="1" t="s">
        <v>644</v>
      </c>
      <c r="F466" s="1" t="s">
        <v>401</v>
      </c>
      <c r="G466" s="78">
        <v>16</v>
      </c>
      <c r="H466" s="1">
        <v>72252752</v>
      </c>
      <c r="I466" s="78" t="s">
        <v>10</v>
      </c>
      <c r="J466" s="78" t="s">
        <v>5</v>
      </c>
      <c r="K466" s="1">
        <v>1224330</v>
      </c>
      <c r="L466" s="70">
        <v>0.32700000000000001</v>
      </c>
      <c r="M466" s="70">
        <v>2.0581599999999999E-2</v>
      </c>
      <c r="N466" s="70">
        <v>1.51373E-3</v>
      </c>
      <c r="O466" s="2">
        <v>4.1899999999999999E-42</v>
      </c>
      <c r="P466" s="108">
        <f t="shared" si="16"/>
        <v>1.5097233363318754E-4</v>
      </c>
      <c r="Q466" s="74">
        <f t="shared" si="17"/>
        <v>184.86756518018154</v>
      </c>
    </row>
    <row r="467" spans="4:17" ht="13" customHeight="1" x14ac:dyDescent="0.15">
      <c r="D467" s="1" t="s">
        <v>533</v>
      </c>
      <c r="E467" s="1" t="s">
        <v>644</v>
      </c>
      <c r="F467" s="1" t="s">
        <v>402</v>
      </c>
      <c r="G467" s="78">
        <v>16</v>
      </c>
      <c r="H467" s="1">
        <v>83979317</v>
      </c>
      <c r="I467" s="78" t="s">
        <v>6</v>
      </c>
      <c r="J467" s="78" t="s">
        <v>7</v>
      </c>
      <c r="K467" s="1">
        <v>1201951</v>
      </c>
      <c r="L467" s="70">
        <v>0.38100000000000001</v>
      </c>
      <c r="M467" s="70">
        <v>-1.8260499999999999E-2</v>
      </c>
      <c r="N467" s="70">
        <v>1.4752000000000001E-3</v>
      </c>
      <c r="O467" s="2">
        <v>3.4200000000000002E-35</v>
      </c>
      <c r="P467" s="108">
        <f t="shared" si="16"/>
        <v>1.2746219696511201E-4</v>
      </c>
      <c r="Q467" s="74">
        <f t="shared" si="17"/>
        <v>153.22259026799966</v>
      </c>
    </row>
    <row r="468" spans="4:17" ht="13" customHeight="1" x14ac:dyDescent="0.15">
      <c r="D468" s="1" t="s">
        <v>533</v>
      </c>
      <c r="E468" s="1" t="s">
        <v>644</v>
      </c>
      <c r="F468" s="1" t="s">
        <v>403</v>
      </c>
      <c r="G468" s="78">
        <v>16</v>
      </c>
      <c r="H468" s="1">
        <v>88527501</v>
      </c>
      <c r="I468" s="78" t="s">
        <v>10</v>
      </c>
      <c r="J468" s="78" t="s">
        <v>5</v>
      </c>
      <c r="K468" s="1">
        <v>858775</v>
      </c>
      <c r="L468" s="70">
        <v>7.7799999999999994E-2</v>
      </c>
      <c r="M468" s="70">
        <v>-2.2147400000000001E-2</v>
      </c>
      <c r="N468" s="70">
        <v>3.6646600000000001E-3</v>
      </c>
      <c r="O468" s="2">
        <v>1.51E-9</v>
      </c>
      <c r="P468" s="108">
        <f t="shared" si="16"/>
        <v>4.2528519051770698E-5</v>
      </c>
      <c r="Q468" s="74">
        <f t="shared" si="17"/>
        <v>36.523897198904145</v>
      </c>
    </row>
    <row r="469" spans="4:17" ht="13" customHeight="1" x14ac:dyDescent="0.15">
      <c r="D469" s="1" t="s">
        <v>533</v>
      </c>
      <c r="E469" s="1" t="s">
        <v>644</v>
      </c>
      <c r="F469" s="1" t="s">
        <v>404</v>
      </c>
      <c r="G469" s="78">
        <v>16</v>
      </c>
      <c r="H469" s="1">
        <v>88572668</v>
      </c>
      <c r="I469" s="78" t="s">
        <v>6</v>
      </c>
      <c r="J469" s="78" t="s">
        <v>5</v>
      </c>
      <c r="K469" s="1">
        <v>899833</v>
      </c>
      <c r="L469" s="70">
        <v>8.3299999999999999E-2</v>
      </c>
      <c r="M469" s="70">
        <v>2.0912799999999999E-2</v>
      </c>
      <c r="N469" s="70">
        <v>3.0418200000000002E-3</v>
      </c>
      <c r="O469" s="2">
        <v>6.1900000000000001E-12</v>
      </c>
      <c r="P469" s="108">
        <f t="shared" si="16"/>
        <v>5.252579297298246E-5</v>
      </c>
      <c r="Q469" s="74">
        <f t="shared" si="17"/>
        <v>47.266819543849635</v>
      </c>
    </row>
    <row r="470" spans="4:17" ht="13" customHeight="1" x14ac:dyDescent="0.15">
      <c r="D470" s="1" t="s">
        <v>533</v>
      </c>
      <c r="E470" s="1" t="s">
        <v>644</v>
      </c>
      <c r="F470" s="1" t="s">
        <v>405</v>
      </c>
      <c r="G470" s="78">
        <v>17</v>
      </c>
      <c r="H470" s="1">
        <v>2153257</v>
      </c>
      <c r="I470" s="78" t="s">
        <v>7</v>
      </c>
      <c r="J470" s="78" t="s">
        <v>5</v>
      </c>
      <c r="K470" s="1">
        <v>1220624</v>
      </c>
      <c r="L470" s="70">
        <v>0.30099999999999999</v>
      </c>
      <c r="M470" s="70">
        <v>8.5324700000000003E-3</v>
      </c>
      <c r="N470" s="70">
        <v>1.524E-3</v>
      </c>
      <c r="O470" s="2">
        <v>2.1600000000000002E-8</v>
      </c>
      <c r="P470" s="108">
        <f t="shared" ref="P470:P533" si="18">M470^2/((K470*N470^2)+M470^2)</f>
        <v>2.5679499118355003E-5</v>
      </c>
      <c r="Q470" s="74">
        <f t="shared" ref="Q470:Q533" si="19">(P470/(1-P470))*(K470-2)</f>
        <v>31.345766516428345</v>
      </c>
    </row>
    <row r="471" spans="4:17" ht="13" customHeight="1" x14ac:dyDescent="0.15">
      <c r="D471" s="1" t="s">
        <v>533</v>
      </c>
      <c r="E471" s="1" t="s">
        <v>644</v>
      </c>
      <c r="F471" s="1" t="s">
        <v>406</v>
      </c>
      <c r="G471" s="78">
        <v>17</v>
      </c>
      <c r="H471" s="1">
        <v>7080316</v>
      </c>
      <c r="I471" s="78" t="s">
        <v>7</v>
      </c>
      <c r="J471" s="78" t="s">
        <v>6</v>
      </c>
      <c r="K471" s="1">
        <v>1188821</v>
      </c>
      <c r="L471" s="70">
        <v>0.189</v>
      </c>
      <c r="M471" s="70">
        <v>-3.4915399999999999E-2</v>
      </c>
      <c r="N471" s="70">
        <v>1.83132E-3</v>
      </c>
      <c r="O471" s="2">
        <v>4.87E-81</v>
      </c>
      <c r="P471" s="108">
        <f t="shared" si="18"/>
        <v>3.0567247015565122E-4</v>
      </c>
      <c r="Q471" s="74">
        <f t="shared" si="19"/>
        <v>363.50035234857597</v>
      </c>
    </row>
    <row r="472" spans="4:17" ht="13" customHeight="1" x14ac:dyDescent="0.15">
      <c r="D472" s="1" t="s">
        <v>533</v>
      </c>
      <c r="E472" s="1" t="s">
        <v>644</v>
      </c>
      <c r="F472" s="1" t="s">
        <v>407</v>
      </c>
      <c r="G472" s="78">
        <v>17</v>
      </c>
      <c r="H472" s="1">
        <v>7505801</v>
      </c>
      <c r="I472" s="78" t="s">
        <v>5</v>
      </c>
      <c r="J472" s="78" t="s">
        <v>10</v>
      </c>
      <c r="K472" s="1">
        <v>1230359</v>
      </c>
      <c r="L472" s="70">
        <v>0.10299999999999999</v>
      </c>
      <c r="M472" s="70">
        <v>2.15663E-2</v>
      </c>
      <c r="N472" s="70">
        <v>2.3156100000000001E-3</v>
      </c>
      <c r="O472" s="2">
        <v>1.2399999999999999E-20</v>
      </c>
      <c r="P472" s="108">
        <f t="shared" si="18"/>
        <v>7.0494946376891166E-5</v>
      </c>
      <c r="Q472" s="74">
        <f t="shared" si="19"/>
        <v>86.740065475697122</v>
      </c>
    </row>
    <row r="473" spans="4:17" ht="13" customHeight="1" x14ac:dyDescent="0.15">
      <c r="D473" s="1" t="s">
        <v>533</v>
      </c>
      <c r="E473" s="1" t="s">
        <v>644</v>
      </c>
      <c r="F473" s="1" t="s">
        <v>408</v>
      </c>
      <c r="G473" s="78">
        <v>17</v>
      </c>
      <c r="H473" s="1">
        <v>8051639</v>
      </c>
      <c r="I473" s="78" t="s">
        <v>10</v>
      </c>
      <c r="J473" s="78" t="s">
        <v>5</v>
      </c>
      <c r="K473" s="1">
        <v>1213113</v>
      </c>
      <c r="L473" s="70">
        <v>0.42199999999999999</v>
      </c>
      <c r="M473" s="70">
        <v>9.0282000000000001E-3</v>
      </c>
      <c r="N473" s="70">
        <v>1.4545300000000001E-3</v>
      </c>
      <c r="O473" s="2">
        <v>5.4E-10</v>
      </c>
      <c r="P473" s="108">
        <f t="shared" si="18"/>
        <v>3.1757179777028382E-5</v>
      </c>
      <c r="Q473" s="74">
        <f t="shared" si="19"/>
        <v>38.526207600191562</v>
      </c>
    </row>
    <row r="474" spans="4:17" ht="13" customHeight="1" x14ac:dyDescent="0.15">
      <c r="D474" s="1" t="s">
        <v>533</v>
      </c>
      <c r="E474" s="1" t="s">
        <v>644</v>
      </c>
      <c r="F474" s="1" t="s">
        <v>409</v>
      </c>
      <c r="G474" s="78">
        <v>17</v>
      </c>
      <c r="H474" s="1">
        <v>18125845</v>
      </c>
      <c r="I474" s="78" t="s">
        <v>6</v>
      </c>
      <c r="J474" s="78" t="s">
        <v>7</v>
      </c>
      <c r="K474" s="1">
        <v>1230439</v>
      </c>
      <c r="L474" s="70">
        <v>0.19700000000000001</v>
      </c>
      <c r="M474" s="70">
        <v>1.25833E-2</v>
      </c>
      <c r="N474" s="70">
        <v>1.7499E-3</v>
      </c>
      <c r="O474" s="2">
        <v>6.4399999999999998E-13</v>
      </c>
      <c r="P474" s="108">
        <f t="shared" si="18"/>
        <v>4.2022733650977499E-5</v>
      </c>
      <c r="Q474" s="74">
        <f t="shared" si="19"/>
        <v>51.708499257799595</v>
      </c>
    </row>
    <row r="475" spans="4:17" ht="13" customHeight="1" x14ac:dyDescent="0.15">
      <c r="D475" s="1" t="s">
        <v>533</v>
      </c>
      <c r="E475" s="1" t="s">
        <v>644</v>
      </c>
      <c r="F475" s="1" t="s">
        <v>410</v>
      </c>
      <c r="G475" s="78">
        <v>17</v>
      </c>
      <c r="H475" s="1">
        <v>18679442</v>
      </c>
      <c r="I475" s="78" t="s">
        <v>5</v>
      </c>
      <c r="J475" s="78" t="s">
        <v>10</v>
      </c>
      <c r="K475" s="1">
        <v>1227157</v>
      </c>
      <c r="L475" s="70">
        <v>0.28399999999999997</v>
      </c>
      <c r="M475" s="70">
        <v>9.3006600000000005E-3</v>
      </c>
      <c r="N475" s="70">
        <v>1.5553800000000001E-3</v>
      </c>
      <c r="O475" s="2">
        <v>2.2400000000000001E-9</v>
      </c>
      <c r="P475" s="108">
        <f t="shared" si="18"/>
        <v>2.9136791960056095E-5</v>
      </c>
      <c r="Q475" s="74">
        <f t="shared" si="19"/>
        <v>35.756401764582094</v>
      </c>
    </row>
    <row r="476" spans="4:17" ht="13" customHeight="1" x14ac:dyDescent="0.15">
      <c r="D476" s="1" t="s">
        <v>533</v>
      </c>
      <c r="E476" s="1" t="s">
        <v>644</v>
      </c>
      <c r="F476" s="1" t="s">
        <v>411</v>
      </c>
      <c r="G476" s="78">
        <v>17</v>
      </c>
      <c r="H476" s="1">
        <v>26694861</v>
      </c>
      <c r="I476" s="78" t="s">
        <v>5</v>
      </c>
      <c r="J476" s="78" t="s">
        <v>10</v>
      </c>
      <c r="K476" s="1">
        <v>1225534</v>
      </c>
      <c r="L476" s="70">
        <v>0.47699999999999998</v>
      </c>
      <c r="M476" s="70">
        <v>1.8865E-2</v>
      </c>
      <c r="N476" s="70">
        <v>1.3889799999999999E-3</v>
      </c>
      <c r="O476" s="2">
        <v>5.1299999999999999E-42</v>
      </c>
      <c r="P476" s="108">
        <f t="shared" si="18"/>
        <v>1.5049806100608595E-4</v>
      </c>
      <c r="Q476" s="74">
        <f t="shared" si="19"/>
        <v>184.46795176996966</v>
      </c>
    </row>
    <row r="477" spans="4:17" ht="13" customHeight="1" x14ac:dyDescent="0.15">
      <c r="D477" s="1" t="s">
        <v>533</v>
      </c>
      <c r="E477" s="1" t="s">
        <v>644</v>
      </c>
      <c r="F477" s="1" t="s">
        <v>412</v>
      </c>
      <c r="G477" s="78">
        <v>17</v>
      </c>
      <c r="H477" s="1">
        <v>26853356</v>
      </c>
      <c r="I477" s="78" t="s">
        <v>7</v>
      </c>
      <c r="J477" s="78" t="s">
        <v>6</v>
      </c>
      <c r="K477" s="1">
        <v>1230317</v>
      </c>
      <c r="L477" s="70">
        <v>2.9399999999999999E-2</v>
      </c>
      <c r="M477" s="70">
        <v>-3.1085999999999999E-2</v>
      </c>
      <c r="N477" s="70">
        <v>4.1519699999999996E-3</v>
      </c>
      <c r="O477" s="2">
        <v>7.0399999999999995E-14</v>
      </c>
      <c r="P477" s="108">
        <f t="shared" si="18"/>
        <v>4.5560078083619361E-5</v>
      </c>
      <c r="Q477" s="74">
        <f t="shared" si="19"/>
        <v>56.055801374135804</v>
      </c>
    </row>
    <row r="478" spans="4:17" ht="13" customHeight="1" x14ac:dyDescent="0.15">
      <c r="D478" s="1" t="s">
        <v>533</v>
      </c>
      <c r="E478" s="1" t="s">
        <v>644</v>
      </c>
      <c r="F478" s="1" t="s">
        <v>413</v>
      </c>
      <c r="G478" s="78">
        <v>17</v>
      </c>
      <c r="H478" s="1">
        <v>29221277</v>
      </c>
      <c r="I478" s="78" t="s">
        <v>7</v>
      </c>
      <c r="J478" s="78" t="s">
        <v>6</v>
      </c>
      <c r="K478" s="1">
        <v>1227832</v>
      </c>
      <c r="L478" s="70">
        <v>0.26600000000000001</v>
      </c>
      <c r="M478" s="70">
        <v>1.3413599999999999E-2</v>
      </c>
      <c r="N478" s="70">
        <v>1.5753500000000001E-3</v>
      </c>
      <c r="O478" s="2">
        <v>1.6699999999999999E-17</v>
      </c>
      <c r="P478" s="108">
        <f t="shared" si="18"/>
        <v>5.9043486862966369E-5</v>
      </c>
      <c r="Q478" s="74">
        <f t="shared" si="19"/>
        <v>72.49964510679942</v>
      </c>
    </row>
    <row r="479" spans="4:17" ht="13" customHeight="1" x14ac:dyDescent="0.15">
      <c r="D479" s="1" t="s">
        <v>533</v>
      </c>
      <c r="E479" s="1" t="s">
        <v>644</v>
      </c>
      <c r="F479" s="1" t="s">
        <v>414</v>
      </c>
      <c r="G479" s="78">
        <v>17</v>
      </c>
      <c r="H479" s="1">
        <v>37070737</v>
      </c>
      <c r="I479" s="78" t="s">
        <v>5</v>
      </c>
      <c r="J479" s="78" t="s">
        <v>10</v>
      </c>
      <c r="K479" s="1">
        <v>1222417</v>
      </c>
      <c r="L479" s="70">
        <v>0.34599999999999997</v>
      </c>
      <c r="M479" s="70">
        <v>9.8230699999999997E-3</v>
      </c>
      <c r="N479" s="70">
        <v>1.4648700000000001E-3</v>
      </c>
      <c r="O479" s="2">
        <v>1.9999999999999999E-11</v>
      </c>
      <c r="P479" s="108">
        <f t="shared" si="18"/>
        <v>3.6784169194692604E-5</v>
      </c>
      <c r="Q479" s="74">
        <f t="shared" si="19"/>
        <v>44.967174266276579</v>
      </c>
    </row>
    <row r="480" spans="4:17" ht="13" customHeight="1" x14ac:dyDescent="0.15">
      <c r="D480" s="1" t="s">
        <v>533</v>
      </c>
      <c r="E480" s="1" t="s">
        <v>644</v>
      </c>
      <c r="F480" s="1" t="s">
        <v>415</v>
      </c>
      <c r="G480" s="78">
        <v>17</v>
      </c>
      <c r="H480" s="1">
        <v>37970365</v>
      </c>
      <c r="I480" s="78" t="s">
        <v>7</v>
      </c>
      <c r="J480" s="78" t="s">
        <v>6</v>
      </c>
      <c r="K480" s="1">
        <v>1230453</v>
      </c>
      <c r="L480" s="70">
        <v>8.1199999999999994E-2</v>
      </c>
      <c r="M480" s="70">
        <v>-1.7767600000000001E-2</v>
      </c>
      <c r="N480" s="70">
        <v>2.5543300000000001E-3</v>
      </c>
      <c r="O480" s="2">
        <v>3.5E-12</v>
      </c>
      <c r="P480" s="108">
        <f t="shared" si="18"/>
        <v>3.9320716424258767E-5</v>
      </c>
      <c r="Q480" s="74">
        <f t="shared" si="19"/>
        <v>48.384117343103114</v>
      </c>
    </row>
    <row r="481" spans="4:17" ht="13" customHeight="1" x14ac:dyDescent="0.15">
      <c r="D481" s="1" t="s">
        <v>533</v>
      </c>
      <c r="E481" s="1" t="s">
        <v>644</v>
      </c>
      <c r="F481" s="1" t="s">
        <v>416</v>
      </c>
      <c r="G481" s="78">
        <v>17</v>
      </c>
      <c r="H481" s="1">
        <v>40526273</v>
      </c>
      <c r="I481" s="78" t="s">
        <v>6</v>
      </c>
      <c r="J481" s="78" t="s">
        <v>7</v>
      </c>
      <c r="K481" s="1">
        <v>1226947</v>
      </c>
      <c r="L481" s="70">
        <v>0.42699999999999999</v>
      </c>
      <c r="M481" s="70">
        <v>8.9222699999999995E-3</v>
      </c>
      <c r="N481" s="70">
        <v>1.40368E-3</v>
      </c>
      <c r="O481" s="2">
        <v>2.0700000000000001E-10</v>
      </c>
      <c r="P481" s="108">
        <f t="shared" si="18"/>
        <v>3.2928685546870174E-5</v>
      </c>
      <c r="Q481" s="74">
        <f t="shared" si="19"/>
        <v>40.403016506530314</v>
      </c>
    </row>
    <row r="482" spans="4:17" ht="13" customHeight="1" x14ac:dyDescent="0.15">
      <c r="D482" s="1" t="s">
        <v>533</v>
      </c>
      <c r="E482" s="1" t="s">
        <v>644</v>
      </c>
      <c r="F482" s="1" t="s">
        <v>417</v>
      </c>
      <c r="G482" s="78">
        <v>17</v>
      </c>
      <c r="H482" s="1">
        <v>41926126</v>
      </c>
      <c r="I482" s="78" t="s">
        <v>7</v>
      </c>
      <c r="J482" s="78" t="s">
        <v>6</v>
      </c>
      <c r="K482" s="1">
        <v>1225370</v>
      </c>
      <c r="L482" s="70">
        <v>3.04E-2</v>
      </c>
      <c r="M482" s="70">
        <v>-2.97626E-2</v>
      </c>
      <c r="N482" s="70">
        <v>4.0428E-3</v>
      </c>
      <c r="O482" s="2">
        <v>1.8100000000000001E-13</v>
      </c>
      <c r="P482" s="108">
        <f t="shared" si="18"/>
        <v>4.4227334853148012E-5</v>
      </c>
      <c r="Q482" s="74">
        <f t="shared" si="19"/>
        <v>54.197157850180595</v>
      </c>
    </row>
    <row r="483" spans="4:17" ht="13" customHeight="1" x14ac:dyDescent="0.15">
      <c r="D483" s="1" t="s">
        <v>533</v>
      </c>
      <c r="E483" s="1" t="s">
        <v>644</v>
      </c>
      <c r="F483" s="1" t="s">
        <v>418</v>
      </c>
      <c r="G483" s="78">
        <v>17</v>
      </c>
      <c r="H483" s="1">
        <v>45650196</v>
      </c>
      <c r="I483" s="78" t="s">
        <v>7</v>
      </c>
      <c r="J483" s="78" t="s">
        <v>6</v>
      </c>
      <c r="K483" s="1">
        <v>1215620</v>
      </c>
      <c r="L483" s="70">
        <v>0.495</v>
      </c>
      <c r="M483" s="70">
        <v>2.6757199999999998E-2</v>
      </c>
      <c r="N483" s="70">
        <v>1.4365599999999999E-3</v>
      </c>
      <c r="O483" s="2">
        <v>1.9800000000000002E-77</v>
      </c>
      <c r="P483" s="108">
        <f t="shared" si="18"/>
        <v>2.8530673833301846E-4</v>
      </c>
      <c r="Q483" s="74">
        <f t="shared" si="19"/>
        <v>346.92298610452548</v>
      </c>
    </row>
    <row r="484" spans="4:17" ht="13" customHeight="1" x14ac:dyDescent="0.15">
      <c r="D484" s="1" t="s">
        <v>533</v>
      </c>
      <c r="E484" s="1" t="s">
        <v>644</v>
      </c>
      <c r="F484" s="1" t="s">
        <v>419</v>
      </c>
      <c r="G484" s="78">
        <v>17</v>
      </c>
      <c r="H484" s="1">
        <v>57928290</v>
      </c>
      <c r="I484" s="78" t="s">
        <v>6</v>
      </c>
      <c r="J484" s="78" t="s">
        <v>7</v>
      </c>
      <c r="K484" s="1">
        <v>1224250</v>
      </c>
      <c r="L484" s="70">
        <v>0.45400000000000001</v>
      </c>
      <c r="M484" s="70">
        <v>-9.83617E-3</v>
      </c>
      <c r="N484" s="70">
        <v>1.40296E-3</v>
      </c>
      <c r="O484" s="2">
        <v>2.3700000000000002E-12</v>
      </c>
      <c r="P484" s="108">
        <f t="shared" si="18"/>
        <v>4.0148925312271984E-5</v>
      </c>
      <c r="Q484" s="74">
        <f t="shared" si="19"/>
        <v>49.154215004605348</v>
      </c>
    </row>
    <row r="485" spans="4:17" ht="13" customHeight="1" x14ac:dyDescent="0.15">
      <c r="D485" s="1" t="s">
        <v>533</v>
      </c>
      <c r="E485" s="1" t="s">
        <v>644</v>
      </c>
      <c r="F485" s="1" t="s">
        <v>420</v>
      </c>
      <c r="G485" s="78">
        <v>17</v>
      </c>
      <c r="H485" s="1">
        <v>64210580</v>
      </c>
      <c r="I485" s="78" t="s">
        <v>10</v>
      </c>
      <c r="J485" s="78" t="s">
        <v>7</v>
      </c>
      <c r="K485" s="1">
        <v>1224680</v>
      </c>
      <c r="L485" s="70">
        <v>2.6100000000000002E-2</v>
      </c>
      <c r="M485" s="70">
        <v>9.0831499999999996E-2</v>
      </c>
      <c r="N485" s="70">
        <v>4.2898299999999997E-3</v>
      </c>
      <c r="O485" s="2">
        <v>1.6700000000000001E-99</v>
      </c>
      <c r="P485" s="108">
        <f t="shared" si="18"/>
        <v>3.6594113230680771E-4</v>
      </c>
      <c r="Q485" s="74">
        <f t="shared" si="19"/>
        <v>448.3241142652513</v>
      </c>
    </row>
    <row r="486" spans="4:17" ht="13" customHeight="1" x14ac:dyDescent="0.15">
      <c r="D486" s="1" t="s">
        <v>533</v>
      </c>
      <c r="E486" s="1" t="s">
        <v>644</v>
      </c>
      <c r="F486" s="1" t="s">
        <v>421</v>
      </c>
      <c r="G486" s="78">
        <v>17</v>
      </c>
      <c r="H486" s="1">
        <v>66004715</v>
      </c>
      <c r="I486" s="78" t="s">
        <v>5</v>
      </c>
      <c r="J486" s="78" t="s">
        <v>10</v>
      </c>
      <c r="K486" s="1">
        <v>1195580</v>
      </c>
      <c r="L486" s="70">
        <v>0.20799999999999999</v>
      </c>
      <c r="M486" s="70">
        <v>1.6339099999999999E-2</v>
      </c>
      <c r="N486" s="70">
        <v>1.76585E-3</v>
      </c>
      <c r="O486" s="2">
        <v>2.1899999999999999E-20</v>
      </c>
      <c r="P486" s="108">
        <f t="shared" si="18"/>
        <v>7.1604266835921469E-5</v>
      </c>
      <c r="Q486" s="74">
        <f t="shared" si="19"/>
        <v>85.614616507002751</v>
      </c>
    </row>
    <row r="487" spans="4:17" ht="13" customHeight="1" x14ac:dyDescent="0.15">
      <c r="D487" s="1" t="s">
        <v>533</v>
      </c>
      <c r="E487" s="1" t="s">
        <v>644</v>
      </c>
      <c r="F487" s="1" t="s">
        <v>422</v>
      </c>
      <c r="G487" s="78">
        <v>17</v>
      </c>
      <c r="H487" s="1">
        <v>67081278</v>
      </c>
      <c r="I487" s="78" t="s">
        <v>10</v>
      </c>
      <c r="J487" s="78" t="s">
        <v>5</v>
      </c>
      <c r="K487" s="1">
        <v>1226076</v>
      </c>
      <c r="L487" s="70">
        <v>1.9599999999999999E-2</v>
      </c>
      <c r="M487" s="70">
        <v>0.18312999999999999</v>
      </c>
      <c r="N487" s="70">
        <v>5.0843199999999998E-3</v>
      </c>
      <c r="O487" s="2">
        <v>9.9999999999999998E-201</v>
      </c>
      <c r="P487" s="108">
        <f t="shared" si="18"/>
        <v>1.0570038094096742E-3</v>
      </c>
      <c r="Q487" s="74">
        <f t="shared" si="19"/>
        <v>1297.3361779002826</v>
      </c>
    </row>
    <row r="488" spans="4:17" ht="13" customHeight="1" x14ac:dyDescent="0.15">
      <c r="D488" s="1" t="s">
        <v>533</v>
      </c>
      <c r="E488" s="1" t="s">
        <v>644</v>
      </c>
      <c r="F488" s="1" t="s">
        <v>423</v>
      </c>
      <c r="G488" s="78">
        <v>17</v>
      </c>
      <c r="H488" s="1">
        <v>67191270</v>
      </c>
      <c r="I488" s="78" t="s">
        <v>7</v>
      </c>
      <c r="J488" s="78" t="s">
        <v>5</v>
      </c>
      <c r="K488" s="1">
        <v>1230361</v>
      </c>
      <c r="L488" s="70">
        <v>0.13</v>
      </c>
      <c r="M488" s="70">
        <v>-4.3883800000000001E-2</v>
      </c>
      <c r="N488" s="70">
        <v>2.0640699999999999E-3</v>
      </c>
      <c r="O488" s="2">
        <v>2.6200000000000001E-100</v>
      </c>
      <c r="P488" s="108">
        <f t="shared" si="18"/>
        <v>3.6725484031266333E-4</v>
      </c>
      <c r="Q488" s="74">
        <f t="shared" si="19"/>
        <v>452.02130508446487</v>
      </c>
    </row>
    <row r="489" spans="4:17" ht="13" customHeight="1" x14ac:dyDescent="0.15">
      <c r="D489" s="1" t="s">
        <v>533</v>
      </c>
      <c r="E489" s="1" t="s">
        <v>644</v>
      </c>
      <c r="F489" s="1" t="s">
        <v>424</v>
      </c>
      <c r="G489" s="78">
        <v>17</v>
      </c>
      <c r="H489" s="1">
        <v>73782191</v>
      </c>
      <c r="I489" s="78" t="s">
        <v>6</v>
      </c>
      <c r="J489" s="78" t="s">
        <v>7</v>
      </c>
      <c r="K489" s="1">
        <v>1230391</v>
      </c>
      <c r="L489" s="70">
        <v>0.29199999999999998</v>
      </c>
      <c r="M489" s="70">
        <v>-1.6690400000000001E-2</v>
      </c>
      <c r="N489" s="70">
        <v>1.52666E-3</v>
      </c>
      <c r="O489" s="2">
        <v>8.0500000000000002E-28</v>
      </c>
      <c r="P489" s="108">
        <f t="shared" si="18"/>
        <v>9.7132262470794452E-5</v>
      </c>
      <c r="Q489" s="74">
        <f t="shared" si="19"/>
        <v>119.52207673890717</v>
      </c>
    </row>
    <row r="490" spans="4:17" ht="13" customHeight="1" x14ac:dyDescent="0.15">
      <c r="D490" s="1" t="s">
        <v>533</v>
      </c>
      <c r="E490" s="1" t="s">
        <v>644</v>
      </c>
      <c r="F490" s="1" t="s">
        <v>425</v>
      </c>
      <c r="G490" s="78">
        <v>17</v>
      </c>
      <c r="H490" s="1">
        <v>76396188</v>
      </c>
      <c r="I490" s="78" t="s">
        <v>7</v>
      </c>
      <c r="J490" s="78" t="s">
        <v>6</v>
      </c>
      <c r="K490" s="1">
        <v>1230448</v>
      </c>
      <c r="L490" s="70">
        <v>0.14399999999999999</v>
      </c>
      <c r="M490" s="70">
        <v>-1.8873000000000001E-2</v>
      </c>
      <c r="N490" s="70">
        <v>1.9604000000000002E-3</v>
      </c>
      <c r="O490" s="2">
        <v>6.1400000000000002E-22</v>
      </c>
      <c r="P490" s="108">
        <f t="shared" si="18"/>
        <v>7.5317607532896343E-5</v>
      </c>
      <c r="Q490" s="74">
        <f t="shared" si="19"/>
        <v>92.681229446887315</v>
      </c>
    </row>
    <row r="491" spans="4:17" ht="13" customHeight="1" x14ac:dyDescent="0.15">
      <c r="D491" s="1" t="s">
        <v>533</v>
      </c>
      <c r="E491" s="1" t="s">
        <v>644</v>
      </c>
      <c r="F491" s="1" t="s">
        <v>426</v>
      </c>
      <c r="G491" s="78">
        <v>17</v>
      </c>
      <c r="H491" s="1">
        <v>78330756</v>
      </c>
      <c r="I491" s="78" t="s">
        <v>10</v>
      </c>
      <c r="J491" s="78" t="s">
        <v>5</v>
      </c>
      <c r="K491" s="1">
        <v>1217893</v>
      </c>
      <c r="L491" s="70">
        <v>0.40300000000000002</v>
      </c>
      <c r="M491" s="70">
        <v>7.9874799999999999E-3</v>
      </c>
      <c r="N491" s="70">
        <v>1.4268499999999999E-3</v>
      </c>
      <c r="O491" s="2">
        <v>2.1699999999999999E-8</v>
      </c>
      <c r="P491" s="108">
        <f t="shared" si="18"/>
        <v>2.57301678528461E-5</v>
      </c>
      <c r="Q491" s="74">
        <f t="shared" si="19"/>
        <v>31.337346171647649</v>
      </c>
    </row>
    <row r="492" spans="4:17" ht="13" customHeight="1" x14ac:dyDescent="0.15">
      <c r="D492" s="1" t="s">
        <v>533</v>
      </c>
      <c r="E492" s="1" t="s">
        <v>644</v>
      </c>
      <c r="F492" s="1" t="s">
        <v>427</v>
      </c>
      <c r="G492" s="78">
        <v>18</v>
      </c>
      <c r="H492" s="1">
        <v>9545961</v>
      </c>
      <c r="I492" s="78" t="s">
        <v>7</v>
      </c>
      <c r="J492" s="78" t="s">
        <v>6</v>
      </c>
      <c r="K492" s="1">
        <v>1230421</v>
      </c>
      <c r="L492" s="70">
        <v>0.191</v>
      </c>
      <c r="M492" s="70">
        <v>1.1566E-2</v>
      </c>
      <c r="N492" s="70">
        <v>1.7787300000000001E-3</v>
      </c>
      <c r="O492" s="2">
        <v>7.9100000000000003E-11</v>
      </c>
      <c r="P492" s="108">
        <f t="shared" si="18"/>
        <v>3.4361938631034603E-5</v>
      </c>
      <c r="Q492" s="74">
        <f t="shared" si="19"/>
        <v>42.281035026789816</v>
      </c>
    </row>
    <row r="493" spans="4:17" ht="13" customHeight="1" x14ac:dyDescent="0.15">
      <c r="D493" s="1" t="s">
        <v>533</v>
      </c>
      <c r="E493" s="1" t="s">
        <v>644</v>
      </c>
      <c r="F493" s="1" t="s">
        <v>428</v>
      </c>
      <c r="G493" s="78">
        <v>18</v>
      </c>
      <c r="H493" s="1">
        <v>19677934</v>
      </c>
      <c r="I493" s="78" t="s">
        <v>5</v>
      </c>
      <c r="J493" s="78" t="s">
        <v>10</v>
      </c>
      <c r="K493" s="1">
        <v>1230433</v>
      </c>
      <c r="L493" s="70">
        <v>0.11600000000000001</v>
      </c>
      <c r="M493" s="70">
        <v>-1.3125899999999999E-2</v>
      </c>
      <c r="N493" s="70">
        <v>2.1734499999999999E-3</v>
      </c>
      <c r="O493" s="2">
        <v>1.55E-9</v>
      </c>
      <c r="P493" s="108">
        <f t="shared" si="18"/>
        <v>2.9640671057023359E-5</v>
      </c>
      <c r="Q493" s="74">
        <f t="shared" si="19"/>
        <v>36.471881580409068</v>
      </c>
    </row>
    <row r="494" spans="4:17" ht="13" customHeight="1" x14ac:dyDescent="0.15">
      <c r="D494" s="1" t="s">
        <v>533</v>
      </c>
      <c r="E494" s="1" t="s">
        <v>644</v>
      </c>
      <c r="F494" s="1" t="s">
        <v>429</v>
      </c>
      <c r="G494" s="78">
        <v>18</v>
      </c>
      <c r="H494" s="1">
        <v>47109955</v>
      </c>
      <c r="I494" s="78" t="s">
        <v>10</v>
      </c>
      <c r="J494" s="78" t="s">
        <v>5</v>
      </c>
      <c r="K494" s="1">
        <v>1228446</v>
      </c>
      <c r="L494" s="70">
        <v>1.2500000000000001E-2</v>
      </c>
      <c r="M494" s="70">
        <v>6.9939899999999999E-2</v>
      </c>
      <c r="N494" s="70">
        <v>6.1997299999999997E-3</v>
      </c>
      <c r="O494" s="2">
        <v>1.6300000000000001E-29</v>
      </c>
      <c r="P494" s="108">
        <f t="shared" si="18"/>
        <v>1.0358655779057936E-4</v>
      </c>
      <c r="Q494" s="74">
        <f t="shared" si="19"/>
        <v>127.26346818309203</v>
      </c>
    </row>
    <row r="495" spans="4:17" ht="13" customHeight="1" x14ac:dyDescent="0.15">
      <c r="D495" s="1" t="s">
        <v>533</v>
      </c>
      <c r="E495" s="1" t="s">
        <v>644</v>
      </c>
      <c r="F495" s="1" t="s">
        <v>430</v>
      </c>
      <c r="G495" s="78">
        <v>18</v>
      </c>
      <c r="H495" s="1">
        <v>47158186</v>
      </c>
      <c r="I495" s="78" t="s">
        <v>7</v>
      </c>
      <c r="J495" s="78" t="s">
        <v>6</v>
      </c>
      <c r="K495" s="1">
        <v>1230455</v>
      </c>
      <c r="L495" s="70">
        <v>0.18</v>
      </c>
      <c r="M495" s="70">
        <v>-1.77685E-2</v>
      </c>
      <c r="N495" s="70">
        <v>1.8146E-3</v>
      </c>
      <c r="O495" s="2">
        <v>1.2200000000000001E-22</v>
      </c>
      <c r="P495" s="108">
        <f t="shared" si="18"/>
        <v>7.7918421151744225E-5</v>
      </c>
      <c r="Q495" s="74">
        <f t="shared" si="19"/>
        <v>95.882426068682619</v>
      </c>
    </row>
    <row r="496" spans="4:17" ht="13" customHeight="1" x14ac:dyDescent="0.15">
      <c r="D496" s="1" t="s">
        <v>533</v>
      </c>
      <c r="E496" s="1" t="s">
        <v>644</v>
      </c>
      <c r="F496" s="1" t="s">
        <v>431</v>
      </c>
      <c r="G496" s="78">
        <v>18</v>
      </c>
      <c r="H496" s="1">
        <v>55322502</v>
      </c>
      <c r="I496" s="78" t="s">
        <v>7</v>
      </c>
      <c r="J496" s="78" t="s">
        <v>6</v>
      </c>
      <c r="K496" s="1">
        <v>1230451</v>
      </c>
      <c r="L496" s="70">
        <v>0.126</v>
      </c>
      <c r="M496" s="70">
        <v>1.42034E-2</v>
      </c>
      <c r="N496" s="70">
        <v>2.0943200000000002E-3</v>
      </c>
      <c r="O496" s="2">
        <v>1.1900000000000001E-11</v>
      </c>
      <c r="P496" s="108">
        <f t="shared" si="18"/>
        <v>3.7378166881198381E-5</v>
      </c>
      <c r="Q496" s="74">
        <f t="shared" si="19"/>
        <v>45.993647219024901</v>
      </c>
    </row>
    <row r="497" spans="4:17" ht="13" customHeight="1" x14ac:dyDescent="0.15">
      <c r="D497" s="1" t="s">
        <v>533</v>
      </c>
      <c r="E497" s="1" t="s">
        <v>644</v>
      </c>
      <c r="F497" s="1" t="s">
        <v>432</v>
      </c>
      <c r="G497" s="78">
        <v>18</v>
      </c>
      <c r="H497" s="1">
        <v>77156537</v>
      </c>
      <c r="I497" s="78" t="s">
        <v>7</v>
      </c>
      <c r="J497" s="78" t="s">
        <v>5</v>
      </c>
      <c r="K497" s="1">
        <v>1193647</v>
      </c>
      <c r="L497" s="70">
        <v>0.48899999999999999</v>
      </c>
      <c r="M497" s="70">
        <v>-8.3180800000000003E-3</v>
      </c>
      <c r="N497" s="70">
        <v>1.46692E-3</v>
      </c>
      <c r="O497" s="2">
        <v>1.42E-8</v>
      </c>
      <c r="P497" s="108">
        <f t="shared" si="18"/>
        <v>2.6936782322876014E-5</v>
      </c>
      <c r="Q497" s="74">
        <f t="shared" si="19"/>
        <v>32.153821656284144</v>
      </c>
    </row>
    <row r="498" spans="4:17" ht="13" customHeight="1" x14ac:dyDescent="0.15">
      <c r="D498" s="1" t="s">
        <v>533</v>
      </c>
      <c r="E498" s="1" t="s">
        <v>644</v>
      </c>
      <c r="F498" s="1" t="s">
        <v>433</v>
      </c>
      <c r="G498" s="78">
        <v>18</v>
      </c>
      <c r="H498" s="1">
        <v>77825981</v>
      </c>
      <c r="I498" s="78" t="s">
        <v>10</v>
      </c>
      <c r="J498" s="78" t="s">
        <v>5</v>
      </c>
      <c r="K498" s="1">
        <v>1106291</v>
      </c>
      <c r="L498" s="70">
        <v>0.28399999999999997</v>
      </c>
      <c r="M498" s="70">
        <v>9.9289600000000006E-3</v>
      </c>
      <c r="N498" s="70">
        <v>1.5906900000000001E-3</v>
      </c>
      <c r="O498" s="2">
        <v>4.3200000000000001E-10</v>
      </c>
      <c r="P498" s="108">
        <f t="shared" si="18"/>
        <v>3.5216950457517299E-5</v>
      </c>
      <c r="Q498" s="74">
        <f t="shared" si="19"/>
        <v>38.961497009806294</v>
      </c>
    </row>
    <row r="499" spans="4:17" ht="13" customHeight="1" x14ac:dyDescent="0.15">
      <c r="D499" s="1" t="s">
        <v>533</v>
      </c>
      <c r="E499" s="1" t="s">
        <v>644</v>
      </c>
      <c r="F499" s="1" t="s">
        <v>434</v>
      </c>
      <c r="G499" s="78">
        <v>19</v>
      </c>
      <c r="H499" s="1">
        <v>807442</v>
      </c>
      <c r="I499" s="78" t="s">
        <v>7</v>
      </c>
      <c r="J499" s="78" t="s">
        <v>5</v>
      </c>
      <c r="K499" s="1">
        <v>1114256</v>
      </c>
      <c r="L499" s="70">
        <v>0.38400000000000001</v>
      </c>
      <c r="M499" s="70">
        <v>-8.8802800000000008E-3</v>
      </c>
      <c r="N499" s="70">
        <v>1.6181800000000001E-3</v>
      </c>
      <c r="O499" s="2">
        <v>4.07E-8</v>
      </c>
      <c r="P499" s="108">
        <f t="shared" si="18"/>
        <v>2.7027317369975969E-5</v>
      </c>
      <c r="Q499" s="74">
        <f t="shared" si="19"/>
        <v>30.116110446440189</v>
      </c>
    </row>
    <row r="500" spans="4:17" ht="13" customHeight="1" x14ac:dyDescent="0.15">
      <c r="D500" s="1" t="s">
        <v>533</v>
      </c>
      <c r="E500" s="1" t="s">
        <v>644</v>
      </c>
      <c r="F500" s="1" t="s">
        <v>435</v>
      </c>
      <c r="G500" s="78">
        <v>19</v>
      </c>
      <c r="H500" s="1">
        <v>2755339</v>
      </c>
      <c r="I500" s="78" t="s">
        <v>5</v>
      </c>
      <c r="J500" s="78" t="s">
        <v>10</v>
      </c>
      <c r="K500" s="1">
        <v>1226342</v>
      </c>
      <c r="L500" s="70">
        <v>0.20799999999999999</v>
      </c>
      <c r="M500" s="70">
        <v>1.38969E-2</v>
      </c>
      <c r="N500" s="70">
        <v>1.72061E-3</v>
      </c>
      <c r="O500" s="2">
        <v>6.6499999999999996E-16</v>
      </c>
      <c r="P500" s="108">
        <f t="shared" si="18"/>
        <v>5.3190769857796026E-5</v>
      </c>
      <c r="Q500" s="74">
        <f t="shared" si="19"/>
        <v>65.23343852422515</v>
      </c>
    </row>
    <row r="501" spans="4:17" ht="13" customHeight="1" x14ac:dyDescent="0.15">
      <c r="D501" s="1" t="s">
        <v>533</v>
      </c>
      <c r="E501" s="1" t="s">
        <v>644</v>
      </c>
      <c r="F501" s="1" t="s">
        <v>436</v>
      </c>
      <c r="G501" s="78">
        <v>19</v>
      </c>
      <c r="H501" s="1">
        <v>10670351</v>
      </c>
      <c r="I501" s="78" t="s">
        <v>7</v>
      </c>
      <c r="J501" s="78" t="s">
        <v>6</v>
      </c>
      <c r="K501" s="1">
        <v>1223606</v>
      </c>
      <c r="L501" s="70">
        <v>1.35E-2</v>
      </c>
      <c r="M501" s="70">
        <v>-0.11247699999999999</v>
      </c>
      <c r="N501" s="70">
        <v>5.9860399999999998E-3</v>
      </c>
      <c r="O501" s="2">
        <v>9.1399999999999997E-79</v>
      </c>
      <c r="P501" s="108">
        <f t="shared" si="18"/>
        <v>2.8845716315036821E-4</v>
      </c>
      <c r="Q501" s="74">
        <f t="shared" si="19"/>
        <v>353.05918110925012</v>
      </c>
    </row>
    <row r="502" spans="4:17" ht="13" customHeight="1" x14ac:dyDescent="0.15">
      <c r="D502" s="1" t="s">
        <v>533</v>
      </c>
      <c r="E502" s="1" t="s">
        <v>644</v>
      </c>
      <c r="F502" s="1" t="s">
        <v>437</v>
      </c>
      <c r="G502" s="78">
        <v>19</v>
      </c>
      <c r="H502" s="1">
        <v>10682640</v>
      </c>
      <c r="I502" s="78" t="s">
        <v>7</v>
      </c>
      <c r="J502" s="78" t="s">
        <v>10</v>
      </c>
      <c r="K502" s="1">
        <v>1055844</v>
      </c>
      <c r="L502" s="70">
        <v>4.3099999999999999E-2</v>
      </c>
      <c r="M502" s="70">
        <v>3.9115499999999997E-2</v>
      </c>
      <c r="N502" s="70">
        <v>4.2512299999999999E-3</v>
      </c>
      <c r="O502" s="2">
        <v>3.5499999999999999E-20</v>
      </c>
      <c r="P502" s="108">
        <f t="shared" si="18"/>
        <v>8.017408120924798E-5</v>
      </c>
      <c r="Q502" s="74">
        <f t="shared" si="19"/>
        <v>84.657949625463075</v>
      </c>
    </row>
    <row r="503" spans="4:17" ht="13" customHeight="1" x14ac:dyDescent="0.15">
      <c r="D503" s="1" t="s">
        <v>533</v>
      </c>
      <c r="E503" s="1" t="s">
        <v>644</v>
      </c>
      <c r="F503" s="1" t="s">
        <v>438</v>
      </c>
      <c r="G503" s="78">
        <v>19</v>
      </c>
      <c r="H503" s="1">
        <v>10734951</v>
      </c>
      <c r="I503" s="78" t="s">
        <v>7</v>
      </c>
      <c r="J503" s="78" t="s">
        <v>6</v>
      </c>
      <c r="K503" s="1">
        <v>1218686</v>
      </c>
      <c r="L503" s="70">
        <v>4.24E-2</v>
      </c>
      <c r="M503" s="70">
        <v>-0.124497</v>
      </c>
      <c r="N503" s="70">
        <v>3.63328E-3</v>
      </c>
      <c r="O503" s="2">
        <v>9.9999999999999998E-201</v>
      </c>
      <c r="P503" s="108">
        <f t="shared" si="18"/>
        <v>9.6252051687612872E-4</v>
      </c>
      <c r="Q503" s="74">
        <f t="shared" si="19"/>
        <v>1174.1384859710693</v>
      </c>
    </row>
    <row r="504" spans="4:17" ht="13" customHeight="1" x14ac:dyDescent="0.15">
      <c r="D504" s="1" t="s">
        <v>533</v>
      </c>
      <c r="E504" s="1" t="s">
        <v>644</v>
      </c>
      <c r="F504" s="1" t="s">
        <v>439</v>
      </c>
      <c r="G504" s="78">
        <v>19</v>
      </c>
      <c r="H504" s="1">
        <v>10771941</v>
      </c>
      <c r="I504" s="78" t="s">
        <v>7</v>
      </c>
      <c r="J504" s="78" t="s">
        <v>6</v>
      </c>
      <c r="K504" s="1">
        <v>1225982</v>
      </c>
      <c r="L504" s="70">
        <v>2.7099999999999999E-2</v>
      </c>
      <c r="M504" s="70">
        <v>3.2737099999999998E-2</v>
      </c>
      <c r="N504" s="70">
        <v>4.3312899999999998E-3</v>
      </c>
      <c r="O504" s="2">
        <v>4.08E-14</v>
      </c>
      <c r="P504" s="108">
        <f t="shared" si="18"/>
        <v>4.6595240122725743E-5</v>
      </c>
      <c r="Q504" s="74">
        <f t="shared" si="19"/>
        <v>57.127494354976392</v>
      </c>
    </row>
    <row r="505" spans="4:17" ht="13" customHeight="1" x14ac:dyDescent="0.15">
      <c r="D505" s="1" t="s">
        <v>533</v>
      </c>
      <c r="E505" s="1" t="s">
        <v>644</v>
      </c>
      <c r="F505" s="1" t="s">
        <v>440</v>
      </c>
      <c r="G505" s="78">
        <v>19</v>
      </c>
      <c r="H505" s="1">
        <v>10806699</v>
      </c>
      <c r="I505" s="78" t="s">
        <v>7</v>
      </c>
      <c r="J505" s="78" t="s">
        <v>6</v>
      </c>
      <c r="K505" s="1">
        <v>1222307</v>
      </c>
      <c r="L505" s="70">
        <v>1.7100000000000001E-2</v>
      </c>
      <c r="M505" s="70">
        <v>-4.9123300000000002E-2</v>
      </c>
      <c r="N505" s="70">
        <v>5.7945599999999998E-3</v>
      </c>
      <c r="O505" s="2">
        <v>2.3000000000000001E-17</v>
      </c>
      <c r="P505" s="108">
        <f t="shared" si="18"/>
        <v>5.879336353182118E-5</v>
      </c>
      <c r="Q505" s="74">
        <f t="shared" si="19"/>
        <v>71.86764755249142</v>
      </c>
    </row>
    <row r="506" spans="4:17" ht="13" customHeight="1" x14ac:dyDescent="0.15">
      <c r="D506" s="1" t="s">
        <v>533</v>
      </c>
      <c r="E506" s="1" t="s">
        <v>644</v>
      </c>
      <c r="F506" s="1" t="s">
        <v>441</v>
      </c>
      <c r="G506" s="78">
        <v>19</v>
      </c>
      <c r="H506" s="1">
        <v>10817126</v>
      </c>
      <c r="I506" s="78" t="s">
        <v>5</v>
      </c>
      <c r="J506" s="78" t="s">
        <v>10</v>
      </c>
      <c r="K506" s="1">
        <v>1200674</v>
      </c>
      <c r="L506" s="70">
        <v>1.35E-2</v>
      </c>
      <c r="M506" s="70">
        <v>4.8110300000000002E-2</v>
      </c>
      <c r="N506" s="70">
        <v>6.5387800000000001E-3</v>
      </c>
      <c r="O506" s="2">
        <v>1.8700000000000001E-13</v>
      </c>
      <c r="P506" s="108">
        <f t="shared" si="18"/>
        <v>4.5085614331759684E-5</v>
      </c>
      <c r="Q506" s="74">
        <f t="shared" si="19"/>
        <v>54.135475462110918</v>
      </c>
    </row>
    <row r="507" spans="4:17" ht="13" customHeight="1" x14ac:dyDescent="0.15">
      <c r="D507" s="1" t="s">
        <v>533</v>
      </c>
      <c r="E507" s="1" t="s">
        <v>644</v>
      </c>
      <c r="F507" s="1" t="s">
        <v>442</v>
      </c>
      <c r="G507" s="78">
        <v>19</v>
      </c>
      <c r="H507" s="1">
        <v>10936814</v>
      </c>
      <c r="I507" s="78" t="s">
        <v>5</v>
      </c>
      <c r="J507" s="78" t="s">
        <v>6</v>
      </c>
      <c r="K507" s="1">
        <v>1184709</v>
      </c>
      <c r="L507" s="70">
        <v>2.7799999999999998E-2</v>
      </c>
      <c r="M507" s="70">
        <v>6.1498400000000002E-2</v>
      </c>
      <c r="N507" s="70">
        <v>4.6254699999999996E-3</v>
      </c>
      <c r="O507" s="2">
        <v>2.4499999999999999E-40</v>
      </c>
      <c r="P507" s="108">
        <f t="shared" si="18"/>
        <v>1.4918989621622421E-4</v>
      </c>
      <c r="Q507" s="74">
        <f t="shared" si="19"/>
        <v>176.77268707547302</v>
      </c>
    </row>
    <row r="508" spans="4:17" ht="13" customHeight="1" x14ac:dyDescent="0.15">
      <c r="D508" s="1" t="s">
        <v>533</v>
      </c>
      <c r="E508" s="1" t="s">
        <v>644</v>
      </c>
      <c r="F508" s="1" t="s">
        <v>85</v>
      </c>
      <c r="G508" s="78">
        <v>19</v>
      </c>
      <c r="H508" s="1">
        <v>11147526</v>
      </c>
      <c r="I508" s="78" t="s">
        <v>6</v>
      </c>
      <c r="J508" s="78" t="s">
        <v>7</v>
      </c>
      <c r="K508" s="1">
        <v>1223843</v>
      </c>
      <c r="L508" s="70">
        <v>1.18E-2</v>
      </c>
      <c r="M508" s="70">
        <v>-0.214147</v>
      </c>
      <c r="N508" s="70">
        <v>6.7630299999999997E-3</v>
      </c>
      <c r="O508" s="2">
        <v>9.9999999999999998E-201</v>
      </c>
      <c r="P508" s="108">
        <f t="shared" si="18"/>
        <v>8.1857787859134195E-4</v>
      </c>
      <c r="Q508" s="74">
        <f t="shared" si="19"/>
        <v>1002.6299001697997</v>
      </c>
    </row>
    <row r="509" spans="4:17" ht="13" customHeight="1" x14ac:dyDescent="0.15">
      <c r="D509" s="1" t="s">
        <v>533</v>
      </c>
      <c r="E509" s="1" t="s">
        <v>644</v>
      </c>
      <c r="F509" s="1" t="s">
        <v>86</v>
      </c>
      <c r="G509" s="78">
        <v>19</v>
      </c>
      <c r="H509" s="1">
        <v>11192603</v>
      </c>
      <c r="I509" s="78" t="s">
        <v>7</v>
      </c>
      <c r="J509" s="78" t="s">
        <v>6</v>
      </c>
      <c r="K509" s="1">
        <v>1225003</v>
      </c>
      <c r="L509" s="70">
        <v>1.46E-2</v>
      </c>
      <c r="M509" s="70">
        <v>-0.200048</v>
      </c>
      <c r="N509" s="70">
        <v>5.9096699999999997E-3</v>
      </c>
      <c r="O509" s="2">
        <v>9.9999999999999998E-201</v>
      </c>
      <c r="P509" s="108">
        <f t="shared" si="18"/>
        <v>9.3454185927589902E-4</v>
      </c>
      <c r="Q509" s="74">
        <f t="shared" si="19"/>
        <v>1145.8855902048231</v>
      </c>
    </row>
    <row r="510" spans="4:17" ht="13" customHeight="1" x14ac:dyDescent="0.15">
      <c r="D510" s="1" t="s">
        <v>533</v>
      </c>
      <c r="E510" s="1" t="s">
        <v>644</v>
      </c>
      <c r="F510" s="1" t="s">
        <v>88</v>
      </c>
      <c r="G510" s="78">
        <v>19</v>
      </c>
      <c r="H510" s="1">
        <v>11248104</v>
      </c>
      <c r="I510" s="78" t="s">
        <v>5</v>
      </c>
      <c r="J510" s="78" t="s">
        <v>10</v>
      </c>
      <c r="K510" s="1">
        <v>1231152</v>
      </c>
      <c r="L510" s="70">
        <v>2.6200000000000001E-2</v>
      </c>
      <c r="M510" s="70">
        <v>-9.1125700000000004E-2</v>
      </c>
      <c r="N510" s="70">
        <v>4.2915100000000001E-3</v>
      </c>
      <c r="O510" s="2">
        <v>4.6400000000000004E-100</v>
      </c>
      <c r="P510" s="108">
        <f t="shared" si="18"/>
        <v>3.660924742811386E-4</v>
      </c>
      <c r="Q510" s="74">
        <f t="shared" si="19"/>
        <v>450.87981341772132</v>
      </c>
    </row>
    <row r="511" spans="4:17" ht="13" customHeight="1" x14ac:dyDescent="0.15">
      <c r="D511" s="1" t="s">
        <v>533</v>
      </c>
      <c r="E511" s="1" t="s">
        <v>644</v>
      </c>
      <c r="F511" s="1" t="s">
        <v>443</v>
      </c>
      <c r="G511" s="78">
        <v>19</v>
      </c>
      <c r="H511" s="1">
        <v>18683340</v>
      </c>
      <c r="I511" s="78" t="s">
        <v>10</v>
      </c>
      <c r="J511" s="78" t="s">
        <v>5</v>
      </c>
      <c r="K511" s="1">
        <v>1221441</v>
      </c>
      <c r="L511" s="70">
        <v>2.52E-2</v>
      </c>
      <c r="M511" s="70">
        <v>-2.9407300000000001E-2</v>
      </c>
      <c r="N511" s="70">
        <v>4.7117799999999996E-3</v>
      </c>
      <c r="O511" s="2">
        <v>4.34E-10</v>
      </c>
      <c r="P511" s="108">
        <f t="shared" si="18"/>
        <v>3.1889958320008112E-5</v>
      </c>
      <c r="Q511" s="74">
        <f t="shared" si="19"/>
        <v>38.952881006184121</v>
      </c>
    </row>
    <row r="512" spans="4:17" ht="13" customHeight="1" x14ac:dyDescent="0.15">
      <c r="D512" s="1" t="s">
        <v>533</v>
      </c>
      <c r="E512" s="1" t="s">
        <v>644</v>
      </c>
      <c r="F512" s="1" t="s">
        <v>444</v>
      </c>
      <c r="G512" s="78">
        <v>19</v>
      </c>
      <c r="H512" s="1">
        <v>19380513</v>
      </c>
      <c r="I512" s="78" t="s">
        <v>10</v>
      </c>
      <c r="J512" s="78" t="s">
        <v>5</v>
      </c>
      <c r="K512" s="1">
        <v>1193423</v>
      </c>
      <c r="L512" s="70">
        <v>1.17E-2</v>
      </c>
      <c r="M512" s="70">
        <v>-0.16045799999999999</v>
      </c>
      <c r="N512" s="70">
        <v>6.93095E-3</v>
      </c>
      <c r="O512" s="2">
        <v>1.42E-118</v>
      </c>
      <c r="P512" s="108">
        <f t="shared" si="18"/>
        <v>4.4889815096997701E-4</v>
      </c>
      <c r="Q512" s="74">
        <f t="shared" si="19"/>
        <v>535.96507395942581</v>
      </c>
    </row>
    <row r="513" spans="4:17" ht="13" customHeight="1" x14ac:dyDescent="0.15">
      <c r="D513" s="1" t="s">
        <v>533</v>
      </c>
      <c r="E513" s="1" t="s">
        <v>644</v>
      </c>
      <c r="F513" s="1" t="s">
        <v>445</v>
      </c>
      <c r="G513" s="78">
        <v>19</v>
      </c>
      <c r="H513" s="1">
        <v>19407718</v>
      </c>
      <c r="I513" s="78" t="s">
        <v>6</v>
      </c>
      <c r="J513" s="78" t="s">
        <v>7</v>
      </c>
      <c r="K513" s="1">
        <v>1231172</v>
      </c>
      <c r="L513" s="70">
        <v>7.6499999999999999E-2</v>
      </c>
      <c r="M513" s="70">
        <v>-0.106102</v>
      </c>
      <c r="N513" s="70">
        <v>2.6007000000000001E-3</v>
      </c>
      <c r="O513" s="2">
        <v>9.9999999999999998E-201</v>
      </c>
      <c r="P513" s="108">
        <f t="shared" si="18"/>
        <v>1.3500851634138567E-3</v>
      </c>
      <c r="Q513" s="74">
        <f t="shared" si="19"/>
        <v>1664.4314748799925</v>
      </c>
    </row>
    <row r="514" spans="4:17" ht="13" customHeight="1" x14ac:dyDescent="0.15">
      <c r="D514" s="1" t="s">
        <v>533</v>
      </c>
      <c r="E514" s="1" t="s">
        <v>644</v>
      </c>
      <c r="F514" s="1" t="s">
        <v>446</v>
      </c>
      <c r="G514" s="78">
        <v>19</v>
      </c>
      <c r="H514" s="1">
        <v>33864260</v>
      </c>
      <c r="I514" s="78" t="s">
        <v>5</v>
      </c>
      <c r="J514" s="78" t="s">
        <v>10</v>
      </c>
      <c r="K514" s="1">
        <v>1230422</v>
      </c>
      <c r="L514" s="70">
        <v>2.8000000000000001E-2</v>
      </c>
      <c r="M514" s="70">
        <v>-2.9081099999999999E-2</v>
      </c>
      <c r="N514" s="70">
        <v>4.1757499999999998E-3</v>
      </c>
      <c r="O514" s="2">
        <v>3.3000000000000001E-12</v>
      </c>
      <c r="P514" s="108">
        <f t="shared" si="18"/>
        <v>3.9416809955565952E-5</v>
      </c>
      <c r="Q514" s="74">
        <f t="shared" si="19"/>
        <v>48.501143065866316</v>
      </c>
    </row>
    <row r="515" spans="4:17" ht="13" customHeight="1" x14ac:dyDescent="0.15">
      <c r="D515" s="1" t="s">
        <v>533</v>
      </c>
      <c r="E515" s="1" t="s">
        <v>644</v>
      </c>
      <c r="F515" s="1" t="s">
        <v>447</v>
      </c>
      <c r="G515" s="78">
        <v>19</v>
      </c>
      <c r="H515" s="1">
        <v>41389045</v>
      </c>
      <c r="I515" s="78" t="s">
        <v>7</v>
      </c>
      <c r="J515" s="78" t="s">
        <v>6</v>
      </c>
      <c r="K515" s="1">
        <v>1064305</v>
      </c>
      <c r="L515" s="70">
        <v>1.7000000000000001E-2</v>
      </c>
      <c r="M515" s="70">
        <v>-3.5862699999999997E-2</v>
      </c>
      <c r="N515" s="70">
        <v>6.2592500000000001E-3</v>
      </c>
      <c r="O515" s="2">
        <v>1.0099999999999999E-8</v>
      </c>
      <c r="P515" s="108">
        <f t="shared" si="18"/>
        <v>3.0843373479696662E-5</v>
      </c>
      <c r="Q515" s="74">
        <f t="shared" si="19"/>
        <v>32.827707441802708</v>
      </c>
    </row>
    <row r="516" spans="4:17" ht="13" customHeight="1" x14ac:dyDescent="0.15">
      <c r="D516" s="1" t="s">
        <v>533</v>
      </c>
      <c r="E516" s="1" t="s">
        <v>644</v>
      </c>
      <c r="F516" s="1" t="s">
        <v>448</v>
      </c>
      <c r="G516" s="78">
        <v>19</v>
      </c>
      <c r="H516" s="1">
        <v>45039971</v>
      </c>
      <c r="I516" s="78" t="s">
        <v>6</v>
      </c>
      <c r="J516" s="78" t="s">
        <v>7</v>
      </c>
      <c r="K516" s="1">
        <v>1225049</v>
      </c>
      <c r="L516" s="70">
        <v>2.0199999999999999E-2</v>
      </c>
      <c r="M516" s="70">
        <v>-0.10932799999999999</v>
      </c>
      <c r="N516" s="70">
        <v>5.0773099999999998E-3</v>
      </c>
      <c r="O516" s="2">
        <v>7.7000000000000003E-103</v>
      </c>
      <c r="P516" s="108">
        <f t="shared" si="18"/>
        <v>3.7833598035216272E-4</v>
      </c>
      <c r="Q516" s="74">
        <f t="shared" si="19"/>
        <v>463.65477500632284</v>
      </c>
    </row>
    <row r="517" spans="4:17" ht="13" customHeight="1" x14ac:dyDescent="0.15">
      <c r="D517" s="1" t="s">
        <v>533</v>
      </c>
      <c r="E517" s="1" t="s">
        <v>644</v>
      </c>
      <c r="F517" s="1" t="s">
        <v>449</v>
      </c>
      <c r="G517" s="78">
        <v>19</v>
      </c>
      <c r="H517" s="1">
        <v>45122043</v>
      </c>
      <c r="I517" s="78" t="s">
        <v>10</v>
      </c>
      <c r="J517" s="78" t="s">
        <v>7</v>
      </c>
      <c r="K517" s="1">
        <v>1228633</v>
      </c>
      <c r="L517" s="70">
        <v>4.1399999999999999E-2</v>
      </c>
      <c r="M517" s="70">
        <v>-0.112605</v>
      </c>
      <c r="N517" s="70">
        <v>3.5335200000000001E-3</v>
      </c>
      <c r="O517" s="2">
        <v>9.9999999999999998E-201</v>
      </c>
      <c r="P517" s="108">
        <f t="shared" si="18"/>
        <v>8.2588435864833297E-4</v>
      </c>
      <c r="Q517" s="74">
        <f t="shared" si="19"/>
        <v>1015.5458488825424</v>
      </c>
    </row>
    <row r="518" spans="4:17" ht="13" customHeight="1" x14ac:dyDescent="0.15">
      <c r="D518" s="1" t="s">
        <v>533</v>
      </c>
      <c r="E518" s="1" t="s">
        <v>644</v>
      </c>
      <c r="F518" s="1" t="s">
        <v>450</v>
      </c>
      <c r="G518" s="78">
        <v>19</v>
      </c>
      <c r="H518" s="1">
        <v>45160086</v>
      </c>
      <c r="I518" s="78" t="s">
        <v>7</v>
      </c>
      <c r="J518" s="78" t="s">
        <v>10</v>
      </c>
      <c r="K518" s="1">
        <v>1223912</v>
      </c>
      <c r="L518" s="70">
        <v>9.6799999999999994E-3</v>
      </c>
      <c r="M518" s="70">
        <v>-0.25496799999999997</v>
      </c>
      <c r="N518" s="70">
        <v>7.4055099999999997E-3</v>
      </c>
      <c r="O518" s="2">
        <v>9.9999999999999998E-201</v>
      </c>
      <c r="P518" s="108">
        <f t="shared" si="18"/>
        <v>9.6758871471940499E-4</v>
      </c>
      <c r="Q518" s="74">
        <f t="shared" si="19"/>
        <v>1185.3884723406222</v>
      </c>
    </row>
    <row r="519" spans="4:17" ht="13" customHeight="1" x14ac:dyDescent="0.15">
      <c r="D519" s="1" t="s">
        <v>533</v>
      </c>
      <c r="E519" s="1" t="s">
        <v>644</v>
      </c>
      <c r="F519" s="1" t="s">
        <v>451</v>
      </c>
      <c r="G519" s="78">
        <v>19</v>
      </c>
      <c r="H519" s="1">
        <v>45247048</v>
      </c>
      <c r="I519" s="78" t="s">
        <v>7</v>
      </c>
      <c r="J519" s="78" t="s">
        <v>6</v>
      </c>
      <c r="K519" s="1">
        <v>1213922</v>
      </c>
      <c r="L519" s="70">
        <v>0.38400000000000001</v>
      </c>
      <c r="M519" s="70">
        <v>-7.4990899999999999E-2</v>
      </c>
      <c r="N519" s="70">
        <v>1.4770600000000001E-3</v>
      </c>
      <c r="O519" s="2">
        <v>9.9999999999999998E-201</v>
      </c>
      <c r="P519" s="108">
        <f t="shared" si="18"/>
        <v>2.1188922637615836E-3</v>
      </c>
      <c r="Q519" s="74">
        <f t="shared" si="19"/>
        <v>2577.6274116067752</v>
      </c>
    </row>
    <row r="520" spans="4:17" ht="13" customHeight="1" x14ac:dyDescent="0.15">
      <c r="D520" s="1" t="s">
        <v>533</v>
      </c>
      <c r="E520" s="1" t="s">
        <v>644</v>
      </c>
      <c r="F520" s="1" t="s">
        <v>452</v>
      </c>
      <c r="G520" s="78">
        <v>19</v>
      </c>
      <c r="H520" s="1">
        <v>45337918</v>
      </c>
      <c r="I520" s="78" t="s">
        <v>5</v>
      </c>
      <c r="J520" s="78" t="s">
        <v>10</v>
      </c>
      <c r="K520" s="1">
        <v>1227349</v>
      </c>
      <c r="L520" s="70">
        <v>3.7400000000000003E-2</v>
      </c>
      <c r="M520" s="70">
        <v>0.15056900000000001</v>
      </c>
      <c r="N520" s="70">
        <v>3.89062E-3</v>
      </c>
      <c r="O520" s="2">
        <v>9.9999999999999998E-201</v>
      </c>
      <c r="P520" s="108">
        <f t="shared" si="18"/>
        <v>1.2188093691272383E-3</v>
      </c>
      <c r="Q520" s="74">
        <f t="shared" si="19"/>
        <v>1497.7274670394354</v>
      </c>
    </row>
    <row r="521" spans="4:17" ht="13" customHeight="1" x14ac:dyDescent="0.15">
      <c r="D521" s="1" t="s">
        <v>533</v>
      </c>
      <c r="E521" s="1" t="s">
        <v>644</v>
      </c>
      <c r="F521" s="1" t="s">
        <v>453</v>
      </c>
      <c r="G521" s="78">
        <v>19</v>
      </c>
      <c r="H521" s="1">
        <v>45374983</v>
      </c>
      <c r="I521" s="78" t="s">
        <v>5</v>
      </c>
      <c r="J521" s="78" t="s">
        <v>6</v>
      </c>
      <c r="K521" s="1">
        <v>1221970</v>
      </c>
      <c r="L521" s="70">
        <v>0.01</v>
      </c>
      <c r="M521" s="70">
        <v>-5.4163799999999998E-2</v>
      </c>
      <c r="N521" s="70">
        <v>7.5164300000000002E-3</v>
      </c>
      <c r="O521" s="2">
        <v>5.7599999999999997E-13</v>
      </c>
      <c r="P521" s="108">
        <f t="shared" si="18"/>
        <v>4.2492865470486577E-5</v>
      </c>
      <c r="Q521" s="74">
        <f t="shared" si="19"/>
        <v>51.927128365719462</v>
      </c>
    </row>
    <row r="522" spans="4:17" ht="13" customHeight="1" x14ac:dyDescent="0.15">
      <c r="D522" s="1" t="s">
        <v>533</v>
      </c>
      <c r="E522" s="1" t="s">
        <v>644</v>
      </c>
      <c r="F522" s="1" t="s">
        <v>454</v>
      </c>
      <c r="G522" s="78">
        <v>19</v>
      </c>
      <c r="H522" s="1">
        <v>45512415</v>
      </c>
      <c r="I522" s="78" t="s">
        <v>6</v>
      </c>
      <c r="J522" s="78" t="s">
        <v>5</v>
      </c>
      <c r="K522" s="1">
        <v>1211047</v>
      </c>
      <c r="L522" s="70">
        <v>9.0200000000000002E-3</v>
      </c>
      <c r="M522" s="70">
        <v>9.4967099999999999E-2</v>
      </c>
      <c r="N522" s="70">
        <v>8.2966199999999993E-3</v>
      </c>
      <c r="O522" s="2">
        <v>2.4499999999999999E-30</v>
      </c>
      <c r="P522" s="108">
        <f t="shared" si="18"/>
        <v>1.0817725891523137E-4</v>
      </c>
      <c r="Q522" s="74">
        <f t="shared" si="19"/>
        <v>131.02170209158703</v>
      </c>
    </row>
    <row r="523" spans="4:17" ht="13" customHeight="1" x14ac:dyDescent="0.15">
      <c r="D523" s="1" t="s">
        <v>533</v>
      </c>
      <c r="E523" s="1" t="s">
        <v>644</v>
      </c>
      <c r="F523" s="1" t="s">
        <v>455</v>
      </c>
      <c r="G523" s="78">
        <v>19</v>
      </c>
      <c r="H523" s="1">
        <v>45653227</v>
      </c>
      <c r="I523" s="78" t="s">
        <v>5</v>
      </c>
      <c r="J523" s="78" t="s">
        <v>10</v>
      </c>
      <c r="K523" s="1">
        <v>1216534</v>
      </c>
      <c r="L523" s="70">
        <v>0.31900000000000001</v>
      </c>
      <c r="M523" s="70">
        <v>-2.9225600000000001E-2</v>
      </c>
      <c r="N523" s="70">
        <v>1.5277999999999999E-3</v>
      </c>
      <c r="O523" s="2">
        <v>1.44E-81</v>
      </c>
      <c r="P523" s="108">
        <f t="shared" si="18"/>
        <v>3.0070385494618176E-4</v>
      </c>
      <c r="Q523" s="74">
        <f t="shared" si="19"/>
        <v>365.92589739335921</v>
      </c>
    </row>
    <row r="524" spans="4:17" ht="13" customHeight="1" x14ac:dyDescent="0.15">
      <c r="D524" s="1" t="s">
        <v>533</v>
      </c>
      <c r="E524" s="1" t="s">
        <v>644</v>
      </c>
      <c r="F524" s="1" t="s">
        <v>456</v>
      </c>
      <c r="G524" s="78">
        <v>19</v>
      </c>
      <c r="H524" s="1">
        <v>45957953</v>
      </c>
      <c r="I524" s="78" t="s">
        <v>10</v>
      </c>
      <c r="J524" s="78" t="s">
        <v>6</v>
      </c>
      <c r="K524" s="1">
        <v>1036303</v>
      </c>
      <c r="L524" s="70">
        <v>3.96E-3</v>
      </c>
      <c r="M524" s="70">
        <v>8.5181900000000005E-2</v>
      </c>
      <c r="N524" s="70">
        <v>1.24248E-2</v>
      </c>
      <c r="O524" s="2">
        <v>7.0899999999999999E-12</v>
      </c>
      <c r="P524" s="108">
        <f t="shared" si="18"/>
        <v>4.5353350867379283E-5</v>
      </c>
      <c r="Q524" s="74">
        <f t="shared" si="19"/>
        <v>47.001854548816794</v>
      </c>
    </row>
    <row r="525" spans="4:17" ht="13" customHeight="1" x14ac:dyDescent="0.15">
      <c r="D525" s="1" t="s">
        <v>533</v>
      </c>
      <c r="E525" s="1" t="s">
        <v>644</v>
      </c>
      <c r="F525" s="1" t="s">
        <v>457</v>
      </c>
      <c r="G525" s="78">
        <v>19</v>
      </c>
      <c r="H525" s="1">
        <v>46383885</v>
      </c>
      <c r="I525" s="78" t="s">
        <v>6</v>
      </c>
      <c r="J525" s="78" t="s">
        <v>7</v>
      </c>
      <c r="K525" s="1">
        <v>1223782</v>
      </c>
      <c r="L525" s="70">
        <v>6.4600000000000005E-2</v>
      </c>
      <c r="M525" s="70">
        <v>-4.3472400000000001E-2</v>
      </c>
      <c r="N525" s="70">
        <v>2.97811E-3</v>
      </c>
      <c r="O525" s="2">
        <v>2.9200000000000002E-48</v>
      </c>
      <c r="P525" s="108">
        <f t="shared" si="18"/>
        <v>1.7408690002647953E-4</v>
      </c>
      <c r="Q525" s="74">
        <f t="shared" si="19"/>
        <v>213.08116115320433</v>
      </c>
    </row>
    <row r="526" spans="4:17" ht="13" customHeight="1" x14ac:dyDescent="0.15">
      <c r="D526" s="1" t="s">
        <v>533</v>
      </c>
      <c r="E526" s="1" t="s">
        <v>644</v>
      </c>
      <c r="F526" s="1" t="s">
        <v>458</v>
      </c>
      <c r="G526" s="78">
        <v>19</v>
      </c>
      <c r="H526" s="1">
        <v>57079997</v>
      </c>
      <c r="I526" s="78" t="s">
        <v>10</v>
      </c>
      <c r="J526" s="78" t="s">
        <v>5</v>
      </c>
      <c r="K526" s="1">
        <v>1224323</v>
      </c>
      <c r="L526" s="70">
        <v>0.28199999999999997</v>
      </c>
      <c r="M526" s="70">
        <v>-8.9928000000000004E-3</v>
      </c>
      <c r="N526" s="70">
        <v>1.54744E-3</v>
      </c>
      <c r="O526" s="2">
        <v>6.2000000000000001E-9</v>
      </c>
      <c r="P526" s="108">
        <f t="shared" si="18"/>
        <v>2.7583809457829229E-5</v>
      </c>
      <c r="Q526" s="74">
        <f t="shared" si="19"/>
        <v>33.772368749803469</v>
      </c>
    </row>
    <row r="527" spans="4:17" ht="13" customHeight="1" x14ac:dyDescent="0.15">
      <c r="D527" s="1" t="s">
        <v>533</v>
      </c>
      <c r="E527" s="1" t="s">
        <v>644</v>
      </c>
      <c r="F527" s="1" t="s">
        <v>459</v>
      </c>
      <c r="G527" s="78">
        <v>19</v>
      </c>
      <c r="H527" s="1">
        <v>58308789</v>
      </c>
      <c r="I527" s="78" t="s">
        <v>6</v>
      </c>
      <c r="J527" s="78" t="s">
        <v>7</v>
      </c>
      <c r="K527" s="1">
        <v>1216624</v>
      </c>
      <c r="L527" s="70">
        <v>8.43E-3</v>
      </c>
      <c r="M527" s="70">
        <v>6.0804400000000002E-2</v>
      </c>
      <c r="N527" s="70">
        <v>7.8322800000000005E-3</v>
      </c>
      <c r="O527" s="2">
        <v>8.2700000000000007E-15</v>
      </c>
      <c r="P527" s="108">
        <f t="shared" si="18"/>
        <v>4.9535404304559591E-5</v>
      </c>
      <c r="Q527" s="74">
        <f t="shared" si="19"/>
        <v>60.268848097579387</v>
      </c>
    </row>
    <row r="528" spans="4:17" ht="13" customHeight="1" x14ac:dyDescent="0.15">
      <c r="D528" s="1" t="s">
        <v>533</v>
      </c>
      <c r="E528" s="1" t="s">
        <v>644</v>
      </c>
      <c r="F528" s="1" t="s">
        <v>460</v>
      </c>
      <c r="G528" s="78">
        <v>19</v>
      </c>
      <c r="H528" s="1">
        <v>58662235</v>
      </c>
      <c r="I528" s="78" t="s">
        <v>7</v>
      </c>
      <c r="J528" s="78" t="s">
        <v>6</v>
      </c>
      <c r="K528" s="1">
        <v>1231233</v>
      </c>
      <c r="L528" s="70">
        <v>0.155</v>
      </c>
      <c r="M528" s="70">
        <v>-3.0860700000000001E-2</v>
      </c>
      <c r="N528" s="70">
        <v>1.9307E-3</v>
      </c>
      <c r="O528" s="2">
        <v>1.6499999999999999E-57</v>
      </c>
      <c r="P528" s="108">
        <f t="shared" si="18"/>
        <v>2.0746822606609151E-4</v>
      </c>
      <c r="Q528" s="74">
        <f t="shared" si="19"/>
        <v>255.49431840058844</v>
      </c>
    </row>
    <row r="529" spans="4:17" ht="13" customHeight="1" x14ac:dyDescent="0.15">
      <c r="D529" s="1" t="s">
        <v>533</v>
      </c>
      <c r="E529" s="1" t="s">
        <v>644</v>
      </c>
      <c r="F529" s="1" t="s">
        <v>461</v>
      </c>
      <c r="G529" s="78">
        <v>19</v>
      </c>
      <c r="H529" s="1">
        <v>59024646</v>
      </c>
      <c r="I529" s="78" t="s">
        <v>7</v>
      </c>
      <c r="J529" s="78" t="s">
        <v>6</v>
      </c>
      <c r="K529" s="1">
        <v>1226343</v>
      </c>
      <c r="L529" s="70">
        <v>0.18</v>
      </c>
      <c r="M529" s="70">
        <v>1.7179099999999999E-2</v>
      </c>
      <c r="N529" s="70">
        <v>1.80594E-3</v>
      </c>
      <c r="O529" s="2">
        <v>1.86E-21</v>
      </c>
      <c r="P529" s="108">
        <f t="shared" si="18"/>
        <v>7.3781958650626726E-5</v>
      </c>
      <c r="Q529" s="74">
        <f t="shared" si="19"/>
        <v>90.488517373615451</v>
      </c>
    </row>
    <row r="530" spans="4:17" ht="13" customHeight="1" x14ac:dyDescent="0.15">
      <c r="D530" s="1" t="s">
        <v>533</v>
      </c>
      <c r="E530" s="1" t="s">
        <v>644</v>
      </c>
      <c r="F530" s="1" t="s">
        <v>462</v>
      </c>
      <c r="G530" s="78">
        <v>20</v>
      </c>
      <c r="H530" s="1">
        <v>5549506</v>
      </c>
      <c r="I530" s="78" t="s">
        <v>10</v>
      </c>
      <c r="J530" s="78" t="s">
        <v>6</v>
      </c>
      <c r="K530" s="1">
        <v>1220569</v>
      </c>
      <c r="L530" s="70">
        <v>4.7800000000000002E-2</v>
      </c>
      <c r="M530" s="70">
        <v>-2.13519E-2</v>
      </c>
      <c r="N530" s="70">
        <v>3.5406000000000001E-3</v>
      </c>
      <c r="O530" s="2">
        <v>1.63E-9</v>
      </c>
      <c r="P530" s="108">
        <f t="shared" si="18"/>
        <v>2.9795045157700623E-5</v>
      </c>
      <c r="Q530" s="74">
        <f t="shared" si="19"/>
        <v>36.367932467189327</v>
      </c>
    </row>
    <row r="531" spans="4:17" ht="13" customHeight="1" x14ac:dyDescent="0.15">
      <c r="D531" s="1" t="s">
        <v>533</v>
      </c>
      <c r="E531" s="1" t="s">
        <v>644</v>
      </c>
      <c r="F531" s="1" t="s">
        <v>463</v>
      </c>
      <c r="G531" s="78">
        <v>20</v>
      </c>
      <c r="H531" s="1">
        <v>5580789</v>
      </c>
      <c r="I531" s="78" t="s">
        <v>7</v>
      </c>
      <c r="J531" s="78" t="s">
        <v>6</v>
      </c>
      <c r="K531" s="1">
        <v>1228539</v>
      </c>
      <c r="L531" s="70">
        <v>2.3900000000000001E-2</v>
      </c>
      <c r="M531" s="70">
        <v>4.79201E-2</v>
      </c>
      <c r="N531" s="70">
        <v>4.75232E-3</v>
      </c>
      <c r="O531" s="2">
        <v>6.5300000000000002E-24</v>
      </c>
      <c r="P531" s="108">
        <f t="shared" si="18"/>
        <v>8.2755942439622493E-5</v>
      </c>
      <c r="Q531" s="74">
        <f t="shared" si="19"/>
        <v>101.6771516454555</v>
      </c>
    </row>
    <row r="532" spans="4:17" ht="13" customHeight="1" x14ac:dyDescent="0.15">
      <c r="D532" s="1" t="s">
        <v>533</v>
      </c>
      <c r="E532" s="1" t="s">
        <v>644</v>
      </c>
      <c r="F532" s="1" t="s">
        <v>464</v>
      </c>
      <c r="G532" s="78">
        <v>20</v>
      </c>
      <c r="H532" s="1">
        <v>17792323</v>
      </c>
      <c r="I532" s="78" t="s">
        <v>7</v>
      </c>
      <c r="J532" s="78" t="s">
        <v>6</v>
      </c>
      <c r="K532" s="1">
        <v>1218838</v>
      </c>
      <c r="L532" s="70">
        <v>0.33500000000000002</v>
      </c>
      <c r="M532" s="70">
        <v>-1.47326E-2</v>
      </c>
      <c r="N532" s="70">
        <v>1.49902E-3</v>
      </c>
      <c r="O532" s="2">
        <v>8.5199999999999997E-23</v>
      </c>
      <c r="P532" s="108">
        <f t="shared" si="18"/>
        <v>7.9243479823468677E-5</v>
      </c>
      <c r="Q532" s="74">
        <f t="shared" si="19"/>
        <v>96.592460296795892</v>
      </c>
    </row>
    <row r="533" spans="4:17" ht="13" customHeight="1" x14ac:dyDescent="0.15">
      <c r="D533" s="1" t="s">
        <v>533</v>
      </c>
      <c r="E533" s="1" t="s">
        <v>644</v>
      </c>
      <c r="F533" s="1" t="s">
        <v>465</v>
      </c>
      <c r="G533" s="78">
        <v>20</v>
      </c>
      <c r="H533" s="1">
        <v>17844684</v>
      </c>
      <c r="I533" s="78" t="s">
        <v>6</v>
      </c>
      <c r="J533" s="78" t="s">
        <v>5</v>
      </c>
      <c r="K533" s="1">
        <v>1178991</v>
      </c>
      <c r="L533" s="70">
        <v>0.33900000000000002</v>
      </c>
      <c r="M533" s="70">
        <v>4.0211999999999998E-2</v>
      </c>
      <c r="N533" s="70">
        <v>1.5110200000000001E-3</v>
      </c>
      <c r="O533" s="2">
        <v>4.87E-156</v>
      </c>
      <c r="P533" s="108">
        <f t="shared" si="18"/>
        <v>6.00343245024297E-4</v>
      </c>
      <c r="Q533" s="74">
        <f t="shared" si="19"/>
        <v>708.22325915755516</v>
      </c>
    </row>
    <row r="534" spans="4:17" ht="13" customHeight="1" x14ac:dyDescent="0.15">
      <c r="D534" s="1" t="s">
        <v>533</v>
      </c>
      <c r="E534" s="1" t="s">
        <v>644</v>
      </c>
      <c r="F534" s="1" t="s">
        <v>466</v>
      </c>
      <c r="G534" s="78">
        <v>20</v>
      </c>
      <c r="H534" s="1">
        <v>25208272</v>
      </c>
      <c r="I534" s="78" t="s">
        <v>7</v>
      </c>
      <c r="J534" s="78" t="s">
        <v>6</v>
      </c>
      <c r="K534" s="1">
        <v>1221219</v>
      </c>
      <c r="L534" s="70">
        <v>0.49199999999999999</v>
      </c>
      <c r="M534" s="70">
        <v>1.0256400000000001E-2</v>
      </c>
      <c r="N534" s="70">
        <v>1.41461E-3</v>
      </c>
      <c r="O534" s="2">
        <v>4.1599999999999999E-13</v>
      </c>
      <c r="P534" s="108">
        <f t="shared" ref="P534:P555" si="20">M534^2/((K534*N534^2)+M534^2)</f>
        <v>4.3043165808427394E-5</v>
      </c>
      <c r="Q534" s="74">
        <f t="shared" ref="Q534:Q555" si="21">(P534/(1-P534))*(K534-2)</f>
        <v>52.567308482445384</v>
      </c>
    </row>
    <row r="535" spans="4:17" ht="13" customHeight="1" x14ac:dyDescent="0.15">
      <c r="D535" s="1" t="s">
        <v>533</v>
      </c>
      <c r="E535" s="1" t="s">
        <v>644</v>
      </c>
      <c r="F535" s="1" t="s">
        <v>467</v>
      </c>
      <c r="G535" s="78">
        <v>20</v>
      </c>
      <c r="H535" s="1">
        <v>34175100</v>
      </c>
      <c r="I535" s="78" t="s">
        <v>7</v>
      </c>
      <c r="J535" s="78" t="s">
        <v>6</v>
      </c>
      <c r="K535" s="1">
        <v>1230434</v>
      </c>
      <c r="L535" s="70">
        <v>0.124</v>
      </c>
      <c r="M535" s="70">
        <v>-3.0110100000000001E-2</v>
      </c>
      <c r="N535" s="70">
        <v>2.1073799999999998E-3</v>
      </c>
      <c r="O535" s="2">
        <v>2.6000000000000002E-46</v>
      </c>
      <c r="P535" s="108">
        <f t="shared" si="20"/>
        <v>1.6588545762008549E-4</v>
      </c>
      <c r="Q535" s="74">
        <f t="shared" si="21"/>
        <v>204.14464001742701</v>
      </c>
    </row>
    <row r="536" spans="4:17" ht="13" customHeight="1" x14ac:dyDescent="0.15">
      <c r="D536" s="1" t="s">
        <v>533</v>
      </c>
      <c r="E536" s="1" t="s">
        <v>644</v>
      </c>
      <c r="F536" s="1" t="s">
        <v>468</v>
      </c>
      <c r="G536" s="78">
        <v>20</v>
      </c>
      <c r="H536" s="1">
        <v>39142516</v>
      </c>
      <c r="I536" s="78" t="s">
        <v>5</v>
      </c>
      <c r="J536" s="78" t="s">
        <v>10</v>
      </c>
      <c r="K536" s="1">
        <v>1223623</v>
      </c>
      <c r="L536" s="70">
        <v>3.2899999999999999E-2</v>
      </c>
      <c r="M536" s="70">
        <v>0.124182</v>
      </c>
      <c r="N536" s="70">
        <v>4.10721E-3</v>
      </c>
      <c r="O536" s="2">
        <v>9.9999999999999998E-201</v>
      </c>
      <c r="P536" s="108">
        <f t="shared" si="20"/>
        <v>7.4653730202141723E-4</v>
      </c>
      <c r="Q536" s="74">
        <f t="shared" si="21"/>
        <v>914.16117545428494</v>
      </c>
    </row>
    <row r="537" spans="4:17" ht="13" customHeight="1" x14ac:dyDescent="0.15">
      <c r="D537" s="1" t="s">
        <v>533</v>
      </c>
      <c r="E537" s="1" t="s">
        <v>644</v>
      </c>
      <c r="F537" s="1" t="s">
        <v>469</v>
      </c>
      <c r="G537" s="78">
        <v>20</v>
      </c>
      <c r="H537" s="1">
        <v>39690342</v>
      </c>
      <c r="I537" s="78" t="s">
        <v>6</v>
      </c>
      <c r="J537" s="78" t="s">
        <v>7</v>
      </c>
      <c r="K537" s="1">
        <v>1220646</v>
      </c>
      <c r="L537" s="70">
        <v>0.28499999999999998</v>
      </c>
      <c r="M537" s="70">
        <v>2.5319000000000001E-2</v>
      </c>
      <c r="N537" s="70">
        <v>1.55813E-3</v>
      </c>
      <c r="O537" s="2">
        <v>2.2500000000000001E-59</v>
      </c>
      <c r="P537" s="108">
        <f t="shared" si="20"/>
        <v>2.1627287324153165E-4</v>
      </c>
      <c r="Q537" s="74">
        <f t="shared" si="21"/>
        <v>264.04929178404768</v>
      </c>
    </row>
    <row r="538" spans="4:17" ht="13" customHeight="1" x14ac:dyDescent="0.15">
      <c r="D538" s="1" t="s">
        <v>533</v>
      </c>
      <c r="E538" s="1" t="s">
        <v>644</v>
      </c>
      <c r="F538" s="1" t="s">
        <v>470</v>
      </c>
      <c r="G538" s="78">
        <v>20</v>
      </c>
      <c r="H538" s="1">
        <v>44532484</v>
      </c>
      <c r="I538" s="78" t="s">
        <v>7</v>
      </c>
      <c r="J538" s="78" t="s">
        <v>5</v>
      </c>
      <c r="K538" s="1">
        <v>1188841</v>
      </c>
      <c r="L538" s="70">
        <v>0.191</v>
      </c>
      <c r="M538" s="70">
        <v>-1.22054E-2</v>
      </c>
      <c r="N538" s="70">
        <v>1.8256100000000001E-3</v>
      </c>
      <c r="O538" s="2">
        <v>2.3000000000000001E-11</v>
      </c>
      <c r="P538" s="108">
        <f t="shared" si="20"/>
        <v>3.7596543493366743E-5</v>
      </c>
      <c r="Q538" s="74">
        <f t="shared" si="21"/>
        <v>44.697917657315891</v>
      </c>
    </row>
    <row r="539" spans="4:17" ht="13" customHeight="1" x14ac:dyDescent="0.15">
      <c r="D539" s="1" t="s">
        <v>533</v>
      </c>
      <c r="E539" s="1" t="s">
        <v>644</v>
      </c>
      <c r="F539" s="1" t="s">
        <v>471</v>
      </c>
      <c r="G539" s="78">
        <v>20</v>
      </c>
      <c r="H539" s="1">
        <v>47603241</v>
      </c>
      <c r="I539" s="78" t="s">
        <v>10</v>
      </c>
      <c r="J539" s="78" t="s">
        <v>5</v>
      </c>
      <c r="K539" s="1">
        <v>1230428</v>
      </c>
      <c r="L539" s="70">
        <v>0.30599999999999999</v>
      </c>
      <c r="M539" s="70">
        <v>1.1284600000000001E-2</v>
      </c>
      <c r="N539" s="70">
        <v>1.53404E-3</v>
      </c>
      <c r="O539" s="2">
        <v>1.89E-13</v>
      </c>
      <c r="P539" s="108">
        <f t="shared" si="20"/>
        <v>4.3976804223034339E-5</v>
      </c>
      <c r="Q539" s="74">
        <f t="shared" si="21"/>
        <v>54.112583011400346</v>
      </c>
    </row>
    <row r="540" spans="4:17" ht="13" customHeight="1" x14ac:dyDescent="0.15">
      <c r="D540" s="1" t="s">
        <v>533</v>
      </c>
      <c r="E540" s="1" t="s">
        <v>644</v>
      </c>
      <c r="F540" s="1" t="s">
        <v>472</v>
      </c>
      <c r="G540" s="78">
        <v>20</v>
      </c>
      <c r="H540" s="1">
        <v>52536425</v>
      </c>
      <c r="I540" s="78" t="s">
        <v>7</v>
      </c>
      <c r="J540" s="78" t="s">
        <v>6</v>
      </c>
      <c r="K540" s="1">
        <v>1193508</v>
      </c>
      <c r="L540" s="70">
        <v>0.44600000000000001</v>
      </c>
      <c r="M540" s="70">
        <v>1.1565799999999999E-2</v>
      </c>
      <c r="N540" s="70">
        <v>1.4228999999999999E-3</v>
      </c>
      <c r="O540" s="2">
        <v>4.3500000000000002E-16</v>
      </c>
      <c r="P540" s="108">
        <f t="shared" si="20"/>
        <v>5.5354536945123271E-5</v>
      </c>
      <c r="Q540" s="74">
        <f t="shared" si="21"/>
        <v>66.069629224958177</v>
      </c>
    </row>
    <row r="541" spans="4:17" ht="13" customHeight="1" x14ac:dyDescent="0.15">
      <c r="D541" s="1" t="s">
        <v>533</v>
      </c>
      <c r="E541" s="1" t="s">
        <v>644</v>
      </c>
      <c r="F541" s="1" t="s">
        <v>473</v>
      </c>
      <c r="G541" s="78">
        <v>20</v>
      </c>
      <c r="H541" s="1">
        <v>61321110</v>
      </c>
      <c r="I541" s="78" t="s">
        <v>7</v>
      </c>
      <c r="J541" s="78" t="s">
        <v>6</v>
      </c>
      <c r="K541" s="1">
        <v>1209485</v>
      </c>
      <c r="L541" s="70">
        <v>1.61E-2</v>
      </c>
      <c r="M541" s="70">
        <v>-3.7904E-2</v>
      </c>
      <c r="N541" s="70">
        <v>5.8776599999999998E-3</v>
      </c>
      <c r="O541" s="2">
        <v>1.13E-10</v>
      </c>
      <c r="P541" s="108">
        <f t="shared" si="20"/>
        <v>3.4383156741796923E-5</v>
      </c>
      <c r="Q541" s="74">
        <f t="shared" si="21"/>
        <v>41.587273467280852</v>
      </c>
    </row>
    <row r="542" spans="4:17" ht="13" customHeight="1" x14ac:dyDescent="0.15">
      <c r="D542" s="1" t="s">
        <v>533</v>
      </c>
      <c r="E542" s="1" t="s">
        <v>644</v>
      </c>
      <c r="F542" s="1" t="s">
        <v>474</v>
      </c>
      <c r="G542" s="78">
        <v>20</v>
      </c>
      <c r="H542" s="1">
        <v>62334220</v>
      </c>
      <c r="I542" s="78" t="s">
        <v>5</v>
      </c>
      <c r="J542" s="78" t="s">
        <v>10</v>
      </c>
      <c r="K542" s="1">
        <v>1224017</v>
      </c>
      <c r="L542" s="70">
        <v>0.247</v>
      </c>
      <c r="M542" s="70">
        <v>1.2330499999999999E-2</v>
      </c>
      <c r="N542" s="70">
        <v>1.6292800000000001E-3</v>
      </c>
      <c r="O542" s="2">
        <v>3.7900000000000001E-14</v>
      </c>
      <c r="P542" s="108">
        <f t="shared" si="20"/>
        <v>4.6790981055747624E-5</v>
      </c>
      <c r="Q542" s="74">
        <f t="shared" si="21"/>
        <v>57.275542655782296</v>
      </c>
    </row>
    <row r="543" spans="4:17" ht="13" customHeight="1" x14ac:dyDescent="0.15">
      <c r="D543" s="1" t="s">
        <v>533</v>
      </c>
      <c r="E543" s="1" t="s">
        <v>644</v>
      </c>
      <c r="F543" s="1" t="s">
        <v>475</v>
      </c>
      <c r="G543" s="78">
        <v>20</v>
      </c>
      <c r="H543" s="1">
        <v>62692060</v>
      </c>
      <c r="I543" s="78" t="s">
        <v>7</v>
      </c>
      <c r="J543" s="78" t="s">
        <v>10</v>
      </c>
      <c r="K543" s="1">
        <v>1073397</v>
      </c>
      <c r="L543" s="70">
        <v>0.48299999999999998</v>
      </c>
      <c r="M543" s="70">
        <v>1.4319699999999999E-2</v>
      </c>
      <c r="N543" s="70">
        <v>1.47233E-3</v>
      </c>
      <c r="O543" s="2">
        <v>2.34E-22</v>
      </c>
      <c r="P543" s="108">
        <f t="shared" si="20"/>
        <v>8.8116830795707059E-5</v>
      </c>
      <c r="Q543" s="74">
        <f t="shared" si="21"/>
        <v>94.592500783344036</v>
      </c>
    </row>
    <row r="544" spans="4:17" ht="13" customHeight="1" x14ac:dyDescent="0.15">
      <c r="D544" s="1" t="s">
        <v>533</v>
      </c>
      <c r="E544" s="1" t="s">
        <v>644</v>
      </c>
      <c r="F544" s="1" t="s">
        <v>476</v>
      </c>
      <c r="G544" s="78">
        <v>20</v>
      </c>
      <c r="H544" s="1">
        <v>62890294</v>
      </c>
      <c r="I544" s="78" t="s">
        <v>7</v>
      </c>
      <c r="J544" s="78" t="s">
        <v>5</v>
      </c>
      <c r="K544" s="1">
        <v>1108562</v>
      </c>
      <c r="L544" s="70">
        <v>0.21199999999999999</v>
      </c>
      <c r="M544" s="70">
        <v>1.5865400000000002E-2</v>
      </c>
      <c r="N544" s="70">
        <v>1.7883199999999999E-3</v>
      </c>
      <c r="O544" s="2">
        <v>7.2099999999999996E-19</v>
      </c>
      <c r="P544" s="108">
        <f t="shared" si="20"/>
        <v>7.0993855799692887E-5</v>
      </c>
      <c r="Q544" s="74">
        <f t="shared" si="21"/>
        <v>78.706536465807886</v>
      </c>
    </row>
    <row r="545" spans="4:25" ht="13" customHeight="1" x14ac:dyDescent="0.15">
      <c r="D545" s="1" t="s">
        <v>533</v>
      </c>
      <c r="E545" s="1" t="s">
        <v>644</v>
      </c>
      <c r="F545" s="1" t="s">
        <v>477</v>
      </c>
      <c r="G545" s="78">
        <v>21</v>
      </c>
      <c r="H545" s="1">
        <v>16586682</v>
      </c>
      <c r="I545" s="78" t="s">
        <v>6</v>
      </c>
      <c r="J545" s="78" t="s">
        <v>10</v>
      </c>
      <c r="K545" s="1">
        <v>1231164</v>
      </c>
      <c r="L545" s="70">
        <v>1.8499999999999999E-2</v>
      </c>
      <c r="M545" s="70">
        <v>-3.6415299999999998E-2</v>
      </c>
      <c r="N545" s="70">
        <v>5.5124500000000003E-3</v>
      </c>
      <c r="O545" s="2">
        <v>3.9499999999999999E-11</v>
      </c>
      <c r="P545" s="108">
        <f t="shared" si="20"/>
        <v>3.5444361410162337E-5</v>
      </c>
      <c r="Q545" s="74">
        <f t="shared" si="21"/>
        <v>43.639297649495859</v>
      </c>
    </row>
    <row r="546" spans="4:25" ht="13" customHeight="1" x14ac:dyDescent="0.15">
      <c r="D546" s="1" t="s">
        <v>533</v>
      </c>
      <c r="E546" s="1" t="s">
        <v>644</v>
      </c>
      <c r="F546" s="1" t="s">
        <v>478</v>
      </c>
      <c r="G546" s="78">
        <v>21</v>
      </c>
      <c r="H546" s="1">
        <v>33086058</v>
      </c>
      <c r="I546" s="78" t="s">
        <v>7</v>
      </c>
      <c r="J546" s="78" t="s">
        <v>6</v>
      </c>
      <c r="K546" s="1">
        <v>1072430</v>
      </c>
      <c r="L546" s="70">
        <v>5.11E-2</v>
      </c>
      <c r="M546" s="70">
        <v>3.0119199999999999E-2</v>
      </c>
      <c r="N546" s="70">
        <v>3.5644600000000002E-3</v>
      </c>
      <c r="O546" s="2">
        <v>2.9199999999999999E-17</v>
      </c>
      <c r="P546" s="108">
        <f t="shared" si="20"/>
        <v>6.6573517775034505E-5</v>
      </c>
      <c r="Q546" s="74">
        <f t="shared" si="21"/>
        <v>71.400057873466679</v>
      </c>
    </row>
    <row r="547" spans="4:25" ht="13" customHeight="1" x14ac:dyDescent="0.15">
      <c r="D547" s="1" t="s">
        <v>533</v>
      </c>
      <c r="E547" s="1" t="s">
        <v>644</v>
      </c>
      <c r="F547" s="1" t="s">
        <v>479</v>
      </c>
      <c r="G547" s="78">
        <v>21</v>
      </c>
      <c r="H547" s="1">
        <v>40709960</v>
      </c>
      <c r="I547" s="78" t="s">
        <v>6</v>
      </c>
      <c r="J547" s="78" t="s">
        <v>7</v>
      </c>
      <c r="K547" s="1">
        <v>1220535</v>
      </c>
      <c r="L547" s="70">
        <v>0.42399999999999999</v>
      </c>
      <c r="M547" s="70">
        <v>-1.43783E-2</v>
      </c>
      <c r="N547" s="70">
        <v>1.43027E-3</v>
      </c>
      <c r="O547" s="2">
        <v>8.9199999999999997E-24</v>
      </c>
      <c r="P547" s="108">
        <f t="shared" si="20"/>
        <v>8.2792848951827256E-5</v>
      </c>
      <c r="Q547" s="74">
        <f t="shared" si="21"/>
        <v>101.05977133610391</v>
      </c>
    </row>
    <row r="548" spans="4:25" ht="13" customHeight="1" x14ac:dyDescent="0.15">
      <c r="D548" s="1" t="s">
        <v>533</v>
      </c>
      <c r="E548" s="1" t="s">
        <v>644</v>
      </c>
      <c r="F548" s="1" t="s">
        <v>480</v>
      </c>
      <c r="G548" s="78">
        <v>22</v>
      </c>
      <c r="H548" s="1">
        <v>18435794</v>
      </c>
      <c r="I548" s="78" t="s">
        <v>6</v>
      </c>
      <c r="J548" s="78" t="s">
        <v>7</v>
      </c>
      <c r="K548" s="1">
        <v>1212286</v>
      </c>
      <c r="L548" s="70">
        <v>0.23799999999999999</v>
      </c>
      <c r="M548" s="70">
        <v>1.33001E-2</v>
      </c>
      <c r="N548" s="70">
        <v>1.69736E-3</v>
      </c>
      <c r="O548" s="2">
        <v>4.66E-15</v>
      </c>
      <c r="P548" s="108">
        <f t="shared" si="20"/>
        <v>5.0644793051077443E-5</v>
      </c>
      <c r="Q548" s="74">
        <f t="shared" si="21"/>
        <v>61.398981837861093</v>
      </c>
    </row>
    <row r="549" spans="4:25" ht="13" customHeight="1" x14ac:dyDescent="0.15">
      <c r="D549" s="1" t="s">
        <v>533</v>
      </c>
      <c r="E549" s="1" t="s">
        <v>644</v>
      </c>
      <c r="F549" s="1" t="s">
        <v>481</v>
      </c>
      <c r="G549" s="78">
        <v>22</v>
      </c>
      <c r="H549" s="1">
        <v>21910280</v>
      </c>
      <c r="I549" s="78" t="s">
        <v>6</v>
      </c>
      <c r="J549" s="78" t="s">
        <v>7</v>
      </c>
      <c r="K549" s="1">
        <v>1157656</v>
      </c>
      <c r="L549" s="70">
        <v>0.2</v>
      </c>
      <c r="M549" s="70">
        <v>-1.3504800000000001E-2</v>
      </c>
      <c r="N549" s="70">
        <v>2.0193099999999999E-3</v>
      </c>
      <c r="O549" s="2">
        <v>2.27E-11</v>
      </c>
      <c r="P549" s="108">
        <f t="shared" si="20"/>
        <v>3.8634386101439343E-5</v>
      </c>
      <c r="Q549" s="74">
        <f t="shared" si="21"/>
        <v>44.726979607274956</v>
      </c>
    </row>
    <row r="550" spans="4:25" ht="13" customHeight="1" x14ac:dyDescent="0.15">
      <c r="D550" s="1" t="s">
        <v>533</v>
      </c>
      <c r="E550" s="1" t="s">
        <v>644</v>
      </c>
      <c r="F550" s="1" t="s">
        <v>482</v>
      </c>
      <c r="G550" s="78">
        <v>22</v>
      </c>
      <c r="H550" s="1">
        <v>30203833</v>
      </c>
      <c r="I550" s="78" t="s">
        <v>5</v>
      </c>
      <c r="J550" s="78" t="s">
        <v>10</v>
      </c>
      <c r="K550" s="1">
        <v>1230389</v>
      </c>
      <c r="L550" s="70">
        <v>3.6499999999999998E-2</v>
      </c>
      <c r="M550" s="70">
        <v>2.6752100000000001E-2</v>
      </c>
      <c r="N550" s="70">
        <v>3.6551600000000002E-3</v>
      </c>
      <c r="O550" s="2">
        <v>2.4999999999999999E-13</v>
      </c>
      <c r="P550" s="108">
        <f t="shared" si="20"/>
        <v>4.3535308489944536E-5</v>
      </c>
      <c r="Q550" s="74">
        <f t="shared" si="21"/>
        <v>53.567609689430284</v>
      </c>
    </row>
    <row r="551" spans="4:25" ht="13" customHeight="1" x14ac:dyDescent="0.15">
      <c r="D551" s="1" t="s">
        <v>533</v>
      </c>
      <c r="E551" s="1" t="s">
        <v>644</v>
      </c>
      <c r="F551" s="1" t="s">
        <v>483</v>
      </c>
      <c r="G551" s="78">
        <v>22</v>
      </c>
      <c r="H551" s="1">
        <v>35685048</v>
      </c>
      <c r="I551" s="78" t="s">
        <v>5</v>
      </c>
      <c r="J551" s="78" t="s">
        <v>10</v>
      </c>
      <c r="K551" s="1">
        <v>1218023</v>
      </c>
      <c r="L551" s="70">
        <v>0.35899999999999999</v>
      </c>
      <c r="M551" s="70">
        <v>1.3676799999999999E-2</v>
      </c>
      <c r="N551" s="70">
        <v>1.4571499999999999E-3</v>
      </c>
      <c r="O551" s="2">
        <v>6.2300000000000001E-21</v>
      </c>
      <c r="P551" s="108">
        <f t="shared" si="20"/>
        <v>7.23225235267749E-5</v>
      </c>
      <c r="Q551" s="74">
        <f t="shared" si="21"/>
        <v>88.096723805985974</v>
      </c>
    </row>
    <row r="552" spans="4:25" ht="13" customHeight="1" x14ac:dyDescent="0.15">
      <c r="D552" s="1" t="s">
        <v>533</v>
      </c>
      <c r="E552" s="1" t="s">
        <v>644</v>
      </c>
      <c r="F552" s="1" t="s">
        <v>484</v>
      </c>
      <c r="G552" s="78">
        <v>22</v>
      </c>
      <c r="H552" s="1">
        <v>41268925</v>
      </c>
      <c r="I552" s="78" t="s">
        <v>5</v>
      </c>
      <c r="J552" s="78" t="s">
        <v>6</v>
      </c>
      <c r="K552" s="1">
        <v>1227831</v>
      </c>
      <c r="L552" s="70">
        <v>0.34599999999999997</v>
      </c>
      <c r="M552" s="70">
        <v>1.37988E-2</v>
      </c>
      <c r="N552" s="70">
        <v>1.4771700000000001E-3</v>
      </c>
      <c r="O552" s="2">
        <v>9.51E-21</v>
      </c>
      <c r="P552" s="108">
        <f t="shared" si="20"/>
        <v>7.1064421340192509E-5</v>
      </c>
      <c r="Q552" s="74">
        <f t="shared" si="21"/>
        <v>87.261158553445313</v>
      </c>
    </row>
    <row r="553" spans="4:25" ht="13" customHeight="1" x14ac:dyDescent="0.15">
      <c r="D553" s="1" t="s">
        <v>533</v>
      </c>
      <c r="E553" s="1" t="s">
        <v>644</v>
      </c>
      <c r="F553" s="1" t="s">
        <v>485</v>
      </c>
      <c r="G553" s="78">
        <v>22</v>
      </c>
      <c r="H553" s="1">
        <v>45723854</v>
      </c>
      <c r="I553" s="78" t="s">
        <v>5</v>
      </c>
      <c r="J553" s="78" t="s">
        <v>7</v>
      </c>
      <c r="K553" s="1">
        <v>1191635</v>
      </c>
      <c r="L553" s="70">
        <v>0.38700000000000001</v>
      </c>
      <c r="M553" s="70">
        <v>-9.7876100000000004E-3</v>
      </c>
      <c r="N553" s="70">
        <v>1.44914E-3</v>
      </c>
      <c r="O553" s="2">
        <v>1.44E-11</v>
      </c>
      <c r="P553" s="108">
        <f t="shared" si="20"/>
        <v>3.8280072158335608E-5</v>
      </c>
      <c r="Q553" s="74">
        <f t="shared" si="21"/>
        <v>45.61754346910962</v>
      </c>
    </row>
    <row r="554" spans="4:25" ht="13" customHeight="1" x14ac:dyDescent="0.15">
      <c r="D554" s="1" t="s">
        <v>533</v>
      </c>
      <c r="E554" s="1" t="s">
        <v>644</v>
      </c>
      <c r="F554" s="1" t="s">
        <v>486</v>
      </c>
      <c r="G554" s="78">
        <v>22</v>
      </c>
      <c r="H554" s="1">
        <v>45996298</v>
      </c>
      <c r="I554" s="78" t="s">
        <v>10</v>
      </c>
      <c r="J554" s="78" t="s">
        <v>5</v>
      </c>
      <c r="K554" s="1">
        <v>1224394</v>
      </c>
      <c r="L554" s="70">
        <v>2.4199999999999999E-2</v>
      </c>
      <c r="M554" s="70">
        <v>-3.7980199999999999E-2</v>
      </c>
      <c r="N554" s="70">
        <v>4.5255199999999999E-3</v>
      </c>
      <c r="O554" s="2">
        <v>4.7599999999999999E-17</v>
      </c>
      <c r="P554" s="108">
        <f t="shared" si="20"/>
        <v>5.7521651009351076E-5</v>
      </c>
      <c r="Q554" s="74">
        <f t="shared" si="21"/>
        <v>70.433100750882289</v>
      </c>
    </row>
    <row r="555" spans="4:25" ht="13" customHeight="1" x14ac:dyDescent="0.15">
      <c r="D555" s="1" t="s">
        <v>533</v>
      </c>
      <c r="E555" s="1" t="s">
        <v>644</v>
      </c>
      <c r="F555" s="1" t="s">
        <v>487</v>
      </c>
      <c r="G555" s="78">
        <v>22</v>
      </c>
      <c r="H555" s="1">
        <v>46636930</v>
      </c>
      <c r="I555" s="78" t="s">
        <v>7</v>
      </c>
      <c r="J555" s="78" t="s">
        <v>6</v>
      </c>
      <c r="K555" s="1">
        <v>1230372</v>
      </c>
      <c r="L555" s="70">
        <v>0.107</v>
      </c>
      <c r="M555" s="70">
        <v>1.3772899999999999E-2</v>
      </c>
      <c r="N555" s="70">
        <v>2.2377500000000002E-3</v>
      </c>
      <c r="O555" s="2">
        <v>7.5199999999999999E-10</v>
      </c>
      <c r="P555" s="108">
        <f t="shared" si="20"/>
        <v>3.0787742568550671E-5</v>
      </c>
      <c r="Q555" s="74">
        <f t="shared" si="21"/>
        <v>37.881481109356194</v>
      </c>
    </row>
    <row r="556" spans="4:25" ht="13" customHeight="1" x14ac:dyDescent="0.15">
      <c r="D556" s="1"/>
      <c r="E556" s="1"/>
      <c r="F556" s="1"/>
      <c r="G556" s="78"/>
      <c r="H556" s="1"/>
      <c r="I556" s="78"/>
      <c r="J556" s="78"/>
      <c r="K556" s="1"/>
      <c r="L556" s="70"/>
      <c r="M556" s="70"/>
      <c r="N556" s="70"/>
      <c r="O556" s="2"/>
      <c r="P556" s="108"/>
      <c r="Q556" s="74"/>
    </row>
    <row r="557" spans="4:25" ht="13" customHeight="1" x14ac:dyDescent="0.15">
      <c r="D557" s="1" t="s">
        <v>621</v>
      </c>
      <c r="E557" s="1" t="s">
        <v>644</v>
      </c>
      <c r="F557" s="1" t="s">
        <v>36</v>
      </c>
      <c r="G557" s="78">
        <v>1</v>
      </c>
      <c r="H557" s="1">
        <v>55505647</v>
      </c>
      <c r="I557" s="78" t="s">
        <v>5</v>
      </c>
      <c r="J557" s="78" t="s">
        <v>6</v>
      </c>
      <c r="K557" s="1">
        <v>44345</v>
      </c>
      <c r="L557" s="70">
        <v>8.2900000000000005E-3</v>
      </c>
      <c r="M557" s="70">
        <v>-0.48540299999999997</v>
      </c>
      <c r="N557" s="70">
        <v>3.6917899999999997E-2</v>
      </c>
      <c r="O557" s="2">
        <v>1.7399999999999999E-39</v>
      </c>
      <c r="P557" s="108">
        <f t="shared" ref="P557:P578" si="22">M557^2/((K557*N557^2)+M557^2)</f>
        <v>3.88326039311608E-3</v>
      </c>
      <c r="Q557" s="74">
        <f t="shared" ref="Q557:Q578" si="23">(P557/(1-P557))*(K557-2)</f>
        <v>172.86670202922502</v>
      </c>
    </row>
    <row r="558" spans="4:25" ht="13" customHeight="1" x14ac:dyDescent="0.15">
      <c r="D558" s="1" t="s">
        <v>621</v>
      </c>
      <c r="E558" s="1" t="s">
        <v>644</v>
      </c>
      <c r="F558" s="1" t="s">
        <v>503</v>
      </c>
      <c r="G558" s="78">
        <v>1</v>
      </c>
      <c r="H558" s="1">
        <v>55520445</v>
      </c>
      <c r="I558" s="78" t="s">
        <v>10</v>
      </c>
      <c r="J558" s="78" t="s">
        <v>5</v>
      </c>
      <c r="K558" s="1">
        <v>46039</v>
      </c>
      <c r="L558" s="70">
        <v>5.7799999999999997E-2</v>
      </c>
      <c r="M558" s="70">
        <v>-0.109074</v>
      </c>
      <c r="N558" s="70">
        <v>1.45983E-2</v>
      </c>
      <c r="O558" s="2">
        <v>7.9200000000000006E-14</v>
      </c>
      <c r="P558" s="108">
        <f t="shared" si="22"/>
        <v>1.2111159671150422E-3</v>
      </c>
      <c r="Q558" s="74">
        <f t="shared" si="23"/>
        <v>55.823754818880658</v>
      </c>
      <c r="Y558" s="11"/>
    </row>
    <row r="559" spans="4:25" ht="13" customHeight="1" x14ac:dyDescent="0.15">
      <c r="D559" s="1" t="s">
        <v>621</v>
      </c>
      <c r="E559" s="1" t="s">
        <v>644</v>
      </c>
      <c r="F559" s="1" t="s">
        <v>512</v>
      </c>
      <c r="G559" s="78">
        <v>1</v>
      </c>
      <c r="H559" s="1">
        <v>62960101</v>
      </c>
      <c r="I559" s="78" t="s">
        <v>10</v>
      </c>
      <c r="J559" s="78" t="s">
        <v>5</v>
      </c>
      <c r="K559" s="1">
        <v>46038</v>
      </c>
      <c r="L559" s="70">
        <v>0.36</v>
      </c>
      <c r="M559" s="70">
        <v>-4.5299100000000002E-2</v>
      </c>
      <c r="N559" s="70">
        <v>7.2428400000000004E-3</v>
      </c>
      <c r="O559" s="2">
        <v>3.9900000000000002E-10</v>
      </c>
      <c r="P559" s="108">
        <f t="shared" si="22"/>
        <v>8.4893818795331386E-4</v>
      </c>
      <c r="Q559" s="74">
        <f t="shared" si="23"/>
        <v>39.114924573808374</v>
      </c>
      <c r="Y559" s="11"/>
    </row>
    <row r="560" spans="4:25" ht="13" customHeight="1" x14ac:dyDescent="0.15">
      <c r="D560" s="1" t="s">
        <v>621</v>
      </c>
      <c r="E560" s="1" t="s">
        <v>644</v>
      </c>
      <c r="F560" s="1" t="s">
        <v>513</v>
      </c>
      <c r="G560" s="78">
        <v>1</v>
      </c>
      <c r="H560" s="1">
        <v>109817838</v>
      </c>
      <c r="I560" s="78" t="s">
        <v>7</v>
      </c>
      <c r="J560" s="78" t="s">
        <v>6</v>
      </c>
      <c r="K560" s="1">
        <v>46040</v>
      </c>
      <c r="L560" s="70">
        <v>0.21299999999999999</v>
      </c>
      <c r="M560" s="70">
        <v>-0.18040600000000001</v>
      </c>
      <c r="N560" s="70">
        <v>8.1240400000000008E-3</v>
      </c>
      <c r="O560" s="2">
        <v>2.9800000000000002E-109</v>
      </c>
      <c r="P560" s="108">
        <f t="shared" si="22"/>
        <v>1.0597309556132483E-2</v>
      </c>
      <c r="Q560" s="74">
        <f t="shared" si="23"/>
        <v>493.10451857206311</v>
      </c>
      <c r="Y560" s="11"/>
    </row>
    <row r="561" spans="4:25" ht="13" customHeight="1" x14ac:dyDescent="0.15">
      <c r="D561" s="1" t="s">
        <v>621</v>
      </c>
      <c r="E561" s="1" t="s">
        <v>644</v>
      </c>
      <c r="F561" s="1" t="s">
        <v>514</v>
      </c>
      <c r="G561" s="78">
        <v>2</v>
      </c>
      <c r="H561" s="1">
        <v>21267461</v>
      </c>
      <c r="I561" s="78" t="s">
        <v>5</v>
      </c>
      <c r="J561" s="78" t="s">
        <v>10</v>
      </c>
      <c r="K561" s="1">
        <v>46039</v>
      </c>
      <c r="L561" s="70">
        <v>0.27400000000000002</v>
      </c>
      <c r="M561" s="70">
        <v>0.107754</v>
      </c>
      <c r="N561" s="70">
        <v>7.49806E-3</v>
      </c>
      <c r="O561" s="2">
        <v>7.8800000000000002E-47</v>
      </c>
      <c r="P561" s="108">
        <f t="shared" si="22"/>
        <v>4.4658001211028064E-3</v>
      </c>
      <c r="Q561" s="74">
        <f t="shared" si="23"/>
        <v>206.51429172420131</v>
      </c>
      <c r="Y561" s="11"/>
    </row>
    <row r="562" spans="4:25" ht="13" customHeight="1" x14ac:dyDescent="0.15">
      <c r="D562" s="1" t="s">
        <v>621</v>
      </c>
      <c r="E562" s="1" t="s">
        <v>644</v>
      </c>
      <c r="F562" s="1" t="s">
        <v>515</v>
      </c>
      <c r="G562" s="78">
        <v>2</v>
      </c>
      <c r="H562" s="1">
        <v>21268824</v>
      </c>
      <c r="I562" s="78" t="s">
        <v>6</v>
      </c>
      <c r="J562" s="78" t="s">
        <v>10</v>
      </c>
      <c r="K562" s="1">
        <v>44735</v>
      </c>
      <c r="L562" s="70">
        <v>8.4499999999999992E-3</v>
      </c>
      <c r="M562" s="70">
        <v>-0.22100400000000001</v>
      </c>
      <c r="N562" s="70">
        <v>3.82961E-2</v>
      </c>
      <c r="O562" s="2">
        <v>7.8800000000000001E-9</v>
      </c>
      <c r="P562" s="108">
        <f t="shared" si="22"/>
        <v>7.4391023380208454E-4</v>
      </c>
      <c r="Q562" s="74">
        <f t="shared" si="23"/>
        <v>33.302110269305189</v>
      </c>
      <c r="Y562" s="11"/>
    </row>
    <row r="563" spans="4:25" ht="13" customHeight="1" x14ac:dyDescent="0.15">
      <c r="D563" s="1" t="s">
        <v>621</v>
      </c>
      <c r="E563" s="1" t="s">
        <v>644</v>
      </c>
      <c r="F563" s="1" t="s">
        <v>516</v>
      </c>
      <c r="G563" s="78">
        <v>2</v>
      </c>
      <c r="H563" s="1">
        <v>27730940</v>
      </c>
      <c r="I563" s="78" t="s">
        <v>7</v>
      </c>
      <c r="J563" s="78" t="s">
        <v>6</v>
      </c>
      <c r="K563" s="1">
        <v>46039</v>
      </c>
      <c r="L563" s="70">
        <v>0.33900000000000002</v>
      </c>
      <c r="M563" s="70">
        <v>3.8982999999999997E-2</v>
      </c>
      <c r="N563" s="70">
        <v>7.1149000000000004E-3</v>
      </c>
      <c r="O563" s="2">
        <v>4.2799999999999999E-8</v>
      </c>
      <c r="P563" s="108">
        <f t="shared" si="22"/>
        <v>6.5163430519023398E-4</v>
      </c>
      <c r="Q563" s="74">
        <f t="shared" si="23"/>
        <v>30.01884982038812</v>
      </c>
      <c r="Y563" s="11"/>
    </row>
    <row r="564" spans="4:25" ht="13" customHeight="1" x14ac:dyDescent="0.15">
      <c r="D564" s="1" t="s">
        <v>621</v>
      </c>
      <c r="E564" s="1" t="s">
        <v>644</v>
      </c>
      <c r="F564" s="1" t="s">
        <v>517</v>
      </c>
      <c r="G564" s="78">
        <v>2</v>
      </c>
      <c r="H564" s="1">
        <v>44074431</v>
      </c>
      <c r="I564" s="78" t="s">
        <v>6</v>
      </c>
      <c r="J564" s="78" t="s">
        <v>7</v>
      </c>
      <c r="K564" s="1">
        <v>46038</v>
      </c>
      <c r="L564" s="70">
        <v>0.19900000000000001</v>
      </c>
      <c r="M564" s="70">
        <v>8.1484200000000007E-2</v>
      </c>
      <c r="N564" s="70">
        <v>8.4044700000000007E-3</v>
      </c>
      <c r="O564" s="2">
        <v>3.1600000000000002E-22</v>
      </c>
      <c r="P564" s="108">
        <f t="shared" si="22"/>
        <v>2.0376231665330388E-3</v>
      </c>
      <c r="Q564" s="74">
        <f t="shared" si="23"/>
        <v>93.995547599855399</v>
      </c>
      <c r="Y564" s="11"/>
    </row>
    <row r="565" spans="4:25" ht="13" customHeight="1" x14ac:dyDescent="0.15">
      <c r="D565" s="1" t="s">
        <v>621</v>
      </c>
      <c r="E565" s="1" t="s">
        <v>644</v>
      </c>
      <c r="F565" s="1" t="s">
        <v>509</v>
      </c>
      <c r="G565" s="78">
        <v>5</v>
      </c>
      <c r="H565" s="1">
        <v>74656539</v>
      </c>
      <c r="I565" s="78" t="s">
        <v>6</v>
      </c>
      <c r="J565" s="78" t="s">
        <v>7</v>
      </c>
      <c r="K565" s="1">
        <v>46038</v>
      </c>
      <c r="L565" s="70">
        <v>0.38700000000000001</v>
      </c>
      <c r="M565" s="70">
        <v>7.4346899999999994E-2</v>
      </c>
      <c r="N565" s="70">
        <v>6.8736500000000002E-3</v>
      </c>
      <c r="O565" s="2">
        <v>2.8799999999999999E-27</v>
      </c>
      <c r="P565" s="108">
        <f t="shared" si="22"/>
        <v>2.5347330861650759E-3</v>
      </c>
      <c r="Q565" s="74">
        <f t="shared" si="23"/>
        <v>116.98549937055151</v>
      </c>
      <c r="Y565" s="11"/>
    </row>
    <row r="566" spans="4:25" ht="13" customHeight="1" x14ac:dyDescent="0.15">
      <c r="D566" s="1" t="s">
        <v>621</v>
      </c>
      <c r="E566" s="1" t="s">
        <v>644</v>
      </c>
      <c r="F566" s="1" t="s">
        <v>518</v>
      </c>
      <c r="G566" s="78">
        <v>6</v>
      </c>
      <c r="H566" s="1">
        <v>32640020</v>
      </c>
      <c r="I566" s="78" t="s">
        <v>5</v>
      </c>
      <c r="J566" s="78" t="s">
        <v>6</v>
      </c>
      <c r="K566" s="1">
        <v>41134</v>
      </c>
      <c r="L566" s="70">
        <v>0.12</v>
      </c>
      <c r="M566" s="70">
        <v>7.8265199999999993E-2</v>
      </c>
      <c r="N566" s="70">
        <v>1.30802E-2</v>
      </c>
      <c r="O566" s="2">
        <v>2.1799999999999999E-9</v>
      </c>
      <c r="P566" s="108">
        <f t="shared" si="22"/>
        <v>8.6962066254764737E-4</v>
      </c>
      <c r="Q566" s="74">
        <f t="shared" si="23"/>
        <v>35.800369833243664</v>
      </c>
      <c r="Y566" s="11"/>
    </row>
    <row r="567" spans="4:25" ht="13" customHeight="1" x14ac:dyDescent="0.15">
      <c r="D567" s="1" t="s">
        <v>621</v>
      </c>
      <c r="E567" s="1" t="s">
        <v>644</v>
      </c>
      <c r="F567" s="1" t="s">
        <v>519</v>
      </c>
      <c r="G567" s="78">
        <v>6</v>
      </c>
      <c r="H567" s="1">
        <v>160556197</v>
      </c>
      <c r="I567" s="78" t="s">
        <v>6</v>
      </c>
      <c r="J567" s="78" t="s">
        <v>5</v>
      </c>
      <c r="K567" s="1">
        <v>33989</v>
      </c>
      <c r="L567" s="70">
        <v>0.192</v>
      </c>
      <c r="M567" s="70">
        <v>-7.0903599999999997E-2</v>
      </c>
      <c r="N567" s="70">
        <v>9.9189299999999994E-3</v>
      </c>
      <c r="O567" s="2">
        <v>8.7899999999999999E-13</v>
      </c>
      <c r="P567" s="108">
        <f t="shared" si="22"/>
        <v>1.5011224341648745E-3</v>
      </c>
      <c r="Q567" s="74">
        <f t="shared" si="23"/>
        <v>51.095348543942379</v>
      </c>
      <c r="Y567" s="11"/>
    </row>
    <row r="568" spans="4:25" ht="13" customHeight="1" x14ac:dyDescent="0.15">
      <c r="D568" s="1" t="s">
        <v>621</v>
      </c>
      <c r="E568" s="1" t="s">
        <v>644</v>
      </c>
      <c r="F568" s="1" t="s">
        <v>520</v>
      </c>
      <c r="G568" s="78">
        <v>8</v>
      </c>
      <c r="H568" s="1">
        <v>9173358</v>
      </c>
      <c r="I568" s="78" t="s">
        <v>5</v>
      </c>
      <c r="J568" s="78" t="s">
        <v>10</v>
      </c>
      <c r="K568" s="1">
        <v>46037</v>
      </c>
      <c r="L568" s="70">
        <v>0.49199999999999999</v>
      </c>
      <c r="M568" s="70">
        <v>4.0019100000000002E-2</v>
      </c>
      <c r="N568" s="70">
        <v>6.9842300000000001E-3</v>
      </c>
      <c r="O568" s="2">
        <v>1E-8</v>
      </c>
      <c r="P568" s="108">
        <f t="shared" si="22"/>
        <v>7.1265763213551288E-4</v>
      </c>
      <c r="Q568" s="74">
        <f t="shared" si="23"/>
        <v>32.830591066649504</v>
      </c>
      <c r="Y568" s="11"/>
    </row>
    <row r="569" spans="4:25" ht="13" customHeight="1" x14ac:dyDescent="0.15">
      <c r="D569" s="1" t="s">
        <v>621</v>
      </c>
      <c r="E569" s="1" t="s">
        <v>644</v>
      </c>
      <c r="F569" s="1" t="s">
        <v>521</v>
      </c>
      <c r="G569" s="78">
        <v>8</v>
      </c>
      <c r="H569" s="1">
        <v>126479362</v>
      </c>
      <c r="I569" s="78" t="s">
        <v>6</v>
      </c>
      <c r="J569" s="78" t="s">
        <v>7</v>
      </c>
      <c r="K569" s="1">
        <v>46038</v>
      </c>
      <c r="L569" s="70">
        <v>0.495</v>
      </c>
      <c r="M569" s="70">
        <v>6.4780099999999993E-2</v>
      </c>
      <c r="N569" s="70">
        <v>6.78212E-3</v>
      </c>
      <c r="O569" s="2">
        <v>1.2799999999999999E-21</v>
      </c>
      <c r="P569" s="108">
        <f t="shared" si="22"/>
        <v>1.9777712273624133E-3</v>
      </c>
      <c r="Q569" s="74">
        <f t="shared" si="23"/>
        <v>91.229106524838855</v>
      </c>
      <c r="Y569" s="11"/>
    </row>
    <row r="570" spans="4:25" ht="13" customHeight="1" x14ac:dyDescent="0.15">
      <c r="D570" s="1" t="s">
        <v>621</v>
      </c>
      <c r="E570" s="1" t="s">
        <v>644</v>
      </c>
      <c r="F570" s="1" t="s">
        <v>522</v>
      </c>
      <c r="G570" s="78">
        <v>9</v>
      </c>
      <c r="H570" s="1">
        <v>136155000</v>
      </c>
      <c r="I570" s="78" t="s">
        <v>7</v>
      </c>
      <c r="J570" s="78" t="s">
        <v>6</v>
      </c>
      <c r="K570" s="1">
        <v>46039</v>
      </c>
      <c r="L570" s="70">
        <v>0.14299999999999999</v>
      </c>
      <c r="M570" s="70">
        <v>0.10258299999999999</v>
      </c>
      <c r="N570" s="70">
        <v>9.5658400000000008E-3</v>
      </c>
      <c r="O570" s="2">
        <v>7.8599999999999996E-27</v>
      </c>
      <c r="P570" s="108">
        <f t="shared" si="22"/>
        <v>2.4916968541206204E-3</v>
      </c>
      <c r="Q570" s="74">
        <f t="shared" si="23"/>
        <v>114.99678520107051</v>
      </c>
      <c r="Y570" s="11"/>
    </row>
    <row r="571" spans="4:25" ht="13" customHeight="1" x14ac:dyDescent="0.15">
      <c r="D571" s="1" t="s">
        <v>621</v>
      </c>
      <c r="E571" s="1" t="s">
        <v>644</v>
      </c>
      <c r="F571" s="1" t="s">
        <v>523</v>
      </c>
      <c r="G571" s="78">
        <v>11</v>
      </c>
      <c r="H571" s="1">
        <v>126232337</v>
      </c>
      <c r="I571" s="78" t="s">
        <v>7</v>
      </c>
      <c r="J571" s="78" t="s">
        <v>6</v>
      </c>
      <c r="K571" s="1">
        <v>46039</v>
      </c>
      <c r="L571" s="70">
        <v>0.14299999999999999</v>
      </c>
      <c r="M571" s="70">
        <v>5.6118000000000001E-2</v>
      </c>
      <c r="N571" s="70">
        <v>9.5893599999999999E-3</v>
      </c>
      <c r="O571" s="2">
        <v>4.8499999999999996E-9</v>
      </c>
      <c r="P571" s="108">
        <f t="shared" si="22"/>
        <v>7.4332082684481658E-4</v>
      </c>
      <c r="Q571" s="74">
        <f t="shared" si="23"/>
        <v>34.245716459729564</v>
      </c>
      <c r="Y571" s="11"/>
    </row>
    <row r="572" spans="4:25" ht="13" customHeight="1" x14ac:dyDescent="0.15">
      <c r="D572" s="1" t="s">
        <v>621</v>
      </c>
      <c r="E572" s="1" t="s">
        <v>644</v>
      </c>
      <c r="F572" s="1" t="s">
        <v>524</v>
      </c>
      <c r="G572" s="78">
        <v>16</v>
      </c>
      <c r="H572" s="1">
        <v>72114002</v>
      </c>
      <c r="I572" s="78" t="s">
        <v>7</v>
      </c>
      <c r="J572" s="78" t="s">
        <v>6</v>
      </c>
      <c r="K572" s="1">
        <v>33989</v>
      </c>
      <c r="L572" s="70">
        <v>0.33200000000000002</v>
      </c>
      <c r="M572" s="70">
        <v>-4.9946499999999998E-2</v>
      </c>
      <c r="N572" s="70">
        <v>8.5892999999999994E-3</v>
      </c>
      <c r="O572" s="2">
        <v>6.0600000000000002E-9</v>
      </c>
      <c r="P572" s="108">
        <f t="shared" si="22"/>
        <v>9.9385802443337505E-4</v>
      </c>
      <c r="Q572" s="74">
        <f t="shared" si="23"/>
        <v>33.811856861680091</v>
      </c>
    </row>
    <row r="573" spans="4:25" ht="13" customHeight="1" x14ac:dyDescent="0.15">
      <c r="D573" s="1" t="s">
        <v>621</v>
      </c>
      <c r="E573" s="1" t="s">
        <v>644</v>
      </c>
      <c r="F573" s="1" t="s">
        <v>510</v>
      </c>
      <c r="G573" s="78">
        <v>19</v>
      </c>
      <c r="H573" s="1">
        <v>11191729</v>
      </c>
      <c r="I573" s="78" t="s">
        <v>7</v>
      </c>
      <c r="J573" s="78" t="s">
        <v>6</v>
      </c>
      <c r="K573" s="1">
        <v>33989</v>
      </c>
      <c r="L573" s="70">
        <v>8.6699999999999999E-2</v>
      </c>
      <c r="M573" s="70">
        <v>-0.19328999999999999</v>
      </c>
      <c r="N573" s="70">
        <v>1.37682E-2</v>
      </c>
      <c r="O573" s="2">
        <v>9.0099999999999998E-45</v>
      </c>
      <c r="P573" s="108">
        <f t="shared" si="22"/>
        <v>5.7652083810104246E-3</v>
      </c>
      <c r="Q573" s="74">
        <f t="shared" si="23"/>
        <v>197.07833491356055</v>
      </c>
    </row>
    <row r="574" spans="4:25" ht="13" customHeight="1" x14ac:dyDescent="0.15">
      <c r="D574" s="1" t="s">
        <v>621</v>
      </c>
      <c r="E574" s="1" t="s">
        <v>644</v>
      </c>
      <c r="F574" s="1" t="s">
        <v>525</v>
      </c>
      <c r="G574" s="78">
        <v>19</v>
      </c>
      <c r="H574" s="1">
        <v>11413356</v>
      </c>
      <c r="I574" s="78" t="s">
        <v>7</v>
      </c>
      <c r="J574" s="78" t="s">
        <v>6</v>
      </c>
      <c r="K574" s="1">
        <v>33989</v>
      </c>
      <c r="L574" s="70">
        <v>0.30299999999999999</v>
      </c>
      <c r="M574" s="70">
        <v>-4.86252E-2</v>
      </c>
      <c r="N574" s="70">
        <v>8.8715900000000004E-3</v>
      </c>
      <c r="O574" s="2">
        <v>4.2300000000000002E-8</v>
      </c>
      <c r="P574" s="108">
        <f t="shared" si="22"/>
        <v>8.8307543585793111E-4</v>
      </c>
      <c r="Q574" s="74">
        <f t="shared" si="23"/>
        <v>30.039612082035852</v>
      </c>
    </row>
    <row r="575" spans="4:25" ht="13" customHeight="1" x14ac:dyDescent="0.15">
      <c r="D575" s="1" t="s">
        <v>621</v>
      </c>
      <c r="E575" s="1" t="s">
        <v>644</v>
      </c>
      <c r="F575" s="1" t="s">
        <v>526</v>
      </c>
      <c r="G575" s="78">
        <v>19</v>
      </c>
      <c r="H575" s="1">
        <v>19379549</v>
      </c>
      <c r="I575" s="78" t="s">
        <v>7</v>
      </c>
      <c r="J575" s="78" t="s">
        <v>6</v>
      </c>
      <c r="K575" s="1">
        <v>33989</v>
      </c>
      <c r="L575" s="70">
        <v>4.6100000000000002E-2</v>
      </c>
      <c r="M575" s="70">
        <v>-0.18526000000000001</v>
      </c>
      <c r="N575" s="70">
        <v>1.8190000000000001E-2</v>
      </c>
      <c r="O575" s="2">
        <v>2.32E-24</v>
      </c>
      <c r="P575" s="108">
        <f t="shared" si="22"/>
        <v>3.0425390564171187E-3</v>
      </c>
      <c r="Q575" s="74">
        <f t="shared" si="23"/>
        <v>103.72235422419928</v>
      </c>
    </row>
    <row r="576" spans="4:25" ht="13" customHeight="1" x14ac:dyDescent="0.15">
      <c r="D576" s="1" t="s">
        <v>621</v>
      </c>
      <c r="E576" s="1" t="s">
        <v>644</v>
      </c>
      <c r="F576" s="1" t="s">
        <v>527</v>
      </c>
      <c r="G576" s="78">
        <v>19</v>
      </c>
      <c r="H576" s="1">
        <v>19749896</v>
      </c>
      <c r="I576" s="78" t="s">
        <v>10</v>
      </c>
      <c r="J576" s="78" t="s">
        <v>6</v>
      </c>
      <c r="K576" s="1">
        <v>33989</v>
      </c>
      <c r="L576" s="70">
        <v>7.1199999999999999E-2</v>
      </c>
      <c r="M576" s="70">
        <v>-0.104731</v>
      </c>
      <c r="N576" s="70">
        <v>1.5458299999999999E-2</v>
      </c>
      <c r="O576" s="2">
        <v>1.24E-11</v>
      </c>
      <c r="P576" s="108">
        <f t="shared" si="22"/>
        <v>1.3486601943877242E-3</v>
      </c>
      <c r="Q576" s="74">
        <f t="shared" si="23"/>
        <v>45.898815932673514</v>
      </c>
    </row>
    <row r="577" spans="4:17" ht="13" customHeight="1" x14ac:dyDescent="0.15">
      <c r="D577" s="1" t="s">
        <v>621</v>
      </c>
      <c r="E577" s="1" t="s">
        <v>644</v>
      </c>
      <c r="F577" s="1" t="s">
        <v>528</v>
      </c>
      <c r="G577" s="78">
        <v>19</v>
      </c>
      <c r="H577" s="1">
        <v>45412079</v>
      </c>
      <c r="I577" s="78" t="s">
        <v>7</v>
      </c>
      <c r="J577" s="78" t="s">
        <v>6</v>
      </c>
      <c r="K577" s="1">
        <v>33989</v>
      </c>
      <c r="L577" s="70">
        <v>3.4500000000000003E-2</v>
      </c>
      <c r="M577" s="70">
        <v>-0.434251</v>
      </c>
      <c r="N577" s="70">
        <v>2.0996799999999999E-2</v>
      </c>
      <c r="O577" s="2">
        <v>5.0600000000000003E-95</v>
      </c>
      <c r="P577" s="108">
        <f t="shared" si="22"/>
        <v>1.2428129090107591E-2</v>
      </c>
      <c r="Q577" s="74">
        <f t="shared" si="23"/>
        <v>427.71046424835509</v>
      </c>
    </row>
    <row r="578" spans="4:17" ht="13" customHeight="1" x14ac:dyDescent="0.15">
      <c r="D578" s="1" t="s">
        <v>621</v>
      </c>
      <c r="E578" s="1" t="s">
        <v>644</v>
      </c>
      <c r="F578" s="1" t="s">
        <v>529</v>
      </c>
      <c r="G578" s="78">
        <v>19</v>
      </c>
      <c r="H578" s="1">
        <v>45422160</v>
      </c>
      <c r="I578" s="78" t="s">
        <v>7</v>
      </c>
      <c r="J578" s="78" t="s">
        <v>5</v>
      </c>
      <c r="K578" s="1">
        <v>33989</v>
      </c>
      <c r="L578" s="70">
        <v>8.5000000000000006E-2</v>
      </c>
      <c r="M578" s="70">
        <v>0.113691</v>
      </c>
      <c r="N578" s="70">
        <v>1.3867900000000001E-2</v>
      </c>
      <c r="O578" s="2">
        <v>2.4400000000000002E-16</v>
      </c>
      <c r="P578" s="108">
        <f t="shared" si="22"/>
        <v>1.9734878694407116E-3</v>
      </c>
      <c r="Q578" s="74">
        <f t="shared" si="23"/>
        <v>67.205561579217004</v>
      </c>
    </row>
    <row r="579" spans="4:17" ht="13" customHeight="1" x14ac:dyDescent="0.15">
      <c r="D579" s="1"/>
      <c r="E579" s="1"/>
      <c r="F579" s="1"/>
      <c r="G579" s="78"/>
      <c r="H579" s="1"/>
      <c r="I579" s="78"/>
      <c r="J579" s="78"/>
      <c r="K579" s="1"/>
      <c r="L579" s="70"/>
      <c r="M579" s="70"/>
      <c r="N579" s="70"/>
      <c r="O579" s="2"/>
      <c r="P579" s="108"/>
      <c r="Q579" s="74"/>
    </row>
    <row r="580" spans="4:17" ht="13" customHeight="1" x14ac:dyDescent="0.15">
      <c r="D580" s="1" t="s">
        <v>536</v>
      </c>
      <c r="E580" s="1" t="s">
        <v>644</v>
      </c>
      <c r="F580" s="1" t="s">
        <v>537</v>
      </c>
      <c r="G580" s="78">
        <v>1</v>
      </c>
      <c r="H580" s="1">
        <v>55521109</v>
      </c>
      <c r="I580" s="78" t="s">
        <v>10</v>
      </c>
      <c r="J580" s="78" t="s">
        <v>5</v>
      </c>
      <c r="K580" s="1">
        <v>37482</v>
      </c>
      <c r="L580" s="70">
        <v>0.38600000000000001</v>
      </c>
      <c r="M580" s="70">
        <v>-5.12641E-2</v>
      </c>
      <c r="N580" s="70">
        <v>8.0921099999999996E-3</v>
      </c>
      <c r="O580" s="2">
        <v>2.3700000000000001E-10</v>
      </c>
      <c r="P580" s="108">
        <f t="shared" ref="P580:P593" si="24">M580^2/((K580*N580^2)+M580^2)</f>
        <v>1.069585727141357E-3</v>
      </c>
      <c r="Q580" s="74">
        <f t="shared" ref="Q580:Q593" si="25">(P580/(1-P580))*(K580-2)</f>
        <v>40.130996594431423</v>
      </c>
    </row>
    <row r="581" spans="4:17" ht="13" customHeight="1" x14ac:dyDescent="0.15">
      <c r="D581" s="1" t="s">
        <v>536</v>
      </c>
      <c r="E581" s="1" t="s">
        <v>644</v>
      </c>
      <c r="F581" s="1" t="s">
        <v>513</v>
      </c>
      <c r="G581" s="78">
        <v>1</v>
      </c>
      <c r="H581" s="1">
        <v>109817838</v>
      </c>
      <c r="I581" s="78" t="s">
        <v>7</v>
      </c>
      <c r="J581" s="78" t="s">
        <v>6</v>
      </c>
      <c r="K581" s="1">
        <v>40472</v>
      </c>
      <c r="L581" s="70">
        <v>0.252</v>
      </c>
      <c r="M581" s="70">
        <v>-0.16914499999999999</v>
      </c>
      <c r="N581" s="70">
        <v>8.0952699999999999E-3</v>
      </c>
      <c r="O581" s="2">
        <v>6.0299999999999996E-97</v>
      </c>
      <c r="P581" s="108">
        <f t="shared" si="24"/>
        <v>1.0671889869857475E-2</v>
      </c>
      <c r="Q581" s="74">
        <f t="shared" si="25"/>
        <v>436.5501986760674</v>
      </c>
    </row>
    <row r="582" spans="4:17" ht="13" customHeight="1" x14ac:dyDescent="0.15">
      <c r="D582" s="1" t="s">
        <v>536</v>
      </c>
      <c r="E582" s="1" t="s">
        <v>644</v>
      </c>
      <c r="F582" s="1" t="s">
        <v>541</v>
      </c>
      <c r="G582" s="78">
        <v>2</v>
      </c>
      <c r="H582" s="1">
        <v>21267210</v>
      </c>
      <c r="I582" s="78" t="s">
        <v>5</v>
      </c>
      <c r="J582" s="78" t="s">
        <v>10</v>
      </c>
      <c r="K582" s="1">
        <v>40472</v>
      </c>
      <c r="L582" s="70">
        <v>0.13300000000000001</v>
      </c>
      <c r="M582" s="70">
        <v>-9.3952400000000005E-2</v>
      </c>
      <c r="N582" s="70">
        <v>1.04663E-2</v>
      </c>
      <c r="O582" s="2">
        <v>2.7900000000000002E-19</v>
      </c>
      <c r="P582" s="108">
        <f t="shared" si="24"/>
        <v>1.9870596535494366E-3</v>
      </c>
      <c r="Q582" s="74">
        <f t="shared" si="25"/>
        <v>80.576414321070786</v>
      </c>
    </row>
    <row r="583" spans="4:17" ht="13" customHeight="1" x14ac:dyDescent="0.15">
      <c r="D583" s="1" t="s">
        <v>536</v>
      </c>
      <c r="E583" s="1" t="s">
        <v>644</v>
      </c>
      <c r="F583" s="1" t="s">
        <v>538</v>
      </c>
      <c r="G583" s="78">
        <v>5</v>
      </c>
      <c r="H583" s="1">
        <v>74655726</v>
      </c>
      <c r="I583" s="78" t="s">
        <v>6</v>
      </c>
      <c r="J583" s="78" t="s">
        <v>7</v>
      </c>
      <c r="K583" s="1">
        <v>40471</v>
      </c>
      <c r="L583" s="70">
        <v>0.45600000000000002</v>
      </c>
      <c r="M583" s="70">
        <v>-6.0059099999999997E-2</v>
      </c>
      <c r="N583" s="70">
        <v>7.0666799999999997E-3</v>
      </c>
      <c r="O583" s="2">
        <v>1.9099999999999999E-17</v>
      </c>
      <c r="P583" s="108">
        <f t="shared" si="24"/>
        <v>1.781592710448075E-3</v>
      </c>
      <c r="Q583" s="74">
        <f t="shared" si="25"/>
        <v>72.227956199378525</v>
      </c>
    </row>
    <row r="584" spans="4:17" ht="13" customHeight="1" x14ac:dyDescent="0.15">
      <c r="D584" s="1" t="s">
        <v>536</v>
      </c>
      <c r="E584" s="1" t="s">
        <v>644</v>
      </c>
      <c r="F584" s="1" t="s">
        <v>542</v>
      </c>
      <c r="G584" s="78">
        <v>8</v>
      </c>
      <c r="H584" s="1">
        <v>9187595</v>
      </c>
      <c r="I584" s="78" t="s">
        <v>5</v>
      </c>
      <c r="J584" s="78" t="s">
        <v>10</v>
      </c>
      <c r="K584" s="1">
        <v>40472</v>
      </c>
      <c r="L584" s="70">
        <v>0.19800000000000001</v>
      </c>
      <c r="M584" s="70">
        <v>-5.3057199999999999E-2</v>
      </c>
      <c r="N584" s="70">
        <v>8.7985500000000005E-3</v>
      </c>
      <c r="O584" s="2">
        <v>1.6399999999999999E-9</v>
      </c>
      <c r="P584" s="108">
        <f t="shared" si="24"/>
        <v>8.976803989803405E-4</v>
      </c>
      <c r="Q584" s="74">
        <f t="shared" si="25"/>
        <v>36.361766992235601</v>
      </c>
    </row>
    <row r="585" spans="4:17" ht="13" customHeight="1" x14ac:dyDescent="0.15">
      <c r="D585" s="1" t="s">
        <v>536</v>
      </c>
      <c r="E585" s="1" t="s">
        <v>644</v>
      </c>
      <c r="F585" s="1" t="s">
        <v>543</v>
      </c>
      <c r="G585" s="78">
        <v>9</v>
      </c>
      <c r="H585" s="1">
        <v>136146597</v>
      </c>
      <c r="I585" s="78" t="s">
        <v>7</v>
      </c>
      <c r="J585" s="78" t="s">
        <v>6</v>
      </c>
      <c r="K585" s="1">
        <v>40472</v>
      </c>
      <c r="L585" s="70">
        <v>0.185</v>
      </c>
      <c r="M585" s="70">
        <v>6.2260000000000003E-2</v>
      </c>
      <c r="N585" s="70">
        <v>9.0728000000000007E-3</v>
      </c>
      <c r="O585" s="2">
        <v>6.7799999999999998E-12</v>
      </c>
      <c r="P585" s="108">
        <f t="shared" si="24"/>
        <v>1.1621866078954731E-3</v>
      </c>
      <c r="Q585" s="74">
        <f t="shared" si="25"/>
        <v>47.088417549793157</v>
      </c>
    </row>
    <row r="586" spans="4:17" ht="13" customHeight="1" x14ac:dyDescent="0.15">
      <c r="D586" s="1" t="s">
        <v>536</v>
      </c>
      <c r="E586" s="1" t="s">
        <v>644</v>
      </c>
      <c r="F586" s="1" t="s">
        <v>544</v>
      </c>
      <c r="G586" s="78">
        <v>11</v>
      </c>
      <c r="H586" s="1">
        <v>61593816</v>
      </c>
      <c r="I586" s="78" t="s">
        <v>7</v>
      </c>
      <c r="J586" s="78" t="s">
        <v>6</v>
      </c>
      <c r="K586" s="1">
        <v>40472</v>
      </c>
      <c r="L586" s="70">
        <v>0.16700000000000001</v>
      </c>
      <c r="M586" s="70">
        <v>-6.78367E-2</v>
      </c>
      <c r="N586" s="70">
        <v>9.4104900000000005E-3</v>
      </c>
      <c r="O586" s="2">
        <v>5.6500000000000002E-13</v>
      </c>
      <c r="P586" s="108">
        <f t="shared" si="24"/>
        <v>1.2823099936769111E-3</v>
      </c>
      <c r="Q586" s="74">
        <f t="shared" si="25"/>
        <v>51.961716472425792</v>
      </c>
    </row>
    <row r="587" spans="4:17" ht="13" customHeight="1" x14ac:dyDescent="0.15">
      <c r="D587" s="1" t="s">
        <v>536</v>
      </c>
      <c r="E587" s="1" t="s">
        <v>644</v>
      </c>
      <c r="F587" s="1" t="s">
        <v>545</v>
      </c>
      <c r="G587" s="78">
        <v>14</v>
      </c>
      <c r="H587" s="1">
        <v>24876237</v>
      </c>
      <c r="I587" s="78" t="s">
        <v>7</v>
      </c>
      <c r="J587" s="78" t="s">
        <v>6</v>
      </c>
      <c r="K587" s="1">
        <v>40472</v>
      </c>
      <c r="L587" s="70">
        <v>0.38400000000000001</v>
      </c>
      <c r="M587" s="70">
        <v>4.1423099999999997E-2</v>
      </c>
      <c r="N587" s="70">
        <v>7.4075299999999998E-3</v>
      </c>
      <c r="O587" s="2">
        <v>2.2399999999999999E-8</v>
      </c>
      <c r="P587" s="108">
        <f t="shared" si="24"/>
        <v>7.7205503815348559E-4</v>
      </c>
      <c r="Q587" s="74">
        <f t="shared" si="25"/>
        <v>31.269208944376139</v>
      </c>
    </row>
    <row r="588" spans="4:17" ht="13" customHeight="1" x14ac:dyDescent="0.15">
      <c r="D588" s="1" t="s">
        <v>536</v>
      </c>
      <c r="E588" s="1" t="s">
        <v>644</v>
      </c>
      <c r="F588" s="1" t="s">
        <v>546</v>
      </c>
      <c r="G588" s="78">
        <v>16</v>
      </c>
      <c r="H588" s="1">
        <v>72148419</v>
      </c>
      <c r="I588" s="78" t="s">
        <v>10</v>
      </c>
      <c r="J588" s="78" t="s">
        <v>5</v>
      </c>
      <c r="K588" s="1">
        <v>40472</v>
      </c>
      <c r="L588" s="70">
        <v>0.41</v>
      </c>
      <c r="M588" s="70">
        <v>4.9915300000000003E-2</v>
      </c>
      <c r="N588" s="70">
        <v>7.2242199999999999E-3</v>
      </c>
      <c r="O588" s="2">
        <v>4.87E-12</v>
      </c>
      <c r="P588" s="108">
        <f t="shared" si="24"/>
        <v>1.1781993843756737E-3</v>
      </c>
      <c r="Q588" s="74">
        <f t="shared" si="25"/>
        <v>47.737973937187647</v>
      </c>
    </row>
    <row r="589" spans="4:17" ht="13" customHeight="1" x14ac:dyDescent="0.15">
      <c r="D589" s="1" t="s">
        <v>536</v>
      </c>
      <c r="E589" s="1" t="s">
        <v>644</v>
      </c>
      <c r="F589" s="1" t="s">
        <v>539</v>
      </c>
      <c r="G589" s="78">
        <v>19</v>
      </c>
      <c r="H589" s="1">
        <v>11190481</v>
      </c>
      <c r="I589" s="78" t="s">
        <v>5</v>
      </c>
      <c r="J589" s="78" t="s">
        <v>6</v>
      </c>
      <c r="K589" s="1">
        <v>40472</v>
      </c>
      <c r="L589" s="70">
        <v>7.1099999999999997E-2</v>
      </c>
      <c r="M589" s="70">
        <v>-0.15084700000000001</v>
      </c>
      <c r="N589" s="70">
        <v>1.4118500000000001E-2</v>
      </c>
      <c r="O589" s="2">
        <v>1.2E-26</v>
      </c>
      <c r="P589" s="108">
        <f t="shared" si="24"/>
        <v>2.812667048896632E-3</v>
      </c>
      <c r="Q589" s="74">
        <f t="shared" si="25"/>
        <v>114.14970057028215</v>
      </c>
    </row>
    <row r="590" spans="4:17" ht="13" customHeight="1" x14ac:dyDescent="0.15">
      <c r="D590" s="1" t="s">
        <v>536</v>
      </c>
      <c r="E590" s="1" t="s">
        <v>644</v>
      </c>
      <c r="F590" s="1" t="s">
        <v>540</v>
      </c>
      <c r="G590" s="78">
        <v>19</v>
      </c>
      <c r="H590" s="1">
        <v>11244782</v>
      </c>
      <c r="I590" s="78" t="s">
        <v>7</v>
      </c>
      <c r="J590" s="78" t="s">
        <v>6</v>
      </c>
      <c r="K590" s="1">
        <v>40472</v>
      </c>
      <c r="L590" s="70">
        <v>0.46500000000000002</v>
      </c>
      <c r="M590" s="70">
        <v>6.6188399999999994E-2</v>
      </c>
      <c r="N590" s="70">
        <v>7.1168799999999999E-3</v>
      </c>
      <c r="O590" s="2">
        <v>1.4000000000000001E-20</v>
      </c>
      <c r="P590" s="108">
        <f t="shared" si="24"/>
        <v>2.1325668897005739E-3</v>
      </c>
      <c r="Q590" s="74">
        <f t="shared" si="25"/>
        <v>86.489426513474044</v>
      </c>
    </row>
    <row r="591" spans="4:17" ht="13" customHeight="1" x14ac:dyDescent="0.15">
      <c r="D591" s="1" t="s">
        <v>536</v>
      </c>
      <c r="E591" s="1" t="s">
        <v>644</v>
      </c>
      <c r="F591" s="1" t="s">
        <v>547</v>
      </c>
      <c r="G591" s="78">
        <v>19</v>
      </c>
      <c r="H591" s="1">
        <v>19477877</v>
      </c>
      <c r="I591" s="78" t="s">
        <v>10</v>
      </c>
      <c r="J591" s="78" t="s">
        <v>7</v>
      </c>
      <c r="K591" s="1">
        <v>40471</v>
      </c>
      <c r="L591" s="70">
        <v>9.9900000000000003E-2</v>
      </c>
      <c r="M591" s="70">
        <v>-9.1676499999999994E-2</v>
      </c>
      <c r="N591" s="70">
        <v>1.2140099999999999E-2</v>
      </c>
      <c r="O591" s="2">
        <v>4.3E-14</v>
      </c>
      <c r="P591" s="108">
        <f t="shared" si="24"/>
        <v>1.407071192992861E-3</v>
      </c>
      <c r="Q591" s="74">
        <f t="shared" si="25"/>
        <v>57.022999529203688</v>
      </c>
    </row>
    <row r="592" spans="4:17" ht="13" customHeight="1" x14ac:dyDescent="0.15">
      <c r="D592" s="1" t="s">
        <v>536</v>
      </c>
      <c r="E592" s="1" t="s">
        <v>644</v>
      </c>
      <c r="F592" s="1" t="s">
        <v>548</v>
      </c>
      <c r="G592" s="78">
        <v>19</v>
      </c>
      <c r="H592" s="1">
        <v>45413233</v>
      </c>
      <c r="I592" s="78" t="s">
        <v>5</v>
      </c>
      <c r="J592" s="78" t="s">
        <v>6</v>
      </c>
      <c r="K592" s="1">
        <v>38246</v>
      </c>
      <c r="L592" s="70">
        <v>3.49E-2</v>
      </c>
      <c r="M592" s="70">
        <v>-0.41494199999999998</v>
      </c>
      <c r="N592" s="70">
        <v>2.00596E-2</v>
      </c>
      <c r="O592" s="2">
        <v>4.6799999999999998E-95</v>
      </c>
      <c r="P592" s="108">
        <f t="shared" si="24"/>
        <v>1.1064006381759148E-2</v>
      </c>
      <c r="Q592" s="74">
        <f t="shared" si="25"/>
        <v>427.86576967016384</v>
      </c>
    </row>
    <row r="593" spans="4:17" ht="13" customHeight="1" x14ac:dyDescent="0.15">
      <c r="D593" s="1" t="s">
        <v>536</v>
      </c>
      <c r="E593" s="1" t="s">
        <v>644</v>
      </c>
      <c r="F593" s="1" t="s">
        <v>549</v>
      </c>
      <c r="G593" s="78">
        <v>19</v>
      </c>
      <c r="H593" s="1">
        <v>49211154</v>
      </c>
      <c r="I593" s="78" t="s">
        <v>10</v>
      </c>
      <c r="J593" s="78" t="s">
        <v>5</v>
      </c>
      <c r="K593" s="1">
        <v>40472</v>
      </c>
      <c r="L593" s="70">
        <v>0.28499999999999998</v>
      </c>
      <c r="M593" s="70">
        <v>5.6734100000000003E-2</v>
      </c>
      <c r="N593" s="70">
        <v>8.4702700000000002E-3</v>
      </c>
      <c r="O593" s="2">
        <v>2.11E-11</v>
      </c>
      <c r="P593" s="108">
        <f t="shared" si="24"/>
        <v>1.1072814190285123E-3</v>
      </c>
      <c r="Q593" s="74">
        <f t="shared" si="25"/>
        <v>44.861353170882481</v>
      </c>
    </row>
    <row r="594" spans="4:17" ht="13" customHeight="1" x14ac:dyDescent="0.15">
      <c r="D594" s="1"/>
      <c r="E594" s="1"/>
      <c r="F594" s="1"/>
      <c r="G594" s="78"/>
      <c r="H594" s="1"/>
      <c r="I594" s="78"/>
      <c r="J594" s="78"/>
      <c r="K594" s="1"/>
      <c r="L594" s="70"/>
      <c r="M594" s="70"/>
      <c r="N594" s="70"/>
      <c r="O594" s="2"/>
      <c r="P594" s="108"/>
      <c r="Q594" s="74"/>
    </row>
    <row r="595" spans="4:17" ht="13" customHeight="1" x14ac:dyDescent="0.15">
      <c r="D595" s="1" t="s">
        <v>595</v>
      </c>
      <c r="E595" s="1" t="s">
        <v>598</v>
      </c>
      <c r="F595" s="1" t="s">
        <v>501</v>
      </c>
      <c r="G595" s="78">
        <v>1</v>
      </c>
      <c r="H595" s="1">
        <v>55507649</v>
      </c>
      <c r="I595" s="78" t="s">
        <v>6</v>
      </c>
      <c r="J595" s="78" t="s">
        <v>7</v>
      </c>
      <c r="K595" s="1">
        <v>46039</v>
      </c>
      <c r="L595" s="70">
        <v>0.42099999999999999</v>
      </c>
      <c r="M595" s="70">
        <v>-4.1687299999999997E-2</v>
      </c>
      <c r="N595" s="70">
        <v>6.9409900000000002E-3</v>
      </c>
      <c r="O595" s="2">
        <v>1.9000000000000001E-9</v>
      </c>
      <c r="P595" s="108">
        <f t="shared" ref="P595:P602" si="26">M595^2/((K595*N595^2)+M595^2)</f>
        <v>7.8288627560558306E-4</v>
      </c>
      <c r="Q595" s="74">
        <f t="shared" ref="Q595:Q602" si="27">(P595/(1-P595))*(K595-2)</f>
        <v>36.069974157783804</v>
      </c>
    </row>
    <row r="596" spans="4:17" ht="13" customHeight="1" x14ac:dyDescent="0.15">
      <c r="D596" s="1" t="s">
        <v>595</v>
      </c>
      <c r="E596" s="1" t="s">
        <v>598</v>
      </c>
      <c r="F596" s="1" t="s">
        <v>36</v>
      </c>
      <c r="G596" s="78">
        <v>1</v>
      </c>
      <c r="H596" s="1">
        <v>55505647</v>
      </c>
      <c r="I596" s="78" t="s">
        <v>5</v>
      </c>
      <c r="J596" s="78" t="s">
        <v>6</v>
      </c>
      <c r="K596" s="1">
        <v>44345</v>
      </c>
      <c r="L596" s="70">
        <v>8.2900000000000005E-3</v>
      </c>
      <c r="M596" s="70">
        <v>-0.48540299999999997</v>
      </c>
      <c r="N596" s="70">
        <v>3.6917899999999997E-2</v>
      </c>
      <c r="O596" s="2">
        <v>1.7399999999999999E-39</v>
      </c>
      <c r="P596" s="108">
        <f t="shared" si="26"/>
        <v>3.88326039311608E-3</v>
      </c>
      <c r="Q596" s="74">
        <f t="shared" si="27"/>
        <v>172.86670202922502</v>
      </c>
    </row>
    <row r="597" spans="4:17" ht="13" customHeight="1" x14ac:dyDescent="0.15">
      <c r="D597" s="1" t="s">
        <v>595</v>
      </c>
      <c r="E597" s="1" t="s">
        <v>598</v>
      </c>
      <c r="F597" s="1" t="s">
        <v>502</v>
      </c>
      <c r="G597" s="78">
        <v>1</v>
      </c>
      <c r="H597" s="1">
        <v>55520212</v>
      </c>
      <c r="I597" s="78" t="s">
        <v>10</v>
      </c>
      <c r="J597" s="78" t="s">
        <v>5</v>
      </c>
      <c r="K597" s="1">
        <v>46039</v>
      </c>
      <c r="L597" s="70">
        <v>0.35099999999999998</v>
      </c>
      <c r="M597" s="70">
        <v>-6.6983600000000004E-2</v>
      </c>
      <c r="N597" s="70">
        <v>7.1652E-3</v>
      </c>
      <c r="O597" s="2">
        <v>8.8899999999999999E-21</v>
      </c>
      <c r="P597" s="108">
        <f t="shared" si="26"/>
        <v>1.8946580228408169E-3</v>
      </c>
      <c r="Q597" s="74">
        <f t="shared" si="27"/>
        <v>87.389945458801833</v>
      </c>
    </row>
    <row r="598" spans="4:17" ht="13" customHeight="1" x14ac:dyDescent="0.15">
      <c r="D598" s="1" t="s">
        <v>595</v>
      </c>
      <c r="E598" s="1" t="s">
        <v>598</v>
      </c>
      <c r="F598" s="1" t="s">
        <v>503</v>
      </c>
      <c r="G598" s="78">
        <v>1</v>
      </c>
      <c r="H598" s="1">
        <v>55520445</v>
      </c>
      <c r="I598" s="78" t="s">
        <v>10</v>
      </c>
      <c r="J598" s="78" t="s">
        <v>5</v>
      </c>
      <c r="K598" s="1">
        <v>46039</v>
      </c>
      <c r="L598" s="70">
        <v>5.7799999999999997E-2</v>
      </c>
      <c r="M598" s="70">
        <v>-0.109074</v>
      </c>
      <c r="N598" s="70">
        <v>1.45983E-2</v>
      </c>
      <c r="O598" s="2">
        <v>7.9200000000000006E-14</v>
      </c>
      <c r="P598" s="108">
        <f t="shared" si="26"/>
        <v>1.2111159671150422E-3</v>
      </c>
      <c r="Q598" s="74">
        <f t="shared" si="27"/>
        <v>55.823754818880658</v>
      </c>
    </row>
    <row r="599" spans="4:17" ht="13" customHeight="1" x14ac:dyDescent="0.15">
      <c r="D599" s="1" t="s">
        <v>595</v>
      </c>
      <c r="E599" s="1" t="s">
        <v>598</v>
      </c>
      <c r="F599" s="1" t="s">
        <v>505</v>
      </c>
      <c r="G599" s="78">
        <v>1</v>
      </c>
      <c r="H599" s="1">
        <v>55536383</v>
      </c>
      <c r="I599" s="78" t="s">
        <v>5</v>
      </c>
      <c r="J599" s="78" t="s">
        <v>10</v>
      </c>
      <c r="K599" s="1">
        <v>45601</v>
      </c>
      <c r="L599" s="70">
        <v>1.4200000000000001E-2</v>
      </c>
      <c r="M599" s="70">
        <v>-0.214312</v>
      </c>
      <c r="N599" s="70">
        <v>2.8909899999999999E-2</v>
      </c>
      <c r="O599" s="2">
        <v>1.2300000000000001E-13</v>
      </c>
      <c r="P599" s="108">
        <f t="shared" si="26"/>
        <v>1.2036559777319753E-3</v>
      </c>
      <c r="Q599" s="74">
        <f t="shared" si="27"/>
        <v>54.951651812791056</v>
      </c>
    </row>
    <row r="600" spans="4:17" ht="13" customHeight="1" x14ac:dyDescent="0.15">
      <c r="D600" s="1" t="s">
        <v>595</v>
      </c>
      <c r="E600" s="1" t="s">
        <v>598</v>
      </c>
      <c r="F600" s="1" t="s">
        <v>498</v>
      </c>
      <c r="G600" s="78">
        <v>1</v>
      </c>
      <c r="H600" s="1">
        <v>55489542</v>
      </c>
      <c r="I600" s="78" t="s">
        <v>7</v>
      </c>
      <c r="J600" s="78" t="s">
        <v>6</v>
      </c>
      <c r="K600" s="1">
        <v>46039</v>
      </c>
      <c r="L600" s="70">
        <v>0.20100000000000001</v>
      </c>
      <c r="M600" s="70">
        <v>-4.7212400000000002E-2</v>
      </c>
      <c r="N600" s="70">
        <v>8.5221499999999992E-3</v>
      </c>
      <c r="O600" s="2">
        <v>3.03E-8</v>
      </c>
      <c r="P600" s="108">
        <f t="shared" si="26"/>
        <v>6.6619060950533476E-4</v>
      </c>
      <c r="Q600" s="74">
        <f t="shared" si="27"/>
        <v>30.689862387926947</v>
      </c>
    </row>
    <row r="601" spans="4:17" ht="13" customHeight="1" x14ac:dyDescent="0.15">
      <c r="D601" s="1" t="s">
        <v>595</v>
      </c>
      <c r="E601" s="1" t="s">
        <v>598</v>
      </c>
      <c r="F601" s="1" t="s">
        <v>506</v>
      </c>
      <c r="G601" s="78">
        <v>1</v>
      </c>
      <c r="H601" s="1">
        <v>55605395</v>
      </c>
      <c r="I601" s="78" t="s">
        <v>6</v>
      </c>
      <c r="J601" s="78" t="s">
        <v>7</v>
      </c>
      <c r="K601" s="1">
        <v>46039</v>
      </c>
      <c r="L601" s="70">
        <v>3.3500000000000002E-2</v>
      </c>
      <c r="M601" s="70">
        <v>0.119009</v>
      </c>
      <c r="N601" s="70">
        <v>1.95012E-2</v>
      </c>
      <c r="O601" s="2">
        <v>1.0399999999999999E-9</v>
      </c>
      <c r="P601" s="108">
        <f t="shared" si="26"/>
        <v>8.0827637567020374E-4</v>
      </c>
      <c r="Q601" s="74">
        <f t="shared" si="27"/>
        <v>37.240720301161538</v>
      </c>
    </row>
    <row r="602" spans="4:17" ht="13" customHeight="1" x14ac:dyDescent="0.15">
      <c r="D602" s="1" t="s">
        <v>595</v>
      </c>
      <c r="E602" s="1" t="s">
        <v>598</v>
      </c>
      <c r="F602" s="1" t="s">
        <v>499</v>
      </c>
      <c r="G602" s="78">
        <v>1</v>
      </c>
      <c r="H602" s="1">
        <v>55498949</v>
      </c>
      <c r="I602" s="78" t="s">
        <v>7</v>
      </c>
      <c r="J602" s="78" t="s">
        <v>6</v>
      </c>
      <c r="K602" s="1">
        <v>46039</v>
      </c>
      <c r="L602" s="70">
        <v>0.28000000000000003</v>
      </c>
      <c r="M602" s="70">
        <v>4.5550199999999999E-2</v>
      </c>
      <c r="N602" s="70">
        <v>7.3775200000000003E-3</v>
      </c>
      <c r="O602" s="2">
        <v>6.6499999999999998E-10</v>
      </c>
      <c r="P602" s="108">
        <f t="shared" si="26"/>
        <v>8.2732177202442865E-4</v>
      </c>
      <c r="Q602" s="74">
        <f t="shared" si="27"/>
        <v>38.118949055168649</v>
      </c>
    </row>
    <row r="603" spans="4:17" ht="13" customHeight="1" x14ac:dyDescent="0.15">
      <c r="D603" s="1"/>
      <c r="E603" s="1"/>
      <c r="F603" s="1"/>
      <c r="G603" s="78"/>
      <c r="H603" s="1"/>
      <c r="I603" s="78"/>
      <c r="J603" s="78"/>
      <c r="K603" s="1"/>
      <c r="L603" s="70"/>
      <c r="M603" s="70"/>
      <c r="N603" s="70"/>
      <c r="O603" s="2"/>
      <c r="P603" s="108"/>
      <c r="Q603" s="74"/>
    </row>
    <row r="604" spans="4:17" ht="13" customHeight="1" x14ac:dyDescent="0.15">
      <c r="D604" s="1" t="s">
        <v>535</v>
      </c>
      <c r="E604" s="1" t="s">
        <v>598</v>
      </c>
      <c r="F604" s="1" t="s">
        <v>553</v>
      </c>
      <c r="G604" s="78">
        <v>1</v>
      </c>
      <c r="H604" s="1">
        <v>55590465</v>
      </c>
      <c r="I604" s="78" t="s">
        <v>7</v>
      </c>
      <c r="J604" s="78" t="s">
        <v>6</v>
      </c>
      <c r="K604" s="1">
        <v>79693</v>
      </c>
      <c r="L604" s="70">
        <v>5.96E-2</v>
      </c>
      <c r="M604" s="70">
        <v>7.6289700000000002E-2</v>
      </c>
      <c r="N604" s="70">
        <v>1.07498E-2</v>
      </c>
      <c r="O604" s="2">
        <v>1.28E-12</v>
      </c>
      <c r="P604" s="108">
        <f t="shared" ref="P604:P611" si="28">M604^2/((K604*N604^2)+M604^2)</f>
        <v>6.315918048171137E-4</v>
      </c>
      <c r="Q604" s="74">
        <f t="shared" ref="Q604:Q611" si="29">(P604/(1-P604))*(K604-2)</f>
        <v>50.363992002287127</v>
      </c>
    </row>
    <row r="605" spans="4:17" ht="13" customHeight="1" x14ac:dyDescent="0.15">
      <c r="D605" s="1" t="s">
        <v>535</v>
      </c>
      <c r="E605" s="1" t="s">
        <v>598</v>
      </c>
      <c r="F605" s="1" t="s">
        <v>31</v>
      </c>
      <c r="G605" s="78">
        <v>1</v>
      </c>
      <c r="H605" s="1">
        <v>55497302</v>
      </c>
      <c r="I605" s="78" t="s">
        <v>6</v>
      </c>
      <c r="J605" s="78" t="s">
        <v>7</v>
      </c>
      <c r="K605" s="1">
        <v>79605</v>
      </c>
      <c r="L605" s="70">
        <v>5.3199999999999997E-2</v>
      </c>
      <c r="M605" s="70">
        <v>-6.7225199999999999E-2</v>
      </c>
      <c r="N605" s="70">
        <v>1.15611E-2</v>
      </c>
      <c r="O605" s="2">
        <v>6.0699999999999999E-9</v>
      </c>
      <c r="P605" s="108">
        <f t="shared" si="28"/>
        <v>4.2456199924864401E-4</v>
      </c>
      <c r="Q605" s="74">
        <f t="shared" si="29"/>
        <v>33.810763591576375</v>
      </c>
    </row>
    <row r="606" spans="4:17" ht="13" customHeight="1" x14ac:dyDescent="0.15">
      <c r="D606" s="1" t="s">
        <v>535</v>
      </c>
      <c r="E606" s="1" t="s">
        <v>598</v>
      </c>
      <c r="F606" s="1" t="s">
        <v>39</v>
      </c>
      <c r="G606" s="78">
        <v>1</v>
      </c>
      <c r="H606" s="1">
        <v>55513183</v>
      </c>
      <c r="I606" s="78" t="s">
        <v>7</v>
      </c>
      <c r="J606" s="78" t="s">
        <v>6</v>
      </c>
      <c r="K606" s="1">
        <v>82587</v>
      </c>
      <c r="L606" s="70">
        <v>3.3700000000000001E-2</v>
      </c>
      <c r="M606" s="70">
        <v>-7.9955700000000005E-2</v>
      </c>
      <c r="N606" s="70">
        <v>1.3901800000000001E-2</v>
      </c>
      <c r="O606" s="2">
        <v>8.8499999999999998E-9</v>
      </c>
      <c r="P606" s="108">
        <f t="shared" si="28"/>
        <v>4.0037889771508891E-4</v>
      </c>
      <c r="Q606" s="74">
        <f t="shared" si="29"/>
        <v>33.078535215268133</v>
      </c>
    </row>
    <row r="607" spans="4:17" ht="13" customHeight="1" x14ac:dyDescent="0.15">
      <c r="D607" s="1" t="s">
        <v>535</v>
      </c>
      <c r="E607" s="1" t="s">
        <v>598</v>
      </c>
      <c r="F607" s="1" t="s">
        <v>550</v>
      </c>
      <c r="G607" s="78">
        <v>1</v>
      </c>
      <c r="H607" s="1">
        <v>55491702</v>
      </c>
      <c r="I607" s="78" t="s">
        <v>6</v>
      </c>
      <c r="J607" s="78" t="s">
        <v>7</v>
      </c>
      <c r="K607" s="1">
        <v>82587</v>
      </c>
      <c r="L607" s="70">
        <v>0.17499999999999999</v>
      </c>
      <c r="M607" s="70">
        <v>-5.9259699999999998E-2</v>
      </c>
      <c r="N607" s="70">
        <v>6.8595399999999999E-3</v>
      </c>
      <c r="O607" s="2">
        <v>5.6699999999999999E-18</v>
      </c>
      <c r="P607" s="108">
        <f t="shared" si="28"/>
        <v>9.0286939626055024E-4</v>
      </c>
      <c r="Q607" s="74">
        <f t="shared" si="29"/>
        <v>74.630851001563727</v>
      </c>
    </row>
    <row r="608" spans="4:17" ht="13" customHeight="1" x14ac:dyDescent="0.15">
      <c r="D608" s="1" t="s">
        <v>535</v>
      </c>
      <c r="E608" s="1" t="s">
        <v>598</v>
      </c>
      <c r="F608" s="1" t="s">
        <v>41</v>
      </c>
      <c r="G608" s="78">
        <v>1</v>
      </c>
      <c r="H608" s="1">
        <v>55517344</v>
      </c>
      <c r="I608" s="78" t="s">
        <v>6</v>
      </c>
      <c r="J608" s="78" t="s">
        <v>7</v>
      </c>
      <c r="K608" s="1">
        <v>72451</v>
      </c>
      <c r="L608" s="70">
        <v>0.23200000000000001</v>
      </c>
      <c r="M608" s="70">
        <v>-6.5365900000000005E-2</v>
      </c>
      <c r="N608" s="70">
        <v>7.0004899999999998E-3</v>
      </c>
      <c r="O608" s="2">
        <v>9.8799999999999994E-21</v>
      </c>
      <c r="P608" s="108">
        <f t="shared" si="28"/>
        <v>1.2019292988745386E-3</v>
      </c>
      <c r="Q608" s="74">
        <f t="shared" si="29"/>
        <v>87.183364013744011</v>
      </c>
    </row>
    <row r="609" spans="4:17" ht="13" customHeight="1" x14ac:dyDescent="0.15">
      <c r="D609" s="1" t="s">
        <v>535</v>
      </c>
      <c r="E609" s="1" t="s">
        <v>598</v>
      </c>
      <c r="F609" s="1" t="s">
        <v>507</v>
      </c>
      <c r="G609" s="78">
        <v>1</v>
      </c>
      <c r="H609" s="1">
        <v>55630151</v>
      </c>
      <c r="I609" s="78" t="s">
        <v>6</v>
      </c>
      <c r="J609" s="78" t="s">
        <v>7</v>
      </c>
      <c r="K609" s="1">
        <v>82587</v>
      </c>
      <c r="L609" s="70">
        <v>0.12</v>
      </c>
      <c r="M609" s="70">
        <v>-7.5085399999999997E-2</v>
      </c>
      <c r="N609" s="70">
        <v>7.8176099999999991E-3</v>
      </c>
      <c r="O609" s="2">
        <v>7.6400000000000002E-22</v>
      </c>
      <c r="P609" s="108">
        <f t="shared" si="28"/>
        <v>1.1157489097296024E-3</v>
      </c>
      <c r="Q609" s="74">
        <f t="shared" si="29"/>
        <v>92.247048253533876</v>
      </c>
    </row>
    <row r="610" spans="4:17" ht="13" customHeight="1" x14ac:dyDescent="0.15">
      <c r="D610" s="1" t="s">
        <v>535</v>
      </c>
      <c r="E610" s="1" t="s">
        <v>598</v>
      </c>
      <c r="F610" s="1" t="s">
        <v>551</v>
      </c>
      <c r="G610" s="78">
        <v>1</v>
      </c>
      <c r="H610" s="1">
        <v>55498798</v>
      </c>
      <c r="I610" s="78" t="s">
        <v>6</v>
      </c>
      <c r="J610" s="78" t="s">
        <v>7</v>
      </c>
      <c r="K610" s="1">
        <v>72042</v>
      </c>
      <c r="L610" s="70">
        <v>0.34100000000000003</v>
      </c>
      <c r="M610" s="70">
        <v>-4.4721299999999999E-2</v>
      </c>
      <c r="N610" s="70">
        <v>5.7337000000000004E-3</v>
      </c>
      <c r="O610" s="2">
        <v>6.1999999999999998E-15</v>
      </c>
      <c r="P610" s="108">
        <f t="shared" si="28"/>
        <v>8.4373596484380617E-4</v>
      </c>
      <c r="Q610" s="74">
        <f t="shared" si="29"/>
        <v>60.834066797392467</v>
      </c>
    </row>
    <row r="611" spans="4:17" ht="13" customHeight="1" x14ac:dyDescent="0.15">
      <c r="D611" s="1" t="s">
        <v>535</v>
      </c>
      <c r="E611" s="1" t="s">
        <v>598</v>
      </c>
      <c r="F611" s="1" t="s">
        <v>42</v>
      </c>
      <c r="G611" s="78">
        <v>1</v>
      </c>
      <c r="H611" s="1">
        <v>55518198</v>
      </c>
      <c r="I611" s="78" t="s">
        <v>7</v>
      </c>
      <c r="J611" s="78" t="s">
        <v>10</v>
      </c>
      <c r="K611" s="1">
        <v>77212</v>
      </c>
      <c r="L611" s="70">
        <v>3.9300000000000002E-2</v>
      </c>
      <c r="M611" s="70">
        <v>-9.2426700000000001E-2</v>
      </c>
      <c r="N611" s="70">
        <v>1.32514E-2</v>
      </c>
      <c r="O611" s="2">
        <v>3.0599999999999999E-12</v>
      </c>
      <c r="P611" s="108">
        <f t="shared" si="28"/>
        <v>6.2967002145848541E-4</v>
      </c>
      <c r="Q611" s="74">
        <f t="shared" si="29"/>
        <v>48.647454200339894</v>
      </c>
    </row>
    <row r="612" spans="4:17" ht="13" customHeight="1" x14ac:dyDescent="0.15">
      <c r="D612" s="1"/>
      <c r="E612" s="1"/>
      <c r="F612" s="1"/>
      <c r="G612" s="78"/>
      <c r="H612" s="1"/>
      <c r="I612" s="78"/>
      <c r="J612" s="78"/>
      <c r="K612" s="1"/>
      <c r="L612" s="70"/>
      <c r="M612" s="70"/>
      <c r="N612" s="70"/>
      <c r="O612" s="2"/>
      <c r="P612" s="108"/>
      <c r="Q612" s="74"/>
    </row>
    <row r="613" spans="4:17" ht="13" customHeight="1" x14ac:dyDescent="0.15">
      <c r="D613" s="1" t="s">
        <v>533</v>
      </c>
      <c r="E613" s="1" t="s">
        <v>598</v>
      </c>
      <c r="F613" s="1" t="s">
        <v>52</v>
      </c>
      <c r="G613" s="78">
        <v>1</v>
      </c>
      <c r="H613" s="1">
        <v>55538552</v>
      </c>
      <c r="I613" s="78" t="s">
        <v>6</v>
      </c>
      <c r="J613" s="78" t="s">
        <v>5</v>
      </c>
      <c r="K613" s="1">
        <v>1231241</v>
      </c>
      <c r="L613" s="70">
        <v>8.5999999999999993E-2</v>
      </c>
      <c r="M613" s="70">
        <v>-7.1044599999999999E-2</v>
      </c>
      <c r="N613" s="70">
        <v>2.5140000000000002E-3</v>
      </c>
      <c r="O613" s="2">
        <v>1.09E-175</v>
      </c>
      <c r="P613" s="108">
        <f t="shared" ref="P613:P657" si="30">M613^2/((K613*N613^2)+M613^2)</f>
        <v>6.4819687293515664E-4</v>
      </c>
      <c r="Q613" s="74">
        <f t="shared" ref="Q613:Q657" si="31">(P613/(1-P613))*(K613-2)</f>
        <v>798.60292155227637</v>
      </c>
    </row>
    <row r="614" spans="4:17" ht="13" customHeight="1" x14ac:dyDescent="0.15">
      <c r="D614" s="1" t="s">
        <v>533</v>
      </c>
      <c r="E614" s="1" t="s">
        <v>598</v>
      </c>
      <c r="F614" s="1" t="s">
        <v>48</v>
      </c>
      <c r="G614" s="78">
        <v>1</v>
      </c>
      <c r="H614" s="1">
        <v>55526428</v>
      </c>
      <c r="I614" s="78" t="s">
        <v>6</v>
      </c>
      <c r="J614" s="78" t="s">
        <v>5</v>
      </c>
      <c r="K614" s="1">
        <v>1231228</v>
      </c>
      <c r="L614" s="70">
        <v>3.7100000000000001E-2</v>
      </c>
      <c r="M614" s="70">
        <v>8.8858900000000005E-2</v>
      </c>
      <c r="N614" s="70">
        <v>3.7107199999999998E-3</v>
      </c>
      <c r="O614" s="2">
        <v>9.9999999999999995E-127</v>
      </c>
      <c r="P614" s="108">
        <f t="shared" si="30"/>
        <v>4.6552690841530458E-4</v>
      </c>
      <c r="Q614" s="74">
        <f t="shared" si="31"/>
        <v>573.43578312783598</v>
      </c>
    </row>
    <row r="615" spans="4:17" ht="13" customHeight="1" x14ac:dyDescent="0.15">
      <c r="D615" s="1" t="s">
        <v>533</v>
      </c>
      <c r="E615" s="1" t="s">
        <v>598</v>
      </c>
      <c r="F615" s="1" t="s">
        <v>54</v>
      </c>
      <c r="G615" s="78">
        <v>1</v>
      </c>
      <c r="H615" s="1">
        <v>55580914</v>
      </c>
      <c r="I615" s="78" t="s">
        <v>5</v>
      </c>
      <c r="J615" s="78" t="s">
        <v>10</v>
      </c>
      <c r="K615" s="1">
        <v>1227389</v>
      </c>
      <c r="L615" s="70">
        <v>3.1199999999999999E-2</v>
      </c>
      <c r="M615" s="70">
        <v>-4.0655200000000002E-2</v>
      </c>
      <c r="N615" s="70">
        <v>4.2236399999999999E-3</v>
      </c>
      <c r="O615" s="2">
        <v>6.2300000000000003E-22</v>
      </c>
      <c r="P615" s="108">
        <f t="shared" si="30"/>
        <v>7.5482001222910072E-5</v>
      </c>
      <c r="Q615" s="74">
        <f t="shared" si="31"/>
        <v>92.652620640208397</v>
      </c>
    </row>
    <row r="616" spans="4:17" ht="13" customHeight="1" x14ac:dyDescent="0.15">
      <c r="D616" s="1" t="s">
        <v>533</v>
      </c>
      <c r="E616" s="1" t="s">
        <v>598</v>
      </c>
      <c r="F616" s="1" t="s">
        <v>29</v>
      </c>
      <c r="G616" s="78">
        <v>1</v>
      </c>
      <c r="H616" s="1">
        <v>55496861</v>
      </c>
      <c r="I616" s="78" t="s">
        <v>5</v>
      </c>
      <c r="J616" s="78" t="s">
        <v>10</v>
      </c>
      <c r="K616" s="1">
        <v>1217052</v>
      </c>
      <c r="L616" s="70">
        <v>4.2799999999999998E-2</v>
      </c>
      <c r="M616" s="70">
        <v>-4.2329899999999997E-2</v>
      </c>
      <c r="N616" s="70">
        <v>3.6729900000000001E-3</v>
      </c>
      <c r="O616" s="2">
        <v>9.9100000000000001E-31</v>
      </c>
      <c r="P616" s="108">
        <f t="shared" si="30"/>
        <v>1.0911851991399076E-4</v>
      </c>
      <c r="Q616" s="74">
        <f t="shared" si="31"/>
        <v>132.81718747623898</v>
      </c>
    </row>
    <row r="617" spans="4:17" ht="13" customHeight="1" x14ac:dyDescent="0.15">
      <c r="D617" s="1" t="s">
        <v>533</v>
      </c>
      <c r="E617" s="1" t="s">
        <v>598</v>
      </c>
      <c r="F617" s="1" t="s">
        <v>56</v>
      </c>
      <c r="G617" s="78">
        <v>1</v>
      </c>
      <c r="H617" s="1">
        <v>55601339</v>
      </c>
      <c r="I617" s="78" t="s">
        <v>5</v>
      </c>
      <c r="J617" s="78" t="s">
        <v>10</v>
      </c>
      <c r="K617" s="1">
        <v>1221138</v>
      </c>
      <c r="L617" s="70">
        <v>5.3100000000000001E-2</v>
      </c>
      <c r="M617" s="70">
        <v>3.3140299999999998E-2</v>
      </c>
      <c r="N617" s="70">
        <v>3.4630300000000002E-3</v>
      </c>
      <c r="O617" s="2">
        <v>1.07E-21</v>
      </c>
      <c r="P617" s="108">
        <f t="shared" si="30"/>
        <v>7.4989947298018223E-5</v>
      </c>
      <c r="Q617" s="74">
        <f t="shared" si="31"/>
        <v>91.579791847476997</v>
      </c>
    </row>
    <row r="618" spans="4:17" ht="13" customHeight="1" x14ac:dyDescent="0.15">
      <c r="D618" s="1" t="s">
        <v>533</v>
      </c>
      <c r="E618" s="1" t="s">
        <v>598</v>
      </c>
      <c r="F618" s="1" t="s">
        <v>8</v>
      </c>
      <c r="G618" s="78">
        <v>1</v>
      </c>
      <c r="H618" s="1">
        <v>55431933</v>
      </c>
      <c r="I618" s="78" t="s">
        <v>6</v>
      </c>
      <c r="J618" s="78" t="s">
        <v>7</v>
      </c>
      <c r="K618" s="1">
        <v>1220570</v>
      </c>
      <c r="L618" s="70">
        <v>9.7500000000000003E-2</v>
      </c>
      <c r="M618" s="70">
        <v>-2.4476000000000001E-2</v>
      </c>
      <c r="N618" s="70">
        <v>2.4642499999999999E-3</v>
      </c>
      <c r="O618" s="2">
        <v>3.0100000000000001E-23</v>
      </c>
      <c r="P618" s="108">
        <f t="shared" si="30"/>
        <v>8.0819017508754998E-5</v>
      </c>
      <c r="Q618" s="74">
        <f t="shared" si="31"/>
        <v>98.653079607594179</v>
      </c>
    </row>
    <row r="619" spans="4:17" ht="13" customHeight="1" x14ac:dyDescent="0.15">
      <c r="D619" s="1" t="s">
        <v>533</v>
      </c>
      <c r="E619" s="1" t="s">
        <v>598</v>
      </c>
      <c r="F619" s="1" t="s">
        <v>20</v>
      </c>
      <c r="G619" s="78">
        <v>1</v>
      </c>
      <c r="H619" s="1">
        <v>55487346</v>
      </c>
      <c r="I619" s="78" t="s">
        <v>7</v>
      </c>
      <c r="J619" s="78" t="s">
        <v>5</v>
      </c>
      <c r="K619" s="1">
        <v>1227744</v>
      </c>
      <c r="L619" s="70">
        <v>0.24199999999999999</v>
      </c>
      <c r="M619" s="70">
        <v>-6.5979099999999999E-2</v>
      </c>
      <c r="N619" s="70">
        <v>1.64207E-3</v>
      </c>
      <c r="O619" s="2">
        <v>9.9999999999999998E-201</v>
      </c>
      <c r="P619" s="108">
        <f t="shared" si="30"/>
        <v>1.3132605662971109E-3</v>
      </c>
      <c r="Q619" s="74">
        <f t="shared" si="31"/>
        <v>1614.4653678900497</v>
      </c>
    </row>
    <row r="620" spans="4:17" ht="13" customHeight="1" x14ac:dyDescent="0.15">
      <c r="D620" s="1" t="s">
        <v>533</v>
      </c>
      <c r="E620" s="1" t="s">
        <v>598</v>
      </c>
      <c r="F620" s="1" t="s">
        <v>13</v>
      </c>
      <c r="G620" s="78">
        <v>1</v>
      </c>
      <c r="H620" s="1">
        <v>55453856</v>
      </c>
      <c r="I620" s="78" t="s">
        <v>6</v>
      </c>
      <c r="J620" s="78" t="s">
        <v>7</v>
      </c>
      <c r="K620" s="1">
        <v>757074</v>
      </c>
      <c r="L620" s="70">
        <v>0.22900000000000001</v>
      </c>
      <c r="M620" s="70">
        <v>1.31509E-2</v>
      </c>
      <c r="N620" s="70">
        <v>2.2560200000000001E-3</v>
      </c>
      <c r="O620" s="2">
        <v>5.5700000000000004E-9</v>
      </c>
      <c r="P620" s="108">
        <f t="shared" si="30"/>
        <v>4.4881486868687035E-5</v>
      </c>
      <c r="Q620" s="74">
        <f t="shared" si="31"/>
        <v>33.980042101464001</v>
      </c>
    </row>
    <row r="621" spans="4:17" ht="13" customHeight="1" x14ac:dyDescent="0.15">
      <c r="D621" s="1" t="s">
        <v>533</v>
      </c>
      <c r="E621" s="1" t="s">
        <v>598</v>
      </c>
      <c r="F621" s="1" t="s">
        <v>9</v>
      </c>
      <c r="G621" s="78">
        <v>1</v>
      </c>
      <c r="H621" s="1">
        <v>55436599</v>
      </c>
      <c r="I621" s="78" t="s">
        <v>5</v>
      </c>
      <c r="J621" s="78" t="s">
        <v>7</v>
      </c>
      <c r="K621" s="1">
        <v>1228324</v>
      </c>
      <c r="L621" s="70">
        <v>8.8200000000000001E-2</v>
      </c>
      <c r="M621" s="70">
        <v>-2.2553699999999999E-2</v>
      </c>
      <c r="N621" s="70">
        <v>2.44129E-3</v>
      </c>
      <c r="O621" s="2">
        <v>2.4999999999999999E-20</v>
      </c>
      <c r="P621" s="108">
        <f t="shared" si="30"/>
        <v>6.9479029161954227E-5</v>
      </c>
      <c r="Q621" s="74">
        <f t="shared" si="31"/>
        <v>85.34854999266382</v>
      </c>
    </row>
    <row r="622" spans="4:17" ht="13" customHeight="1" x14ac:dyDescent="0.15">
      <c r="D622" s="1" t="s">
        <v>533</v>
      </c>
      <c r="E622" s="1" t="s">
        <v>598</v>
      </c>
      <c r="F622" s="1" t="s">
        <v>15</v>
      </c>
      <c r="G622" s="78">
        <v>1</v>
      </c>
      <c r="H622" s="1">
        <v>55470153</v>
      </c>
      <c r="I622" s="78" t="s">
        <v>7</v>
      </c>
      <c r="J622" s="78" t="s">
        <v>6</v>
      </c>
      <c r="K622" s="1">
        <v>1225220</v>
      </c>
      <c r="L622" s="70">
        <v>1.8800000000000001E-2</v>
      </c>
      <c r="M622" s="70">
        <v>-0.17390700000000001</v>
      </c>
      <c r="N622" s="70">
        <v>5.2461499999999998E-3</v>
      </c>
      <c r="O622" s="2">
        <v>9.9999999999999998E-201</v>
      </c>
      <c r="P622" s="108">
        <f t="shared" si="30"/>
        <v>8.9608519486606667E-4</v>
      </c>
      <c r="Q622" s="74">
        <f t="shared" si="31"/>
        <v>1098.884404329001</v>
      </c>
    </row>
    <row r="623" spans="4:17" ht="13" customHeight="1" x14ac:dyDescent="0.15">
      <c r="D623" s="1" t="s">
        <v>533</v>
      </c>
      <c r="E623" s="1" t="s">
        <v>598</v>
      </c>
      <c r="F623" s="1" t="s">
        <v>28</v>
      </c>
      <c r="G623" s="78">
        <v>1</v>
      </c>
      <c r="H623" s="1">
        <v>55496648</v>
      </c>
      <c r="I623" s="78" t="s">
        <v>7</v>
      </c>
      <c r="J623" s="78" t="s">
        <v>6</v>
      </c>
      <c r="K623" s="1">
        <v>1145060</v>
      </c>
      <c r="L623" s="70">
        <v>0.23799999999999999</v>
      </c>
      <c r="M623" s="70">
        <v>-2.7043399999999999E-2</v>
      </c>
      <c r="N623" s="70">
        <v>1.8124300000000001E-3</v>
      </c>
      <c r="O623" s="2">
        <v>2.4E-50</v>
      </c>
      <c r="P623" s="108">
        <f t="shared" si="30"/>
        <v>1.9439604377871354E-4</v>
      </c>
      <c r="Q623" s="74">
        <f t="shared" si="31"/>
        <v>222.63802504843031</v>
      </c>
    </row>
    <row r="624" spans="4:17" ht="13" customHeight="1" x14ac:dyDescent="0.15">
      <c r="D624" s="1" t="s">
        <v>533</v>
      </c>
      <c r="E624" s="1" t="s">
        <v>598</v>
      </c>
      <c r="F624" s="1" t="s">
        <v>47</v>
      </c>
      <c r="G624" s="78">
        <v>1</v>
      </c>
      <c r="H624" s="1">
        <v>55525722</v>
      </c>
      <c r="I624" s="78" t="s">
        <v>5</v>
      </c>
      <c r="J624" s="78" t="s">
        <v>10</v>
      </c>
      <c r="K624" s="1">
        <v>1224261</v>
      </c>
      <c r="L624" s="70">
        <v>0.01</v>
      </c>
      <c r="M624" s="70">
        <v>5.2262999999999997E-2</v>
      </c>
      <c r="N624" s="70">
        <v>7.4646399999999998E-3</v>
      </c>
      <c r="O624" s="2">
        <v>2.5299999999999999E-12</v>
      </c>
      <c r="P624" s="108">
        <f t="shared" si="30"/>
        <v>4.0038659776922053E-5</v>
      </c>
      <c r="Q624" s="74">
        <f t="shared" si="31"/>
        <v>49.01965226101408</v>
      </c>
    </row>
    <row r="625" spans="4:17" ht="13" customHeight="1" x14ac:dyDescent="0.15">
      <c r="D625" s="1" t="s">
        <v>533</v>
      </c>
      <c r="E625" s="1" t="s">
        <v>598</v>
      </c>
      <c r="F625" s="1" t="s">
        <v>51</v>
      </c>
      <c r="G625" s="78">
        <v>1</v>
      </c>
      <c r="H625" s="1">
        <v>55536386</v>
      </c>
      <c r="I625" s="78" t="s">
        <v>5</v>
      </c>
      <c r="J625" s="78" t="s">
        <v>10</v>
      </c>
      <c r="K625" s="1">
        <v>1220098</v>
      </c>
      <c r="L625" s="70">
        <v>1.0699999999999999E-2</v>
      </c>
      <c r="M625" s="70">
        <v>5.5403899999999999E-2</v>
      </c>
      <c r="N625" s="70">
        <v>7.2313400000000002E-3</v>
      </c>
      <c r="O625" s="2">
        <v>1.8399999999999999E-14</v>
      </c>
      <c r="P625" s="108">
        <f t="shared" si="30"/>
        <v>4.8109129777914106E-5</v>
      </c>
      <c r="Q625" s="74">
        <f t="shared" si="31"/>
        <v>58.700580839375526</v>
      </c>
    </row>
    <row r="626" spans="4:17" ht="13" customHeight="1" x14ac:dyDescent="0.15">
      <c r="D626" s="1" t="s">
        <v>533</v>
      </c>
      <c r="E626" s="1" t="s">
        <v>598</v>
      </c>
      <c r="F626" s="1" t="s">
        <v>14</v>
      </c>
      <c r="G626" s="78">
        <v>1</v>
      </c>
      <c r="H626" s="1">
        <v>55462672</v>
      </c>
      <c r="I626" s="78" t="s">
        <v>5</v>
      </c>
      <c r="J626" s="78" t="s">
        <v>10</v>
      </c>
      <c r="K626" s="1">
        <v>1222843</v>
      </c>
      <c r="L626" s="70">
        <v>1.46E-2</v>
      </c>
      <c r="M626" s="70">
        <v>-4.3526599999999999E-2</v>
      </c>
      <c r="N626" s="70">
        <v>6.0682799999999997E-3</v>
      </c>
      <c r="O626" s="2">
        <v>7.35E-13</v>
      </c>
      <c r="P626" s="108">
        <f t="shared" si="30"/>
        <v>4.2071625487701548E-5</v>
      </c>
      <c r="Q626" s="74">
        <f t="shared" si="31"/>
        <v>51.449073129142832</v>
      </c>
    </row>
    <row r="627" spans="4:17" ht="13" customHeight="1" x14ac:dyDescent="0.15">
      <c r="D627" s="1" t="s">
        <v>533</v>
      </c>
      <c r="E627" s="1" t="s">
        <v>598</v>
      </c>
      <c r="F627" s="1" t="s">
        <v>12</v>
      </c>
      <c r="G627" s="78">
        <v>1</v>
      </c>
      <c r="H627" s="1">
        <v>55453841</v>
      </c>
      <c r="I627" s="78" t="s">
        <v>5</v>
      </c>
      <c r="J627" s="78" t="s">
        <v>10</v>
      </c>
      <c r="K627" s="1">
        <v>1225216</v>
      </c>
      <c r="L627" s="70">
        <v>2.0500000000000001E-2</v>
      </c>
      <c r="M627" s="70">
        <v>-4.6566499999999997E-2</v>
      </c>
      <c r="N627" s="70">
        <v>5.0645799999999999E-3</v>
      </c>
      <c r="O627" s="2">
        <v>3.77E-20</v>
      </c>
      <c r="P627" s="108">
        <f t="shared" si="30"/>
        <v>6.8995012550434188E-5</v>
      </c>
      <c r="Q627" s="74">
        <f t="shared" si="31"/>
        <v>84.539488110010836</v>
      </c>
    </row>
    <row r="628" spans="4:17" ht="13" customHeight="1" x14ac:dyDescent="0.15">
      <c r="D628" s="1" t="s">
        <v>533</v>
      </c>
      <c r="E628" s="1" t="s">
        <v>598</v>
      </c>
      <c r="F628" s="1" t="s">
        <v>18</v>
      </c>
      <c r="G628" s="78">
        <v>1</v>
      </c>
      <c r="H628" s="1">
        <v>55483477</v>
      </c>
      <c r="I628" s="78" t="s">
        <v>10</v>
      </c>
      <c r="J628" s="78" t="s">
        <v>5</v>
      </c>
      <c r="K628" s="1">
        <v>1228206</v>
      </c>
      <c r="L628" s="70">
        <v>1.9800000000000002E-2</v>
      </c>
      <c r="M628" s="70">
        <v>-3.6473400000000003E-2</v>
      </c>
      <c r="N628" s="70">
        <v>5.1789999999999996E-3</v>
      </c>
      <c r="O628" s="2">
        <v>1.8899999999999998E-12</v>
      </c>
      <c r="P628" s="108">
        <f t="shared" si="30"/>
        <v>4.0380521647003835E-5</v>
      </c>
      <c r="Q628" s="74">
        <f t="shared" si="31"/>
        <v>49.597520982706378</v>
      </c>
    </row>
    <row r="629" spans="4:17" ht="13" customHeight="1" x14ac:dyDescent="0.15">
      <c r="D629" s="1" t="s">
        <v>533</v>
      </c>
      <c r="E629" s="1" t="s">
        <v>598</v>
      </c>
      <c r="F629" s="1" t="s">
        <v>45</v>
      </c>
      <c r="G629" s="78">
        <v>1</v>
      </c>
      <c r="H629" s="1">
        <v>55520938</v>
      </c>
      <c r="I629" s="78" t="s">
        <v>5</v>
      </c>
      <c r="J629" s="78" t="s">
        <v>10</v>
      </c>
      <c r="K629" s="1">
        <v>1220506</v>
      </c>
      <c r="L629" s="70">
        <v>4.1700000000000001E-2</v>
      </c>
      <c r="M629" s="70">
        <v>6.9620299999999996E-2</v>
      </c>
      <c r="N629" s="70">
        <v>3.6320599999999999E-3</v>
      </c>
      <c r="O629" s="2">
        <v>6.8099999999999999E-82</v>
      </c>
      <c r="P629" s="108">
        <f t="shared" si="30"/>
        <v>3.0095053010372922E-4</v>
      </c>
      <c r="Q629" s="74">
        <f t="shared" si="31"/>
        <v>367.42190160978311</v>
      </c>
    </row>
    <row r="630" spans="4:17" ht="13" customHeight="1" x14ac:dyDescent="0.15">
      <c r="D630" s="1" t="s">
        <v>533</v>
      </c>
      <c r="E630" s="1" t="s">
        <v>598</v>
      </c>
      <c r="F630" s="1" t="s">
        <v>16</v>
      </c>
      <c r="G630" s="78">
        <v>1</v>
      </c>
      <c r="H630" s="1">
        <v>55479967</v>
      </c>
      <c r="I630" s="78" t="s">
        <v>7</v>
      </c>
      <c r="J630" s="78" t="s">
        <v>6</v>
      </c>
      <c r="K630" s="1">
        <v>1157592</v>
      </c>
      <c r="L630" s="70">
        <v>0.29599999999999999</v>
      </c>
      <c r="M630" s="70">
        <v>1.13165E-2</v>
      </c>
      <c r="N630" s="70">
        <v>1.6352199999999999E-3</v>
      </c>
      <c r="O630" s="2">
        <v>4.4999999999999998E-12</v>
      </c>
      <c r="P630" s="108">
        <f t="shared" si="30"/>
        <v>4.1371225960798183E-5</v>
      </c>
      <c r="Q630" s="74">
        <f t="shared" si="31"/>
        <v>47.892898847900526</v>
      </c>
    </row>
    <row r="631" spans="4:17" ht="13" customHeight="1" x14ac:dyDescent="0.15">
      <c r="D631" s="1" t="s">
        <v>533</v>
      </c>
      <c r="E631" s="1" t="s">
        <v>598</v>
      </c>
      <c r="F631" s="1" t="s">
        <v>35</v>
      </c>
      <c r="G631" s="78">
        <v>1</v>
      </c>
      <c r="H631" s="1">
        <v>55503448</v>
      </c>
      <c r="I631" s="78" t="s">
        <v>10</v>
      </c>
      <c r="J631" s="78" t="s">
        <v>5</v>
      </c>
      <c r="K631" s="1">
        <v>1222825</v>
      </c>
      <c r="L631" s="70">
        <v>0.25600000000000001</v>
      </c>
      <c r="M631" s="70">
        <v>4.8726400000000003E-2</v>
      </c>
      <c r="N631" s="70">
        <v>1.60687E-3</v>
      </c>
      <c r="O631" s="2">
        <v>9.9999999999999998E-201</v>
      </c>
      <c r="P631" s="108">
        <f t="shared" si="30"/>
        <v>7.5140901701140745E-4</v>
      </c>
      <c r="Q631" s="74">
        <f t="shared" si="31"/>
        <v>919.53117242332223</v>
      </c>
    </row>
    <row r="632" spans="4:17" ht="13" customHeight="1" x14ac:dyDescent="0.15">
      <c r="D632" s="1" t="s">
        <v>533</v>
      </c>
      <c r="E632" s="1" t="s">
        <v>598</v>
      </c>
      <c r="F632" s="1" t="s">
        <v>25</v>
      </c>
      <c r="G632" s="78">
        <v>1</v>
      </c>
      <c r="H632" s="1">
        <v>55493672</v>
      </c>
      <c r="I632" s="78" t="s">
        <v>7</v>
      </c>
      <c r="J632" s="78" t="s">
        <v>5</v>
      </c>
      <c r="K632" s="1">
        <v>1061564</v>
      </c>
      <c r="L632" s="70">
        <v>9.01E-2</v>
      </c>
      <c r="M632" s="70">
        <v>2.8649299999999999E-2</v>
      </c>
      <c r="N632" s="70">
        <v>2.9766300000000001E-3</v>
      </c>
      <c r="O632" s="2">
        <v>6.2900000000000003E-22</v>
      </c>
      <c r="P632" s="108">
        <f t="shared" si="30"/>
        <v>8.7255787555466077E-5</v>
      </c>
      <c r="Q632" s="74">
        <f t="shared" si="31"/>
        <v>92.635511333452683</v>
      </c>
    </row>
    <row r="633" spans="4:17" ht="13" customHeight="1" x14ac:dyDescent="0.15">
      <c r="D633" s="1" t="s">
        <v>533</v>
      </c>
      <c r="E633" s="1" t="s">
        <v>598</v>
      </c>
      <c r="F633" s="1" t="s">
        <v>24</v>
      </c>
      <c r="G633" s="78">
        <v>1</v>
      </c>
      <c r="H633" s="1">
        <v>55493375</v>
      </c>
      <c r="I633" s="78" t="s">
        <v>7</v>
      </c>
      <c r="J633" s="78" t="s">
        <v>6</v>
      </c>
      <c r="K633" s="1">
        <v>1092830</v>
      </c>
      <c r="L633" s="70">
        <v>2.0899999999999998E-2</v>
      </c>
      <c r="M633" s="70">
        <v>4.44815E-2</v>
      </c>
      <c r="N633" s="70">
        <v>5.5557899999999997E-3</v>
      </c>
      <c r="O633" s="2">
        <v>1.18E-15</v>
      </c>
      <c r="P633" s="108">
        <f t="shared" si="30"/>
        <v>5.8652850391470377E-5</v>
      </c>
      <c r="Q633" s="74">
        <f t="shared" si="31"/>
        <v>64.101236907868056</v>
      </c>
    </row>
    <row r="634" spans="4:17" ht="13" customHeight="1" x14ac:dyDescent="0.15">
      <c r="D634" s="1" t="s">
        <v>533</v>
      </c>
      <c r="E634" s="1" t="s">
        <v>598</v>
      </c>
      <c r="F634" s="1" t="s">
        <v>4</v>
      </c>
      <c r="G634" s="78">
        <v>1</v>
      </c>
      <c r="H634" s="1">
        <v>55411708</v>
      </c>
      <c r="I634" s="78" t="s">
        <v>5</v>
      </c>
      <c r="J634" s="78" t="s">
        <v>6</v>
      </c>
      <c r="K634" s="1">
        <v>1221351</v>
      </c>
      <c r="L634" s="70">
        <v>0.42799999999999999</v>
      </c>
      <c r="M634" s="70">
        <v>-1.03062E-2</v>
      </c>
      <c r="N634" s="70">
        <v>1.4195499999999999E-3</v>
      </c>
      <c r="O634" s="2">
        <v>3.8700000000000002E-13</v>
      </c>
      <c r="P634" s="108">
        <f t="shared" si="30"/>
        <v>4.3155535408986341E-5</v>
      </c>
      <c r="Q634" s="74">
        <f t="shared" si="31"/>
        <v>52.710244755064004</v>
      </c>
    </row>
    <row r="635" spans="4:17" ht="13" customHeight="1" x14ac:dyDescent="0.15">
      <c r="D635" s="1" t="s">
        <v>533</v>
      </c>
      <c r="E635" s="1" t="s">
        <v>598</v>
      </c>
      <c r="F635" s="1" t="s">
        <v>31</v>
      </c>
      <c r="G635" s="78">
        <v>1</v>
      </c>
      <c r="H635" s="1">
        <v>55497302</v>
      </c>
      <c r="I635" s="78" t="s">
        <v>6</v>
      </c>
      <c r="J635" s="78" t="s">
        <v>7</v>
      </c>
      <c r="K635" s="1">
        <v>1213921</v>
      </c>
      <c r="L635" s="70">
        <v>7.1599999999999997E-2</v>
      </c>
      <c r="M635" s="70">
        <v>2.1203799999999998E-2</v>
      </c>
      <c r="N635" s="70">
        <v>2.7652900000000001E-3</v>
      </c>
      <c r="O635" s="2">
        <v>1.7500000000000001E-14</v>
      </c>
      <c r="P635" s="108">
        <f t="shared" si="30"/>
        <v>4.8432241959624855E-5</v>
      </c>
      <c r="Q635" s="74">
        <f t="shared" si="31"/>
        <v>58.795666333323872</v>
      </c>
    </row>
    <row r="636" spans="4:17" ht="13" customHeight="1" x14ac:dyDescent="0.15">
      <c r="D636" s="1" t="s">
        <v>533</v>
      </c>
      <c r="E636" s="1" t="s">
        <v>598</v>
      </c>
      <c r="F636" s="1" t="s">
        <v>17</v>
      </c>
      <c r="G636" s="78">
        <v>1</v>
      </c>
      <c r="H636" s="1">
        <v>55482091</v>
      </c>
      <c r="I636" s="78" t="s">
        <v>10</v>
      </c>
      <c r="J636" s="78" t="s">
        <v>5</v>
      </c>
      <c r="K636" s="1">
        <v>1147754</v>
      </c>
      <c r="L636" s="70">
        <v>0.32300000000000001</v>
      </c>
      <c r="M636" s="70">
        <v>-1.1441099999999999E-2</v>
      </c>
      <c r="N636" s="70">
        <v>1.59856E-3</v>
      </c>
      <c r="O636" s="2">
        <v>8.2400000000000002E-13</v>
      </c>
      <c r="P636" s="108">
        <f t="shared" si="30"/>
        <v>4.4628211500919487E-5</v>
      </c>
      <c r="Q636" s="74">
        <f t="shared" si="31"/>
        <v>51.224405060186378</v>
      </c>
    </row>
    <row r="637" spans="4:17" ht="13" customHeight="1" x14ac:dyDescent="0.15">
      <c r="D637" s="1" t="s">
        <v>533</v>
      </c>
      <c r="E637" s="1" t="s">
        <v>598</v>
      </c>
      <c r="F637" s="1" t="s">
        <v>37</v>
      </c>
      <c r="G637" s="78">
        <v>1</v>
      </c>
      <c r="H637" s="1">
        <v>55505861</v>
      </c>
      <c r="I637" s="78" t="s">
        <v>5</v>
      </c>
      <c r="J637" s="78" t="s">
        <v>10</v>
      </c>
      <c r="K637" s="1">
        <v>1189801</v>
      </c>
      <c r="L637" s="70">
        <v>0.33800000000000002</v>
      </c>
      <c r="M637" s="70">
        <v>-4.1300900000000001E-2</v>
      </c>
      <c r="N637" s="70">
        <v>1.52538E-3</v>
      </c>
      <c r="O637" s="2">
        <v>1.9000000000000001E-161</v>
      </c>
      <c r="P637" s="108">
        <f t="shared" si="30"/>
        <v>6.1577364386269039E-4</v>
      </c>
      <c r="Q637" s="74">
        <f t="shared" si="31"/>
        <v>733.09828829848016</v>
      </c>
    </row>
    <row r="638" spans="4:17" ht="13" customHeight="1" x14ac:dyDescent="0.15">
      <c r="D638" s="1" t="s">
        <v>533</v>
      </c>
      <c r="E638" s="1" t="s">
        <v>598</v>
      </c>
      <c r="F638" s="1" t="s">
        <v>43</v>
      </c>
      <c r="G638" s="78">
        <v>1</v>
      </c>
      <c r="H638" s="1">
        <v>55518467</v>
      </c>
      <c r="I638" s="78" t="s">
        <v>10</v>
      </c>
      <c r="J638" s="78" t="s">
        <v>5</v>
      </c>
      <c r="K638" s="1">
        <v>1177725</v>
      </c>
      <c r="L638" s="70">
        <v>0.39700000000000002</v>
      </c>
      <c r="M638" s="70">
        <v>-5.2407799999999997E-2</v>
      </c>
      <c r="N638" s="70">
        <v>1.49171E-3</v>
      </c>
      <c r="O638" s="2">
        <v>9.9999999999999998E-201</v>
      </c>
      <c r="P638" s="108">
        <f t="shared" si="30"/>
        <v>1.046945900741411E-3</v>
      </c>
      <c r="Q638" s="74">
        <f t="shared" si="31"/>
        <v>1234.3045171133351</v>
      </c>
    </row>
    <row r="639" spans="4:17" ht="13" customHeight="1" x14ac:dyDescent="0.15">
      <c r="D639" s="1" t="s">
        <v>533</v>
      </c>
      <c r="E639" s="1" t="s">
        <v>598</v>
      </c>
      <c r="F639" s="1" t="s">
        <v>50</v>
      </c>
      <c r="G639" s="78">
        <v>1</v>
      </c>
      <c r="H639" s="1">
        <v>55532142</v>
      </c>
      <c r="I639" s="78" t="s">
        <v>6</v>
      </c>
      <c r="J639" s="78" t="s">
        <v>5</v>
      </c>
      <c r="K639" s="1">
        <v>1198344</v>
      </c>
      <c r="L639" s="70">
        <v>2.29E-2</v>
      </c>
      <c r="M639" s="70">
        <v>4.5568600000000001E-2</v>
      </c>
      <c r="N639" s="70">
        <v>4.8972900000000003E-3</v>
      </c>
      <c r="O639" s="2">
        <v>1.3399999999999999E-20</v>
      </c>
      <c r="P639" s="108">
        <f t="shared" si="30"/>
        <v>7.2244841947354956E-5</v>
      </c>
      <c r="Q639" s="74">
        <f t="shared" si="31"/>
        <v>86.580283367764892</v>
      </c>
    </row>
    <row r="640" spans="4:17" ht="13" customHeight="1" x14ac:dyDescent="0.15">
      <c r="D640" s="1" t="s">
        <v>533</v>
      </c>
      <c r="E640" s="1" t="s">
        <v>598</v>
      </c>
      <c r="F640" s="1" t="s">
        <v>23</v>
      </c>
      <c r="G640" s="78">
        <v>1</v>
      </c>
      <c r="H640" s="1">
        <v>55491161</v>
      </c>
      <c r="I640" s="78" t="s">
        <v>6</v>
      </c>
      <c r="J640" s="78" t="s">
        <v>7</v>
      </c>
      <c r="K640" s="1">
        <v>406807</v>
      </c>
      <c r="L640" s="70">
        <v>0.432</v>
      </c>
      <c r="M640" s="70">
        <v>-1.9283499999999999E-2</v>
      </c>
      <c r="N640" s="70">
        <v>3.03755E-3</v>
      </c>
      <c r="O640" s="2">
        <v>2.18E-10</v>
      </c>
      <c r="P640" s="108">
        <f t="shared" si="30"/>
        <v>9.9058879995947801E-5</v>
      </c>
      <c r="Q640" s="74">
        <f t="shared" si="31"/>
        <v>40.30163991206323</v>
      </c>
    </row>
    <row r="641" spans="4:17" ht="13" customHeight="1" x14ac:dyDescent="0.15">
      <c r="D641" s="1" t="s">
        <v>533</v>
      </c>
      <c r="E641" s="1" t="s">
        <v>598</v>
      </c>
      <c r="F641" s="1" t="s">
        <v>22</v>
      </c>
      <c r="G641" s="78">
        <v>1</v>
      </c>
      <c r="H641" s="1">
        <v>55489968</v>
      </c>
      <c r="I641" s="78" t="s">
        <v>5</v>
      </c>
      <c r="J641" s="78" t="s">
        <v>10</v>
      </c>
      <c r="K641" s="1">
        <v>1079572</v>
      </c>
      <c r="L641" s="70">
        <v>1.72E-2</v>
      </c>
      <c r="M641" s="70">
        <v>6.8345000000000003E-2</v>
      </c>
      <c r="N641" s="70">
        <v>6.7619999999999998E-3</v>
      </c>
      <c r="O641" s="2">
        <v>5.1299999999999998E-24</v>
      </c>
      <c r="P641" s="108">
        <f t="shared" si="30"/>
        <v>9.4617279561305087E-5</v>
      </c>
      <c r="Q641" s="74">
        <f t="shared" si="31"/>
        <v>102.15564218495351</v>
      </c>
    </row>
    <row r="642" spans="4:17" ht="13" customHeight="1" x14ac:dyDescent="0.15">
      <c r="D642" s="1" t="s">
        <v>533</v>
      </c>
      <c r="E642" s="1" t="s">
        <v>598</v>
      </c>
      <c r="F642" s="1" t="s">
        <v>44</v>
      </c>
      <c r="G642" s="78">
        <v>1</v>
      </c>
      <c r="H642" s="1">
        <v>55519068</v>
      </c>
      <c r="I642" s="78" t="s">
        <v>10</v>
      </c>
      <c r="J642" s="78" t="s">
        <v>6</v>
      </c>
      <c r="K642" s="1">
        <v>1227845</v>
      </c>
      <c r="L642" s="70">
        <v>4.2999999999999997E-2</v>
      </c>
      <c r="M642" s="70">
        <v>-4.1404400000000001E-2</v>
      </c>
      <c r="N642" s="70">
        <v>3.4129799999999999E-3</v>
      </c>
      <c r="O642" s="2">
        <v>7.2000000000000002E-34</v>
      </c>
      <c r="P642" s="108">
        <f t="shared" si="30"/>
        <v>1.1984775580046626E-4</v>
      </c>
      <c r="Q642" s="74">
        <f t="shared" si="31"/>
        <v>147.17186624319811</v>
      </c>
    </row>
    <row r="643" spans="4:17" ht="13" customHeight="1" x14ac:dyDescent="0.15">
      <c r="D643" s="1" t="s">
        <v>533</v>
      </c>
      <c r="E643" s="1" t="s">
        <v>598</v>
      </c>
      <c r="F643" s="1" t="s">
        <v>49</v>
      </c>
      <c r="G643" s="78">
        <v>1</v>
      </c>
      <c r="H643" s="1">
        <v>55526840</v>
      </c>
      <c r="I643" s="78" t="s">
        <v>7</v>
      </c>
      <c r="J643" s="78" t="s">
        <v>5</v>
      </c>
      <c r="K643" s="1">
        <v>1230153</v>
      </c>
      <c r="L643" s="70">
        <v>3.5799999999999998E-2</v>
      </c>
      <c r="M643" s="70">
        <v>-4.0630100000000002E-2</v>
      </c>
      <c r="N643" s="70">
        <v>3.7885800000000002E-3</v>
      </c>
      <c r="O643" s="2">
        <v>7.82E-27</v>
      </c>
      <c r="P643" s="108">
        <f t="shared" si="30"/>
        <v>9.3485256889774512E-5</v>
      </c>
      <c r="Q643" s="74">
        <f t="shared" si="31"/>
        <v>115.01173414972533</v>
      </c>
    </row>
    <row r="644" spans="4:17" ht="13" customHeight="1" x14ac:dyDescent="0.15">
      <c r="D644" s="1" t="s">
        <v>533</v>
      </c>
      <c r="E644" s="1" t="s">
        <v>598</v>
      </c>
      <c r="F644" s="1" t="s">
        <v>55</v>
      </c>
      <c r="G644" s="78">
        <v>1</v>
      </c>
      <c r="H644" s="1">
        <v>55583210</v>
      </c>
      <c r="I644" s="78" t="s">
        <v>5</v>
      </c>
      <c r="J644" s="78" t="s">
        <v>10</v>
      </c>
      <c r="K644" s="1">
        <v>1064964</v>
      </c>
      <c r="L644" s="70">
        <v>1.21E-2</v>
      </c>
      <c r="M644" s="70">
        <v>-0.25553300000000001</v>
      </c>
      <c r="N644" s="70">
        <v>7.1826700000000004E-3</v>
      </c>
      <c r="O644" s="2">
        <v>9.9999999999999998E-201</v>
      </c>
      <c r="P644" s="108">
        <f t="shared" si="30"/>
        <v>1.1870565110540785E-3</v>
      </c>
      <c r="Q644" s="74">
        <f t="shared" si="31"/>
        <v>1265.6725009082388</v>
      </c>
    </row>
    <row r="645" spans="4:17" ht="13" customHeight="1" x14ac:dyDescent="0.15">
      <c r="D645" s="1" t="s">
        <v>533</v>
      </c>
      <c r="E645" s="1" t="s">
        <v>598</v>
      </c>
      <c r="F645" s="1" t="s">
        <v>58</v>
      </c>
      <c r="G645" s="78">
        <v>1</v>
      </c>
      <c r="H645" s="1">
        <v>55609056</v>
      </c>
      <c r="I645" s="78" t="s">
        <v>5</v>
      </c>
      <c r="J645" s="78" t="s">
        <v>10</v>
      </c>
      <c r="K645" s="1">
        <v>1219855</v>
      </c>
      <c r="L645" s="70">
        <v>1.1599999999999999E-2</v>
      </c>
      <c r="M645" s="70">
        <v>6.7628900000000006E-2</v>
      </c>
      <c r="N645" s="70">
        <v>7.1242700000000003E-3</v>
      </c>
      <c r="O645" s="2">
        <v>2.2499999999999998E-21</v>
      </c>
      <c r="P645" s="108">
        <f t="shared" si="30"/>
        <v>7.386583563031318E-5</v>
      </c>
      <c r="Q645" s="74">
        <f t="shared" si="31"/>
        <v>90.112117397996442</v>
      </c>
    </row>
    <row r="646" spans="4:17" ht="13" customHeight="1" x14ac:dyDescent="0.15">
      <c r="D646" s="1" t="s">
        <v>533</v>
      </c>
      <c r="E646" s="1" t="s">
        <v>598</v>
      </c>
      <c r="F646" s="1" t="s">
        <v>41</v>
      </c>
      <c r="G646" s="78">
        <v>1</v>
      </c>
      <c r="H646" s="1">
        <v>55517344</v>
      </c>
      <c r="I646" s="78" t="s">
        <v>7</v>
      </c>
      <c r="J646" s="78" t="s">
        <v>6</v>
      </c>
      <c r="K646" s="1">
        <v>1151761</v>
      </c>
      <c r="L646" s="70">
        <v>0.35299999999999998</v>
      </c>
      <c r="M646" s="70">
        <v>2.1111399999999999E-2</v>
      </c>
      <c r="N646" s="70">
        <v>1.5558499999999999E-3</v>
      </c>
      <c r="O646" s="2">
        <v>6.1099999999999994E-42</v>
      </c>
      <c r="P646" s="108">
        <f t="shared" si="30"/>
        <v>1.5983314004350198E-4</v>
      </c>
      <c r="Q646" s="74">
        <f t="shared" si="31"/>
        <v>184.11868581105767</v>
      </c>
    </row>
    <row r="647" spans="4:17" ht="13" customHeight="1" x14ac:dyDescent="0.15">
      <c r="D647" s="1" t="s">
        <v>533</v>
      </c>
      <c r="E647" s="1" t="s">
        <v>598</v>
      </c>
      <c r="F647" s="1" t="s">
        <v>34</v>
      </c>
      <c r="G647" s="78">
        <v>1</v>
      </c>
      <c r="H647" s="1">
        <v>55500978</v>
      </c>
      <c r="I647" s="78" t="s">
        <v>7</v>
      </c>
      <c r="J647" s="78" t="s">
        <v>5</v>
      </c>
      <c r="K647" s="1">
        <v>1230647</v>
      </c>
      <c r="L647" s="70">
        <v>2.0199999999999999E-2</v>
      </c>
      <c r="M647" s="70">
        <v>7.0429699999999998E-2</v>
      </c>
      <c r="N647" s="70">
        <v>4.9502599999999997E-3</v>
      </c>
      <c r="O647" s="2">
        <v>6.1900000000000001E-46</v>
      </c>
      <c r="P647" s="108">
        <f t="shared" si="30"/>
        <v>1.6445638203433085E-4</v>
      </c>
      <c r="Q647" s="74">
        <f t="shared" si="31"/>
        <v>202.42071364685424</v>
      </c>
    </row>
    <row r="648" spans="4:17" ht="13" customHeight="1" x14ac:dyDescent="0.15">
      <c r="D648" s="1" t="s">
        <v>533</v>
      </c>
      <c r="E648" s="1" t="s">
        <v>598</v>
      </c>
      <c r="F648" s="1" t="s">
        <v>26</v>
      </c>
      <c r="G648" s="78">
        <v>1</v>
      </c>
      <c r="H648" s="1">
        <v>55494301</v>
      </c>
      <c r="I648" s="78" t="s">
        <v>7</v>
      </c>
      <c r="J648" s="78" t="s">
        <v>6</v>
      </c>
      <c r="K648" s="1">
        <v>1192943</v>
      </c>
      <c r="L648" s="70">
        <v>4.7E-2</v>
      </c>
      <c r="M648" s="70">
        <v>-5.8931299999999999E-2</v>
      </c>
      <c r="N648" s="70">
        <v>3.4438899999999998E-3</v>
      </c>
      <c r="O648" s="2">
        <v>1.2099999999999999E-65</v>
      </c>
      <c r="P648" s="108">
        <f t="shared" si="30"/>
        <v>2.453958534977244E-4</v>
      </c>
      <c r="Q648" s="74">
        <f t="shared" si="31"/>
        <v>292.81463036356354</v>
      </c>
    </row>
    <row r="649" spans="4:17" ht="13" customHeight="1" x14ac:dyDescent="0.15">
      <c r="D649" s="1" t="s">
        <v>533</v>
      </c>
      <c r="E649" s="1" t="s">
        <v>598</v>
      </c>
      <c r="F649" s="1" t="s">
        <v>38</v>
      </c>
      <c r="G649" s="78">
        <v>1</v>
      </c>
      <c r="H649" s="1">
        <v>55510015</v>
      </c>
      <c r="I649" s="78" t="s">
        <v>7</v>
      </c>
      <c r="J649" s="78" t="s">
        <v>6</v>
      </c>
      <c r="K649" s="1">
        <v>1225163</v>
      </c>
      <c r="L649" s="70">
        <v>1.61E-2</v>
      </c>
      <c r="M649" s="70">
        <v>-4.1622300000000001E-2</v>
      </c>
      <c r="N649" s="70">
        <v>5.5440799999999998E-3</v>
      </c>
      <c r="O649" s="2">
        <v>6.0300000000000006E-14</v>
      </c>
      <c r="P649" s="108">
        <f t="shared" si="30"/>
        <v>4.6002276268576481E-5</v>
      </c>
      <c r="Q649" s="74">
        <f t="shared" si="31"/>
        <v>56.362787612012426</v>
      </c>
    </row>
    <row r="650" spans="4:17" ht="13" customHeight="1" x14ac:dyDescent="0.15">
      <c r="D650" s="1" t="s">
        <v>533</v>
      </c>
      <c r="E650" s="1" t="s">
        <v>598</v>
      </c>
      <c r="F650" s="1" t="s">
        <v>33</v>
      </c>
      <c r="G650" s="78">
        <v>1</v>
      </c>
      <c r="H650" s="1">
        <v>55500283</v>
      </c>
      <c r="I650" s="78" t="s">
        <v>10</v>
      </c>
      <c r="J650" s="78" t="s">
        <v>6</v>
      </c>
      <c r="K650" s="1">
        <v>1220192</v>
      </c>
      <c r="L650" s="70">
        <v>2.3599999999999999E-2</v>
      </c>
      <c r="M650" s="70">
        <v>2.8248800000000001E-2</v>
      </c>
      <c r="N650" s="70">
        <v>4.9838299999999999E-3</v>
      </c>
      <c r="O650" s="2">
        <v>1.44E-8</v>
      </c>
      <c r="P650" s="108">
        <f t="shared" si="30"/>
        <v>2.6328975463756207E-5</v>
      </c>
      <c r="Q650" s="74">
        <f t="shared" si="31"/>
        <v>32.127198447340326</v>
      </c>
    </row>
    <row r="651" spans="4:17" ht="13" customHeight="1" x14ac:dyDescent="0.15">
      <c r="D651" s="1" t="s">
        <v>533</v>
      </c>
      <c r="E651" s="1" t="s">
        <v>598</v>
      </c>
      <c r="F651" s="1" t="s">
        <v>46</v>
      </c>
      <c r="G651" s="78">
        <v>1</v>
      </c>
      <c r="H651" s="1">
        <v>55522558</v>
      </c>
      <c r="I651" s="78" t="s">
        <v>5</v>
      </c>
      <c r="J651" s="78" t="s">
        <v>6</v>
      </c>
      <c r="K651" s="1">
        <v>1221608</v>
      </c>
      <c r="L651" s="70">
        <v>2.29E-2</v>
      </c>
      <c r="M651" s="70">
        <v>7.1284899999999998E-2</v>
      </c>
      <c r="N651" s="70">
        <v>4.9883200000000001E-3</v>
      </c>
      <c r="O651" s="2">
        <v>2.51E-46</v>
      </c>
      <c r="P651" s="108">
        <f t="shared" si="30"/>
        <v>1.6714062264055953E-4</v>
      </c>
      <c r="Q651" s="74">
        <f t="shared" si="31"/>
        <v>204.21411993660158</v>
      </c>
    </row>
    <row r="652" spans="4:17" ht="13" customHeight="1" x14ac:dyDescent="0.15">
      <c r="D652" s="1" t="s">
        <v>533</v>
      </c>
      <c r="E652" s="1" t="s">
        <v>598</v>
      </c>
      <c r="F652" s="1" t="s">
        <v>40</v>
      </c>
      <c r="G652" s="78">
        <v>1</v>
      </c>
      <c r="H652" s="1">
        <v>55516713</v>
      </c>
      <c r="I652" s="78" t="s">
        <v>7</v>
      </c>
      <c r="J652" s="78" t="s">
        <v>6</v>
      </c>
      <c r="K652" s="1">
        <v>1223783</v>
      </c>
      <c r="L652" s="70">
        <v>0.15</v>
      </c>
      <c r="M652" s="70">
        <v>-2.23007E-2</v>
      </c>
      <c r="N652" s="70">
        <v>2.0160999999999998E-3</v>
      </c>
      <c r="O652" s="2">
        <v>1.9300000000000001E-28</v>
      </c>
      <c r="P652" s="108">
        <f t="shared" si="30"/>
        <v>9.9968923950447431E-5</v>
      </c>
      <c r="Q652" s="74">
        <f t="shared" si="31"/>
        <v>122.35230114889123</v>
      </c>
    </row>
    <row r="653" spans="4:17" ht="13" customHeight="1" x14ac:dyDescent="0.15">
      <c r="D653" s="1" t="s">
        <v>533</v>
      </c>
      <c r="E653" s="1" t="s">
        <v>598</v>
      </c>
      <c r="F653" s="1" t="s">
        <v>19</v>
      </c>
      <c r="G653" s="78">
        <v>1</v>
      </c>
      <c r="H653" s="1">
        <v>55485042</v>
      </c>
      <c r="I653" s="78" t="s">
        <v>5</v>
      </c>
      <c r="J653" s="78" t="s">
        <v>10</v>
      </c>
      <c r="K653" s="1">
        <v>1221906</v>
      </c>
      <c r="L653" s="70">
        <v>3.0499999999999999E-2</v>
      </c>
      <c r="M653" s="70">
        <v>5.38427E-2</v>
      </c>
      <c r="N653" s="70">
        <v>4.2196899999999999E-3</v>
      </c>
      <c r="O653" s="2">
        <v>2.7499999999999999E-37</v>
      </c>
      <c r="P653" s="108">
        <f t="shared" si="30"/>
        <v>1.3322842843844742E-4</v>
      </c>
      <c r="Q653" s="74">
        <f t="shared" si="31"/>
        <v>162.81404108147365</v>
      </c>
    </row>
    <row r="654" spans="4:17" ht="13" customHeight="1" x14ac:dyDescent="0.15">
      <c r="D654" s="1" t="s">
        <v>533</v>
      </c>
      <c r="E654" s="1" t="s">
        <v>598</v>
      </c>
      <c r="F654" s="1" t="s">
        <v>57</v>
      </c>
      <c r="G654" s="78">
        <v>1</v>
      </c>
      <c r="H654" s="1">
        <v>55608984</v>
      </c>
      <c r="I654" s="78" t="s">
        <v>5</v>
      </c>
      <c r="J654" s="78" t="s">
        <v>7</v>
      </c>
      <c r="K654" s="1">
        <v>1223720</v>
      </c>
      <c r="L654" s="70">
        <v>4.9099999999999998E-2</v>
      </c>
      <c r="M654" s="70">
        <v>-2.5761200000000001E-2</v>
      </c>
      <c r="N654" s="70">
        <v>3.2526E-3</v>
      </c>
      <c r="O654" s="2">
        <v>2.3699999999999999E-15</v>
      </c>
      <c r="P654" s="108">
        <f t="shared" si="30"/>
        <v>5.1258576755218355E-5</v>
      </c>
      <c r="Q654" s="74">
        <f t="shared" si="31"/>
        <v>62.729258442250952</v>
      </c>
    </row>
    <row r="655" spans="4:17" ht="13" customHeight="1" x14ac:dyDescent="0.15">
      <c r="D655" s="1" t="s">
        <v>533</v>
      </c>
      <c r="E655" s="1" t="s">
        <v>598</v>
      </c>
      <c r="F655" s="1" t="s">
        <v>27</v>
      </c>
      <c r="G655" s="78">
        <v>1</v>
      </c>
      <c r="H655" s="1">
        <v>55495299</v>
      </c>
      <c r="I655" s="78" t="s">
        <v>5</v>
      </c>
      <c r="J655" s="78" t="s">
        <v>10</v>
      </c>
      <c r="K655" s="1">
        <v>1224683</v>
      </c>
      <c r="L655" s="70">
        <v>1.09E-2</v>
      </c>
      <c r="M655" s="70">
        <v>-4.0715099999999997E-2</v>
      </c>
      <c r="N655" s="70">
        <v>6.8394199999999997E-3</v>
      </c>
      <c r="O655" s="2">
        <v>2.6299999999999998E-9</v>
      </c>
      <c r="P655" s="108">
        <f t="shared" si="30"/>
        <v>2.8935847527282648E-5</v>
      </c>
      <c r="Q655" s="74">
        <f t="shared" si="31"/>
        <v>35.438208120146847</v>
      </c>
    </row>
    <row r="656" spans="4:17" ht="13" customHeight="1" x14ac:dyDescent="0.15">
      <c r="D656" s="1" t="s">
        <v>533</v>
      </c>
      <c r="E656" s="1" t="s">
        <v>598</v>
      </c>
      <c r="F656" s="1" t="s">
        <v>11</v>
      </c>
      <c r="G656" s="78">
        <v>1</v>
      </c>
      <c r="H656" s="1">
        <v>55452897</v>
      </c>
      <c r="I656" s="78" t="s">
        <v>7</v>
      </c>
      <c r="J656" s="78" t="s">
        <v>5</v>
      </c>
      <c r="K656" s="1">
        <v>1218375</v>
      </c>
      <c r="L656" s="70">
        <v>0.20200000000000001</v>
      </c>
      <c r="M656" s="70">
        <v>-1.52847E-2</v>
      </c>
      <c r="N656" s="70">
        <v>1.7482299999999999E-3</v>
      </c>
      <c r="O656" s="2">
        <v>2.2699999999999999E-18</v>
      </c>
      <c r="P656" s="108">
        <f t="shared" si="30"/>
        <v>6.2734793917805872E-5</v>
      </c>
      <c r="Q656" s="74">
        <f t="shared" si="31"/>
        <v>76.439174465876263</v>
      </c>
    </row>
    <row r="657" spans="4:17" ht="13" customHeight="1" x14ac:dyDescent="0.15">
      <c r="D657" s="1" t="s">
        <v>533</v>
      </c>
      <c r="E657" s="1" t="s">
        <v>598</v>
      </c>
      <c r="F657" s="1" t="s">
        <v>21</v>
      </c>
      <c r="G657" s="78">
        <v>1</v>
      </c>
      <c r="H657" s="1">
        <v>55488831</v>
      </c>
      <c r="I657" s="78" t="s">
        <v>10</v>
      </c>
      <c r="J657" s="78" t="s">
        <v>6</v>
      </c>
      <c r="K657" s="1">
        <v>1227691</v>
      </c>
      <c r="L657" s="70">
        <v>0.25900000000000001</v>
      </c>
      <c r="M657" s="70">
        <v>3.6133400000000003E-2</v>
      </c>
      <c r="N657" s="70">
        <v>1.5865E-3</v>
      </c>
      <c r="O657" s="2">
        <v>8.0100000000000002E-115</v>
      </c>
      <c r="P657" s="108">
        <f t="shared" si="30"/>
        <v>4.2234268122909194E-4</v>
      </c>
      <c r="Q657" s="74">
        <f t="shared" si="31"/>
        <v>518.72454348997962</v>
      </c>
    </row>
    <row r="658" spans="4:17" ht="13" customHeight="1" x14ac:dyDescent="0.15">
      <c r="D658" s="1"/>
      <c r="E658" s="1"/>
      <c r="F658" s="1"/>
      <c r="G658" s="78"/>
      <c r="H658" s="1"/>
      <c r="I658" s="78"/>
      <c r="J658" s="78"/>
      <c r="K658" s="1"/>
      <c r="L658" s="70"/>
      <c r="M658" s="70"/>
      <c r="N658" s="70"/>
      <c r="O658" s="2"/>
      <c r="P658" s="108"/>
      <c r="Q658" s="74"/>
    </row>
    <row r="659" spans="4:17" ht="13" customHeight="1" x14ac:dyDescent="0.15">
      <c r="D659" s="1" t="s">
        <v>621</v>
      </c>
      <c r="E659" s="1" t="s">
        <v>598</v>
      </c>
      <c r="F659" s="1" t="s">
        <v>501</v>
      </c>
      <c r="G659" s="78">
        <v>1</v>
      </c>
      <c r="H659" s="1">
        <v>55507649</v>
      </c>
      <c r="I659" s="78" t="s">
        <v>6</v>
      </c>
      <c r="J659" s="78" t="s">
        <v>7</v>
      </c>
      <c r="K659" s="1">
        <v>46039</v>
      </c>
      <c r="L659" s="70">
        <v>0.42099999999999999</v>
      </c>
      <c r="M659" s="70">
        <v>-4.1687299999999997E-2</v>
      </c>
      <c r="N659" s="70">
        <v>6.9409900000000002E-3</v>
      </c>
      <c r="O659" s="2">
        <v>1.9000000000000001E-9</v>
      </c>
      <c r="P659" s="108">
        <f t="shared" ref="P659:P666" si="32">M659^2/((K659*N659^2)+M659^2)</f>
        <v>7.8288627560558306E-4</v>
      </c>
      <c r="Q659" s="74">
        <f t="shared" ref="Q659:Q666" si="33">(P659/(1-P659))*(K659-2)</f>
        <v>36.069974157783804</v>
      </c>
    </row>
    <row r="660" spans="4:17" ht="13" customHeight="1" x14ac:dyDescent="0.15">
      <c r="D660" s="1" t="s">
        <v>621</v>
      </c>
      <c r="E660" s="1" t="s">
        <v>598</v>
      </c>
      <c r="F660" s="1" t="s">
        <v>36</v>
      </c>
      <c r="G660" s="78">
        <v>1</v>
      </c>
      <c r="H660" s="1">
        <v>55505647</v>
      </c>
      <c r="I660" s="78" t="s">
        <v>5</v>
      </c>
      <c r="J660" s="78" t="s">
        <v>6</v>
      </c>
      <c r="K660" s="1">
        <v>44345</v>
      </c>
      <c r="L660" s="70">
        <v>8.2900000000000005E-3</v>
      </c>
      <c r="M660" s="70">
        <v>-0.48540299999999997</v>
      </c>
      <c r="N660" s="70">
        <v>3.6917899999999997E-2</v>
      </c>
      <c r="O660" s="2">
        <v>1.7399999999999999E-39</v>
      </c>
      <c r="P660" s="108">
        <f t="shared" si="32"/>
        <v>3.88326039311608E-3</v>
      </c>
      <c r="Q660" s="74">
        <f t="shared" si="33"/>
        <v>172.86670202922502</v>
      </c>
    </row>
    <row r="661" spans="4:17" ht="13" customHeight="1" x14ac:dyDescent="0.15">
      <c r="D661" s="1" t="s">
        <v>621</v>
      </c>
      <c r="E661" s="1" t="s">
        <v>598</v>
      </c>
      <c r="F661" s="1" t="s">
        <v>502</v>
      </c>
      <c r="G661" s="78">
        <v>1</v>
      </c>
      <c r="H661" s="1">
        <v>55520212</v>
      </c>
      <c r="I661" s="78" t="s">
        <v>10</v>
      </c>
      <c r="J661" s="78" t="s">
        <v>5</v>
      </c>
      <c r="K661" s="1">
        <v>46039</v>
      </c>
      <c r="L661" s="70">
        <v>0.35099999999999998</v>
      </c>
      <c r="M661" s="70">
        <v>-6.6983600000000004E-2</v>
      </c>
      <c r="N661" s="70">
        <v>7.1652E-3</v>
      </c>
      <c r="O661" s="2">
        <v>8.8899999999999999E-21</v>
      </c>
      <c r="P661" s="108">
        <f t="shared" si="32"/>
        <v>1.8946580228408169E-3</v>
      </c>
      <c r="Q661" s="74">
        <f t="shared" si="33"/>
        <v>87.389945458801833</v>
      </c>
    </row>
    <row r="662" spans="4:17" ht="13" customHeight="1" x14ac:dyDescent="0.15">
      <c r="D662" s="1" t="s">
        <v>621</v>
      </c>
      <c r="E662" s="1" t="s">
        <v>598</v>
      </c>
      <c r="F662" s="1" t="s">
        <v>503</v>
      </c>
      <c r="G662" s="78">
        <v>1</v>
      </c>
      <c r="H662" s="1">
        <v>55520445</v>
      </c>
      <c r="I662" s="78" t="s">
        <v>10</v>
      </c>
      <c r="J662" s="78" t="s">
        <v>5</v>
      </c>
      <c r="K662" s="1">
        <v>46039</v>
      </c>
      <c r="L662" s="70">
        <v>5.7799999999999997E-2</v>
      </c>
      <c r="M662" s="70">
        <v>-0.109074</v>
      </c>
      <c r="N662" s="70">
        <v>1.45983E-2</v>
      </c>
      <c r="O662" s="2">
        <v>7.9200000000000006E-14</v>
      </c>
      <c r="P662" s="108">
        <f t="shared" si="32"/>
        <v>1.2111159671150422E-3</v>
      </c>
      <c r="Q662" s="74">
        <f t="shared" si="33"/>
        <v>55.823754818880658</v>
      </c>
    </row>
    <row r="663" spans="4:17" ht="13" customHeight="1" x14ac:dyDescent="0.15">
      <c r="D663" s="1" t="s">
        <v>621</v>
      </c>
      <c r="E663" s="1" t="s">
        <v>598</v>
      </c>
      <c r="F663" s="1" t="s">
        <v>505</v>
      </c>
      <c r="G663" s="78">
        <v>1</v>
      </c>
      <c r="H663" s="1">
        <v>55536383</v>
      </c>
      <c r="I663" s="78" t="s">
        <v>5</v>
      </c>
      <c r="J663" s="78" t="s">
        <v>10</v>
      </c>
      <c r="K663" s="1">
        <v>45601</v>
      </c>
      <c r="L663" s="70">
        <v>1.4200000000000001E-2</v>
      </c>
      <c r="M663" s="70">
        <v>-0.214312</v>
      </c>
      <c r="N663" s="70">
        <v>2.8909899999999999E-2</v>
      </c>
      <c r="O663" s="2">
        <v>1.2300000000000001E-13</v>
      </c>
      <c r="P663" s="108">
        <f t="shared" si="32"/>
        <v>1.2036559777319753E-3</v>
      </c>
      <c r="Q663" s="74">
        <f t="shared" si="33"/>
        <v>54.951651812791056</v>
      </c>
    </row>
    <row r="664" spans="4:17" ht="13" customHeight="1" x14ac:dyDescent="0.15">
      <c r="D664" s="1" t="s">
        <v>621</v>
      </c>
      <c r="E664" s="1" t="s">
        <v>598</v>
      </c>
      <c r="F664" s="1" t="s">
        <v>498</v>
      </c>
      <c r="G664" s="78">
        <v>1</v>
      </c>
      <c r="H664" s="1">
        <v>55489542</v>
      </c>
      <c r="I664" s="78" t="s">
        <v>7</v>
      </c>
      <c r="J664" s="78" t="s">
        <v>6</v>
      </c>
      <c r="K664" s="1">
        <v>46039</v>
      </c>
      <c r="L664" s="70">
        <v>0.20100000000000001</v>
      </c>
      <c r="M664" s="70">
        <v>-4.7212400000000002E-2</v>
      </c>
      <c r="N664" s="70">
        <v>8.5221499999999992E-3</v>
      </c>
      <c r="O664" s="2">
        <v>3.03E-8</v>
      </c>
      <c r="P664" s="108">
        <f t="shared" si="32"/>
        <v>6.6619060950533476E-4</v>
      </c>
      <c r="Q664" s="74">
        <f t="shared" si="33"/>
        <v>30.689862387926947</v>
      </c>
    </row>
    <row r="665" spans="4:17" ht="13" customHeight="1" x14ac:dyDescent="0.15">
      <c r="D665" s="1" t="s">
        <v>621</v>
      </c>
      <c r="E665" s="1" t="s">
        <v>598</v>
      </c>
      <c r="F665" s="1" t="s">
        <v>506</v>
      </c>
      <c r="G665" s="78">
        <v>1</v>
      </c>
      <c r="H665" s="1">
        <v>55605395</v>
      </c>
      <c r="I665" s="78" t="s">
        <v>6</v>
      </c>
      <c r="J665" s="78" t="s">
        <v>7</v>
      </c>
      <c r="K665" s="1">
        <v>46039</v>
      </c>
      <c r="L665" s="70">
        <v>3.3500000000000002E-2</v>
      </c>
      <c r="M665" s="70">
        <v>0.119009</v>
      </c>
      <c r="N665" s="70">
        <v>1.95012E-2</v>
      </c>
      <c r="O665" s="2">
        <v>1.0399999999999999E-9</v>
      </c>
      <c r="P665" s="108">
        <f t="shared" si="32"/>
        <v>8.0827637567020374E-4</v>
      </c>
      <c r="Q665" s="74">
        <f t="shared" si="33"/>
        <v>37.240720301161538</v>
      </c>
    </row>
    <row r="666" spans="4:17" ht="13" customHeight="1" x14ac:dyDescent="0.15">
      <c r="D666" s="1" t="s">
        <v>621</v>
      </c>
      <c r="E666" s="1" t="s">
        <v>598</v>
      </c>
      <c r="F666" s="1" t="s">
        <v>499</v>
      </c>
      <c r="G666" s="78">
        <v>1</v>
      </c>
      <c r="H666" s="1">
        <v>55498949</v>
      </c>
      <c r="I666" s="78" t="s">
        <v>7</v>
      </c>
      <c r="J666" s="78" t="s">
        <v>6</v>
      </c>
      <c r="K666" s="1">
        <v>46039</v>
      </c>
      <c r="L666" s="70">
        <v>0.28000000000000003</v>
      </c>
      <c r="M666" s="70">
        <v>4.5550199999999999E-2</v>
      </c>
      <c r="N666" s="70">
        <v>7.3775200000000003E-3</v>
      </c>
      <c r="O666" s="2">
        <v>6.6499999999999998E-10</v>
      </c>
      <c r="P666" s="108">
        <f t="shared" si="32"/>
        <v>8.2732177202442865E-4</v>
      </c>
      <c r="Q666" s="74">
        <f t="shared" si="33"/>
        <v>38.118949055168649</v>
      </c>
    </row>
    <row r="667" spans="4:17" ht="13" customHeight="1" x14ac:dyDescent="0.15">
      <c r="D667" s="1"/>
      <c r="E667" s="1"/>
      <c r="F667" s="1"/>
      <c r="G667" s="78"/>
      <c r="H667" s="1"/>
      <c r="I667" s="78"/>
      <c r="J667" s="78"/>
      <c r="K667" s="1"/>
      <c r="L667" s="70"/>
      <c r="M667" s="70"/>
      <c r="N667" s="70"/>
      <c r="O667" s="2"/>
      <c r="P667" s="108"/>
      <c r="Q667" s="74"/>
    </row>
    <row r="668" spans="4:17" ht="13" customHeight="1" x14ac:dyDescent="0.15">
      <c r="D668" s="1" t="s">
        <v>536</v>
      </c>
      <c r="E668" s="1" t="s">
        <v>598</v>
      </c>
      <c r="F668" s="1" t="s">
        <v>537</v>
      </c>
      <c r="G668" s="78">
        <v>1</v>
      </c>
      <c r="H668" s="1">
        <v>55521109</v>
      </c>
      <c r="I668" s="78" t="s">
        <v>10</v>
      </c>
      <c r="J668" s="78" t="s">
        <v>5</v>
      </c>
      <c r="K668" s="1">
        <v>37482</v>
      </c>
      <c r="L668" s="70">
        <v>0.38600000000000001</v>
      </c>
      <c r="M668" s="70">
        <v>-5.12641E-2</v>
      </c>
      <c r="N668" s="70">
        <v>8.0921099999999996E-3</v>
      </c>
      <c r="O668" s="2">
        <v>2.3700000000000001E-10</v>
      </c>
      <c r="P668" s="108">
        <f>M668^2/((K668*N668^2)+M668^2)</f>
        <v>1.069585727141357E-3</v>
      </c>
      <c r="Q668" s="74">
        <f>(P668/(1-P668))*(K668-2)</f>
        <v>40.130996594431423</v>
      </c>
    </row>
    <row r="671" spans="4:17" ht="13" customHeight="1" x14ac:dyDescent="0.15">
      <c r="D671" s="8" t="s">
        <v>668</v>
      </c>
      <c r="E671" s="8" t="s">
        <v>738</v>
      </c>
    </row>
    <row r="673" spans="4:5" ht="13" customHeight="1" x14ac:dyDescent="0.15">
      <c r="D673" s="8" t="s">
        <v>651</v>
      </c>
    </row>
    <row r="674" spans="4:5" ht="13" customHeight="1" x14ac:dyDescent="0.15">
      <c r="D674" s="8" t="s">
        <v>3</v>
      </c>
      <c r="E674" s="8" t="s">
        <v>669</v>
      </c>
    </row>
    <row r="675" spans="4:5" ht="13" customHeight="1" x14ac:dyDescent="0.15">
      <c r="D675" s="8" t="s">
        <v>602</v>
      </c>
      <c r="E675" s="8" t="s">
        <v>739</v>
      </c>
    </row>
    <row r="676" spans="4:5" ht="13" customHeight="1" x14ac:dyDescent="0.15">
      <c r="D676" s="8" t="s">
        <v>603</v>
      </c>
      <c r="E676" s="8" t="s">
        <v>670</v>
      </c>
    </row>
    <row r="677" spans="4:5" ht="13" customHeight="1" x14ac:dyDescent="0.15">
      <c r="D677" s="8" t="s">
        <v>671</v>
      </c>
      <c r="E677" s="8" t="s">
        <v>672</v>
      </c>
    </row>
    <row r="678" spans="4:5" ht="13" customHeight="1" x14ac:dyDescent="0.15">
      <c r="D678" s="8" t="s">
        <v>673</v>
      </c>
      <c r="E678" s="8" t="s">
        <v>674</v>
      </c>
    </row>
    <row r="679" spans="4:5" ht="13" customHeight="1" x14ac:dyDescent="0.15">
      <c r="D679" s="8" t="s">
        <v>675</v>
      </c>
      <c r="E679" s="8" t="s">
        <v>676</v>
      </c>
    </row>
    <row r="680" spans="4:5" ht="13" customHeight="1" x14ac:dyDescent="0.15">
      <c r="D680" s="10" t="s">
        <v>677</v>
      </c>
      <c r="E680" s="10" t="s">
        <v>678</v>
      </c>
    </row>
    <row r="681" spans="4:5" ht="13" customHeight="1" x14ac:dyDescent="0.15">
      <c r="D681" s="8" t="s">
        <v>679</v>
      </c>
      <c r="E681" s="8" t="s">
        <v>680</v>
      </c>
    </row>
    <row r="682" spans="4:5" ht="13" customHeight="1" x14ac:dyDescent="0.15">
      <c r="D682" s="8" t="s">
        <v>639</v>
      </c>
      <c r="E682" s="8" t="s">
        <v>681</v>
      </c>
    </row>
    <row r="683" spans="4:5" ht="13" customHeight="1" x14ac:dyDescent="0.15">
      <c r="D683" s="8" t="s">
        <v>641</v>
      </c>
      <c r="E683" s="8" t="s">
        <v>682</v>
      </c>
    </row>
    <row r="684" spans="4:5" ht="13" customHeight="1" x14ac:dyDescent="0.15">
      <c r="D684" s="8" t="s">
        <v>640</v>
      </c>
      <c r="E684" s="8" t="s">
        <v>683</v>
      </c>
    </row>
  </sheetData>
  <sortState xmlns:xlrd2="http://schemas.microsoft.com/office/spreadsheetml/2017/richdata2" ref="D659:Q666">
    <sortCondition ref="F659:F666"/>
  </sortState>
  <phoneticPr fontId="2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E8510-B404-9A4D-BF86-D504436BC2B4}">
  <dimension ref="A1:N35"/>
  <sheetViews>
    <sheetView zoomScaleNormal="100" workbookViewId="0">
      <selection sqref="A1:XFD1048576"/>
    </sheetView>
  </sheetViews>
  <sheetFormatPr baseColWidth="10" defaultRowHeight="13" customHeight="1" x14ac:dyDescent="0.15"/>
  <cols>
    <col min="1" max="2" width="10.83203125" style="8"/>
    <col min="3" max="3" width="10.83203125" style="76"/>
    <col min="4" max="4" width="10.83203125" style="8"/>
    <col min="5" max="6" width="10.83203125" style="76"/>
    <col min="7" max="7" width="10.83203125" style="8"/>
    <col min="8" max="10" width="10.83203125" style="68"/>
    <col min="11" max="11" width="10.83203125" style="8"/>
    <col min="12" max="12" width="12.6640625" style="8" customWidth="1"/>
    <col min="13" max="13" width="10.83203125" style="68"/>
    <col min="14" max="14" width="10.83203125" style="72"/>
    <col min="15" max="16384" width="10.83203125" style="8"/>
  </cols>
  <sheetData>
    <row r="1" spans="1:14" s="29" customFormat="1" ht="13" customHeight="1" x14ac:dyDescent="0.15">
      <c r="A1" s="29" t="s">
        <v>860</v>
      </c>
      <c r="C1" s="75"/>
      <c r="E1" s="75"/>
      <c r="F1" s="75"/>
      <c r="H1" s="67"/>
      <c r="I1" s="67"/>
      <c r="J1" s="67"/>
      <c r="M1" s="67"/>
      <c r="N1" s="71"/>
    </row>
    <row r="4" spans="1:14" s="29" customFormat="1" ht="13" customHeight="1" x14ac:dyDescent="0.15">
      <c r="A4" s="33" t="s">
        <v>614</v>
      </c>
      <c r="B4" s="33" t="s">
        <v>3</v>
      </c>
      <c r="C4" s="77" t="s">
        <v>679</v>
      </c>
      <c r="D4" s="33" t="s">
        <v>854</v>
      </c>
      <c r="E4" s="77" t="s">
        <v>640</v>
      </c>
      <c r="F4" s="77" t="s">
        <v>641</v>
      </c>
      <c r="G4" s="33" t="s">
        <v>642</v>
      </c>
      <c r="H4" s="69" t="s">
        <v>677</v>
      </c>
      <c r="I4" s="69" t="s">
        <v>602</v>
      </c>
      <c r="J4" s="69" t="s">
        <v>603</v>
      </c>
      <c r="K4" s="33" t="s">
        <v>606</v>
      </c>
      <c r="L4" s="33" t="s">
        <v>855</v>
      </c>
      <c r="M4" s="69" t="s">
        <v>531</v>
      </c>
      <c r="N4" s="73" t="s">
        <v>532</v>
      </c>
    </row>
    <row r="5" spans="1:14" ht="13" customHeight="1" x14ac:dyDescent="0.15">
      <c r="A5" s="1" t="s">
        <v>621</v>
      </c>
      <c r="B5" s="1" t="s">
        <v>36</v>
      </c>
      <c r="C5" s="78">
        <v>1</v>
      </c>
      <c r="D5" s="1">
        <v>55505647</v>
      </c>
      <c r="E5" s="78" t="s">
        <v>5</v>
      </c>
      <c r="F5" s="78" t="s">
        <v>6</v>
      </c>
      <c r="G5" s="1">
        <v>44345</v>
      </c>
      <c r="H5" s="70">
        <v>8.2900000000000005E-3</v>
      </c>
      <c r="I5" s="70">
        <v>-0.48540299999999997</v>
      </c>
      <c r="J5" s="70">
        <v>3.6917899999999997E-2</v>
      </c>
      <c r="K5" s="2">
        <v>1.7399999999999999E-39</v>
      </c>
      <c r="L5" s="1"/>
      <c r="M5" s="70">
        <f>I5^2/((G5*J5^2)+I5^2)</f>
        <v>3.88326039311608E-3</v>
      </c>
      <c r="N5" s="74">
        <f>(M5/(1-M5))*(G5-2)</f>
        <v>172.86670202922502</v>
      </c>
    </row>
    <row r="6" spans="1:14" ht="13" customHeight="1" x14ac:dyDescent="0.15">
      <c r="A6" s="1" t="s">
        <v>621</v>
      </c>
      <c r="B6" s="1" t="s">
        <v>684</v>
      </c>
      <c r="C6" s="78">
        <v>1</v>
      </c>
      <c r="D6" s="1">
        <v>55529187</v>
      </c>
      <c r="E6" s="78" t="s">
        <v>10</v>
      </c>
      <c r="F6" s="78" t="s">
        <v>5</v>
      </c>
      <c r="G6" s="1">
        <v>46039</v>
      </c>
      <c r="H6" s="70">
        <v>4.8500000000000001E-2</v>
      </c>
      <c r="I6" s="70">
        <v>8.5597999999999994E-2</v>
      </c>
      <c r="J6" s="70">
        <v>1.5636400000000002E-2</v>
      </c>
      <c r="K6" s="2">
        <v>4.3900000000000003E-8</v>
      </c>
      <c r="L6" s="1"/>
      <c r="M6" s="70">
        <f t="shared" ref="M6:M17" si="0">I6^2/((G6*J6^2)+I6^2)</f>
        <v>6.5049686896315575E-4</v>
      </c>
      <c r="N6" s="74">
        <f t="shared" ref="N6:N17" si="1">(M6/(1-M6))*(G6-2)</f>
        <v>29.966417417160702</v>
      </c>
    </row>
    <row r="7" spans="1:14" ht="13" customHeight="1" x14ac:dyDescent="0.15">
      <c r="A7" s="1"/>
      <c r="B7" s="1"/>
      <c r="C7" s="78"/>
      <c r="D7" s="1"/>
      <c r="E7" s="78"/>
      <c r="F7" s="78"/>
      <c r="G7" s="1"/>
      <c r="H7" s="70"/>
      <c r="I7" s="70"/>
      <c r="J7" s="70"/>
      <c r="K7" s="1"/>
      <c r="L7" s="1"/>
      <c r="M7" s="70"/>
      <c r="N7" s="74"/>
    </row>
    <row r="8" spans="1:14" ht="13" customHeight="1" x14ac:dyDescent="0.15">
      <c r="A8" s="1" t="s">
        <v>535</v>
      </c>
      <c r="B8" s="1" t="s">
        <v>684</v>
      </c>
      <c r="C8" s="78">
        <v>1</v>
      </c>
      <c r="D8" s="1">
        <v>55529187</v>
      </c>
      <c r="E8" s="78" t="s">
        <v>10</v>
      </c>
      <c r="F8" s="78" t="s">
        <v>5</v>
      </c>
      <c r="G8" s="1">
        <v>82587</v>
      </c>
      <c r="H8" s="70">
        <v>5.1999999999999998E-2</v>
      </c>
      <c r="I8" s="70">
        <v>7.9419100000000006E-2</v>
      </c>
      <c r="J8" s="70">
        <v>1.141E-2</v>
      </c>
      <c r="K8" s="2">
        <v>3.3899999999999999E-12</v>
      </c>
      <c r="L8" s="1" t="s">
        <v>856</v>
      </c>
      <c r="M8" s="70">
        <f t="shared" si="0"/>
        <v>5.8628967503292228E-4</v>
      </c>
      <c r="N8" s="74">
        <f t="shared" si="1"/>
        <v>48.447136868724925</v>
      </c>
    </row>
    <row r="9" spans="1:14" ht="13" customHeight="1" x14ac:dyDescent="0.15">
      <c r="A9" s="1"/>
      <c r="B9" s="1"/>
      <c r="C9" s="78"/>
      <c r="D9" s="1"/>
      <c r="E9" s="78"/>
      <c r="F9" s="78"/>
      <c r="G9" s="1"/>
      <c r="H9" s="70"/>
      <c r="I9" s="70"/>
      <c r="J9" s="70"/>
      <c r="K9" s="1"/>
      <c r="L9" s="1"/>
      <c r="M9" s="70"/>
      <c r="N9" s="74"/>
    </row>
    <row r="10" spans="1:14" ht="13" customHeight="1" x14ac:dyDescent="0.15">
      <c r="A10" s="1" t="s">
        <v>536</v>
      </c>
      <c r="B10" s="1" t="s">
        <v>36</v>
      </c>
      <c r="C10" s="78">
        <v>1</v>
      </c>
      <c r="D10" s="1">
        <v>55505647</v>
      </c>
      <c r="E10" s="78" t="s">
        <v>5</v>
      </c>
      <c r="F10" s="78" t="s">
        <v>6</v>
      </c>
      <c r="G10" s="1">
        <v>31399</v>
      </c>
      <c r="H10" s="70">
        <v>1.2899999999999999E-3</v>
      </c>
      <c r="I10" s="70">
        <v>-0.33252599999999999</v>
      </c>
      <c r="J10" s="70">
        <v>0.104187</v>
      </c>
      <c r="K10" s="1">
        <v>1.41E-3</v>
      </c>
      <c r="L10" s="1" t="s">
        <v>853</v>
      </c>
      <c r="M10" s="70">
        <f t="shared" si="0"/>
        <v>3.2431531854640219E-4</v>
      </c>
      <c r="N10" s="74">
        <f t="shared" si="1"/>
        <v>10.185831477581701</v>
      </c>
    </row>
    <row r="11" spans="1:14" ht="13" customHeight="1" x14ac:dyDescent="0.15">
      <c r="A11" s="1" t="s">
        <v>536</v>
      </c>
      <c r="B11" s="1" t="s">
        <v>684</v>
      </c>
      <c r="C11" s="78">
        <v>1</v>
      </c>
      <c r="D11" s="1">
        <v>55529187</v>
      </c>
      <c r="E11" s="78" t="s">
        <v>10</v>
      </c>
      <c r="F11" s="78" t="s">
        <v>5</v>
      </c>
      <c r="G11" s="1">
        <v>40472</v>
      </c>
      <c r="H11" s="70">
        <v>2.24E-2</v>
      </c>
      <c r="I11" s="70">
        <v>9.8701200000000003E-2</v>
      </c>
      <c r="J11" s="70">
        <v>2.37716E-2</v>
      </c>
      <c r="K11" s="2">
        <v>3.29E-5</v>
      </c>
      <c r="L11" s="1"/>
      <c r="M11" s="70">
        <f t="shared" si="0"/>
        <v>4.2578309731730515E-4</v>
      </c>
      <c r="N11" s="74">
        <f t="shared" si="1"/>
        <v>17.238781930395643</v>
      </c>
    </row>
    <row r="12" spans="1:14" ht="13" customHeight="1" x14ac:dyDescent="0.15">
      <c r="A12" s="1"/>
      <c r="B12" s="1"/>
      <c r="C12" s="78"/>
      <c r="D12" s="1"/>
      <c r="E12" s="78"/>
      <c r="F12" s="78"/>
      <c r="G12" s="1"/>
      <c r="H12" s="70"/>
      <c r="I12" s="70"/>
      <c r="J12" s="70"/>
      <c r="K12" s="1"/>
      <c r="L12" s="1"/>
      <c r="M12" s="70"/>
      <c r="N12" s="74"/>
    </row>
    <row r="13" spans="1:14" ht="13" customHeight="1" x14ac:dyDescent="0.15">
      <c r="A13" s="1" t="s">
        <v>595</v>
      </c>
      <c r="B13" s="1" t="s">
        <v>36</v>
      </c>
      <c r="C13" s="78">
        <v>1</v>
      </c>
      <c r="D13" s="1">
        <v>55505647</v>
      </c>
      <c r="E13" s="78" t="s">
        <v>5</v>
      </c>
      <c r="F13" s="78" t="s">
        <v>6</v>
      </c>
      <c r="G13" s="1">
        <v>91672</v>
      </c>
      <c r="H13" s="70">
        <v>2.7299999999999998E-3</v>
      </c>
      <c r="I13" s="70">
        <v>-0.37284200000000001</v>
      </c>
      <c r="J13" s="70">
        <v>4.4928799999999998E-2</v>
      </c>
      <c r="K13" s="2">
        <v>1.0500000000000001E-16</v>
      </c>
      <c r="L13" s="1" t="s">
        <v>853</v>
      </c>
      <c r="M13" s="70">
        <f t="shared" si="0"/>
        <v>7.5064947937667414E-4</v>
      </c>
      <c r="N13" s="74">
        <f t="shared" si="1"/>
        <v>68.863730297755666</v>
      </c>
    </row>
    <row r="14" spans="1:14" ht="13" customHeight="1" x14ac:dyDescent="0.15">
      <c r="A14" s="1" t="s">
        <v>595</v>
      </c>
      <c r="B14" s="1" t="s">
        <v>684</v>
      </c>
      <c r="C14" s="78">
        <v>1</v>
      </c>
      <c r="D14" s="1">
        <v>55529187</v>
      </c>
      <c r="E14" s="78" t="s">
        <v>10</v>
      </c>
      <c r="F14" s="78" t="s">
        <v>5</v>
      </c>
      <c r="G14" s="1">
        <v>94623</v>
      </c>
      <c r="H14" s="70">
        <v>0.26100000000000001</v>
      </c>
      <c r="I14" s="70">
        <v>0.103778</v>
      </c>
      <c r="J14" s="70">
        <v>5.2575599999999997E-3</v>
      </c>
      <c r="K14" s="2">
        <v>1.0000000000000001E-86</v>
      </c>
      <c r="L14" s="1"/>
      <c r="M14" s="70">
        <f t="shared" si="0"/>
        <v>4.100726649874477E-3</v>
      </c>
      <c r="N14" s="74">
        <f t="shared" si="1"/>
        <v>389.61255090840854</v>
      </c>
    </row>
    <row r="15" spans="1:14" ht="13" customHeight="1" x14ac:dyDescent="0.15">
      <c r="A15" s="1"/>
      <c r="B15" s="1"/>
      <c r="C15" s="78"/>
      <c r="D15" s="1"/>
      <c r="E15" s="78"/>
      <c r="F15" s="78"/>
      <c r="G15" s="1"/>
      <c r="H15" s="70"/>
      <c r="I15" s="70"/>
      <c r="J15" s="70"/>
      <c r="K15" s="1"/>
      <c r="L15" s="1"/>
      <c r="M15" s="70"/>
      <c r="N15" s="74"/>
    </row>
    <row r="16" spans="1:14" ht="13" customHeight="1" x14ac:dyDescent="0.15">
      <c r="A16" s="1" t="s">
        <v>533</v>
      </c>
      <c r="B16" s="1" t="s">
        <v>36</v>
      </c>
      <c r="C16" s="78">
        <v>1</v>
      </c>
      <c r="D16" s="1">
        <v>55505647</v>
      </c>
      <c r="E16" s="78" t="s">
        <v>5</v>
      </c>
      <c r="F16" s="78" t="s">
        <v>6</v>
      </c>
      <c r="G16" s="1">
        <v>1224401</v>
      </c>
      <c r="H16" s="70">
        <v>1.6299999999999999E-2</v>
      </c>
      <c r="I16" s="70">
        <v>-0.43369600000000003</v>
      </c>
      <c r="J16" s="70">
        <v>5.4260000000000003E-3</v>
      </c>
      <c r="K16" s="2">
        <v>9.9999999999999998E-201</v>
      </c>
      <c r="L16" s="1"/>
      <c r="M16" s="70">
        <f t="shared" si="0"/>
        <v>5.1907176707680358E-3</v>
      </c>
      <c r="N16" s="74">
        <f t="shared" si="1"/>
        <v>6388.6713144553842</v>
      </c>
    </row>
    <row r="17" spans="1:14" ht="13" customHeight="1" x14ac:dyDescent="0.15">
      <c r="A17" s="1" t="s">
        <v>533</v>
      </c>
      <c r="B17" s="1" t="s">
        <v>684</v>
      </c>
      <c r="C17" s="78">
        <v>1</v>
      </c>
      <c r="D17" s="1">
        <v>55529187</v>
      </c>
      <c r="E17" s="78" t="s">
        <v>10</v>
      </c>
      <c r="F17" s="78" t="s">
        <v>5</v>
      </c>
      <c r="G17" s="1">
        <v>1228647</v>
      </c>
      <c r="H17" s="70">
        <v>3.73E-2</v>
      </c>
      <c r="I17" s="70">
        <v>8.6787500000000004E-2</v>
      </c>
      <c r="J17" s="70">
        <v>3.6554399999999998E-3</v>
      </c>
      <c r="K17" s="2">
        <v>1.33E-124</v>
      </c>
      <c r="L17" s="1"/>
      <c r="M17" s="70">
        <f t="shared" si="0"/>
        <v>4.5857324302449646E-4</v>
      </c>
      <c r="N17" s="74">
        <f t="shared" si="1"/>
        <v>563.6822117557125</v>
      </c>
    </row>
    <row r="20" spans="1:14" ht="13" customHeight="1" x14ac:dyDescent="0.15">
      <c r="A20" s="8" t="s">
        <v>1003</v>
      </c>
    </row>
    <row r="22" spans="1:14" ht="13" customHeight="1" x14ac:dyDescent="0.15">
      <c r="A22" s="8" t="s">
        <v>995</v>
      </c>
    </row>
    <row r="24" spans="1:14" ht="13" customHeight="1" x14ac:dyDescent="0.15">
      <c r="A24" s="8" t="s">
        <v>651</v>
      </c>
    </row>
    <row r="25" spans="1:14" ht="13" customHeight="1" x14ac:dyDescent="0.15">
      <c r="A25" s="8" t="s">
        <v>3</v>
      </c>
      <c r="B25" s="8" t="s">
        <v>669</v>
      </c>
    </row>
    <row r="26" spans="1:14" ht="13" customHeight="1" x14ac:dyDescent="0.15">
      <c r="A26" s="8" t="s">
        <v>602</v>
      </c>
      <c r="B26" s="8" t="s">
        <v>739</v>
      </c>
    </row>
    <row r="27" spans="1:14" ht="13" customHeight="1" x14ac:dyDescent="0.15">
      <c r="A27" s="8" t="s">
        <v>603</v>
      </c>
      <c r="B27" s="8" t="s">
        <v>670</v>
      </c>
    </row>
    <row r="28" spans="1:14" ht="13" customHeight="1" x14ac:dyDescent="0.15">
      <c r="A28" s="8" t="s">
        <v>671</v>
      </c>
      <c r="B28" s="8" t="s">
        <v>672</v>
      </c>
    </row>
    <row r="29" spans="1:14" ht="13" customHeight="1" x14ac:dyDescent="0.15">
      <c r="A29" s="8" t="s">
        <v>673</v>
      </c>
      <c r="B29" s="8" t="s">
        <v>674</v>
      </c>
    </row>
    <row r="30" spans="1:14" ht="13" customHeight="1" x14ac:dyDescent="0.15">
      <c r="A30" s="8" t="s">
        <v>675</v>
      </c>
      <c r="B30" s="8" t="s">
        <v>676</v>
      </c>
    </row>
    <row r="31" spans="1:14" ht="13" customHeight="1" x14ac:dyDescent="0.15">
      <c r="A31" s="10" t="s">
        <v>677</v>
      </c>
      <c r="B31" s="10" t="s">
        <v>678</v>
      </c>
    </row>
    <row r="32" spans="1:14" ht="13" customHeight="1" x14ac:dyDescent="0.15">
      <c r="A32" s="8" t="s">
        <v>679</v>
      </c>
      <c r="B32" s="8" t="s">
        <v>680</v>
      </c>
    </row>
    <row r="33" spans="1:2" ht="13" customHeight="1" x14ac:dyDescent="0.15">
      <c r="A33" s="8" t="s">
        <v>639</v>
      </c>
      <c r="B33" s="8" t="s">
        <v>681</v>
      </c>
    </row>
    <row r="34" spans="1:2" ht="13" customHeight="1" x14ac:dyDescent="0.15">
      <c r="A34" s="8" t="s">
        <v>641</v>
      </c>
      <c r="B34" s="8" t="s">
        <v>682</v>
      </c>
    </row>
    <row r="35" spans="1:2" ht="13" customHeight="1" x14ac:dyDescent="0.15">
      <c r="A35" s="8" t="s">
        <v>640</v>
      </c>
      <c r="B35" s="8" t="s">
        <v>683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173A3-1C92-6D44-B38A-CDC07AA53188}">
  <dimension ref="A1:P24"/>
  <sheetViews>
    <sheetView zoomScaleNormal="100" workbookViewId="0">
      <selection activeCell="L32" sqref="L32"/>
    </sheetView>
  </sheetViews>
  <sheetFormatPr baseColWidth="10" defaultRowHeight="13" customHeight="1" x14ac:dyDescent="0.15"/>
  <cols>
    <col min="1" max="1" width="42.33203125" style="8" customWidth="1"/>
    <col min="2" max="3" width="10.83203125" style="8"/>
    <col min="4" max="4" width="10.83203125" style="76"/>
    <col min="5" max="5" width="10.83203125" style="8"/>
    <col min="6" max="7" width="10.83203125" style="76"/>
    <col min="8" max="8" width="17.1640625" style="89" customWidth="1"/>
    <col min="9" max="10" width="10.83203125" style="68"/>
    <col min="11" max="12" width="10.83203125" style="8"/>
    <col min="13" max="13" width="10.83203125" style="68"/>
    <col min="14" max="14" width="10.83203125" style="72"/>
    <col min="15" max="16" width="10.83203125" style="68"/>
    <col min="17" max="16384" width="10.83203125" style="8"/>
  </cols>
  <sheetData>
    <row r="1" spans="1:16" ht="13" customHeight="1" x14ac:dyDescent="0.15">
      <c r="A1" s="29" t="s">
        <v>886</v>
      </c>
    </row>
    <row r="4" spans="1:16" ht="13" customHeight="1" x14ac:dyDescent="0.15">
      <c r="A4" s="33" t="s">
        <v>863</v>
      </c>
      <c r="B4" s="33" t="s">
        <v>864</v>
      </c>
      <c r="C4" s="33" t="s">
        <v>3</v>
      </c>
      <c r="D4" s="77" t="s">
        <v>865</v>
      </c>
      <c r="E4" s="33" t="s">
        <v>866</v>
      </c>
      <c r="F4" s="77" t="s">
        <v>867</v>
      </c>
      <c r="G4" s="77" t="s">
        <v>868</v>
      </c>
      <c r="H4" s="92" t="s">
        <v>869</v>
      </c>
      <c r="I4" s="69" t="s">
        <v>870</v>
      </c>
      <c r="J4" s="69" t="s">
        <v>871</v>
      </c>
      <c r="K4" s="33" t="s">
        <v>872</v>
      </c>
      <c r="L4" s="33" t="s">
        <v>873</v>
      </c>
      <c r="M4" s="69" t="s">
        <v>531</v>
      </c>
      <c r="N4" s="73" t="s">
        <v>884</v>
      </c>
      <c r="O4" s="69" t="s">
        <v>933</v>
      </c>
      <c r="P4" s="69" t="s">
        <v>934</v>
      </c>
    </row>
    <row r="5" spans="1:16" ht="13" customHeight="1" x14ac:dyDescent="0.15">
      <c r="A5" s="1" t="s">
        <v>874</v>
      </c>
      <c r="B5" s="1" t="s">
        <v>598</v>
      </c>
      <c r="C5" s="1" t="s">
        <v>33</v>
      </c>
      <c r="D5" s="78">
        <v>1</v>
      </c>
      <c r="E5" s="1">
        <v>55034610</v>
      </c>
      <c r="F5" s="78" t="s">
        <v>6</v>
      </c>
      <c r="G5" s="78" t="s">
        <v>10</v>
      </c>
      <c r="H5" s="93">
        <v>35362</v>
      </c>
      <c r="I5" s="70">
        <v>0.14849999999999999</v>
      </c>
      <c r="J5" s="70">
        <v>2.5965999999999999E-2</v>
      </c>
      <c r="K5" s="2">
        <v>1.07E-8</v>
      </c>
      <c r="L5" s="1" t="s">
        <v>488</v>
      </c>
      <c r="M5" s="70">
        <f t="shared" ref="M5:M24" si="0">I5^2/((H5*J5^2)+I5^2)</f>
        <v>9.2406916427909274E-4</v>
      </c>
      <c r="N5" s="74">
        <f t="shared" ref="N5:N24" si="1">I5^2/J5^2</f>
        <v>32.707157462899971</v>
      </c>
      <c r="O5" s="70"/>
      <c r="P5" s="70"/>
    </row>
    <row r="6" spans="1:16" ht="13" customHeight="1" x14ac:dyDescent="0.15">
      <c r="A6" s="1" t="s">
        <v>874</v>
      </c>
      <c r="B6" s="1" t="s">
        <v>598</v>
      </c>
      <c r="C6" s="1" t="s">
        <v>53</v>
      </c>
      <c r="D6" s="78">
        <v>1</v>
      </c>
      <c r="E6" s="1">
        <v>55086045</v>
      </c>
      <c r="F6" s="78" t="s">
        <v>10</v>
      </c>
      <c r="G6" s="78" t="s">
        <v>5</v>
      </c>
      <c r="H6" s="93">
        <v>35365</v>
      </c>
      <c r="I6" s="70">
        <v>0.125</v>
      </c>
      <c r="J6" s="70">
        <v>1.9120000000000002E-2</v>
      </c>
      <c r="K6" s="2">
        <v>6.2599999999999996E-11</v>
      </c>
      <c r="L6" s="1" t="s">
        <v>488</v>
      </c>
      <c r="M6" s="70">
        <f t="shared" si="0"/>
        <v>1.2071077294172922E-3</v>
      </c>
      <c r="N6" s="74">
        <f t="shared" si="1"/>
        <v>42.740957791355186</v>
      </c>
      <c r="O6" s="70"/>
      <c r="P6" s="70"/>
    </row>
    <row r="7" spans="1:16" ht="13" customHeight="1" x14ac:dyDescent="0.15">
      <c r="A7" s="1" t="s">
        <v>874</v>
      </c>
      <c r="B7" s="1" t="s">
        <v>598</v>
      </c>
      <c r="C7" s="1" t="s">
        <v>875</v>
      </c>
      <c r="D7" s="78">
        <v>1</v>
      </c>
      <c r="E7" s="1">
        <v>55091301</v>
      </c>
      <c r="F7" s="78" t="s">
        <v>7</v>
      </c>
      <c r="G7" s="78" t="s">
        <v>6</v>
      </c>
      <c r="H7" s="93">
        <v>35365</v>
      </c>
      <c r="I7" s="70">
        <v>0.18140000000000001</v>
      </c>
      <c r="J7" s="70">
        <v>3.2287000000000003E-2</v>
      </c>
      <c r="K7" s="2">
        <v>1.9300000000000001E-8</v>
      </c>
      <c r="L7" s="1" t="s">
        <v>488</v>
      </c>
      <c r="M7" s="70">
        <f t="shared" si="0"/>
        <v>8.9178065552375648E-4</v>
      </c>
      <c r="N7" s="74">
        <f t="shared" si="1"/>
        <v>31.565972806519291</v>
      </c>
      <c r="O7" s="70"/>
      <c r="P7" s="70"/>
    </row>
    <row r="8" spans="1:16" ht="13" customHeight="1" x14ac:dyDescent="0.15">
      <c r="A8" s="1" t="s">
        <v>874</v>
      </c>
      <c r="B8" s="1" t="s">
        <v>598</v>
      </c>
      <c r="C8" s="1" t="s">
        <v>30</v>
      </c>
      <c r="D8" s="78">
        <v>1</v>
      </c>
      <c r="E8" s="1">
        <v>55031463</v>
      </c>
      <c r="F8" s="78" t="s">
        <v>5</v>
      </c>
      <c r="G8" s="78" t="s">
        <v>7</v>
      </c>
      <c r="H8" s="93">
        <v>35362</v>
      </c>
      <c r="I8" s="70">
        <v>-8.2799999999999999E-2</v>
      </c>
      <c r="J8" s="70">
        <v>1.7027E-2</v>
      </c>
      <c r="K8" s="2">
        <v>1.1599999999999999E-6</v>
      </c>
      <c r="L8" s="1" t="s">
        <v>488</v>
      </c>
      <c r="M8" s="70">
        <f t="shared" si="0"/>
        <v>6.6827813998202197E-4</v>
      </c>
      <c r="N8" s="74">
        <f t="shared" si="1"/>
        <v>23.647454663061797</v>
      </c>
      <c r="O8" s="70"/>
      <c r="P8" s="70"/>
    </row>
    <row r="9" spans="1:16" ht="13" customHeight="1" x14ac:dyDescent="0.15">
      <c r="A9" s="1" t="s">
        <v>874</v>
      </c>
      <c r="B9" s="1" t="s">
        <v>598</v>
      </c>
      <c r="C9" s="1" t="s">
        <v>504</v>
      </c>
      <c r="D9" s="78">
        <v>1</v>
      </c>
      <c r="E9" s="1">
        <v>55055522</v>
      </c>
      <c r="F9" s="78" t="s">
        <v>6</v>
      </c>
      <c r="G9" s="78" t="s">
        <v>7</v>
      </c>
      <c r="H9" s="93">
        <v>35364</v>
      </c>
      <c r="I9" s="70">
        <v>-0.1108</v>
      </c>
      <c r="J9" s="70">
        <v>1.4932000000000001E-2</v>
      </c>
      <c r="K9" s="2">
        <v>1.1700000000000001E-13</v>
      </c>
      <c r="L9" s="1" t="s">
        <v>488</v>
      </c>
      <c r="M9" s="70">
        <f t="shared" si="0"/>
        <v>1.5545565170010317E-3</v>
      </c>
      <c r="N9" s="74">
        <f t="shared" si="1"/>
        <v>55.060931997893967</v>
      </c>
      <c r="O9" s="70"/>
      <c r="P9" s="70"/>
    </row>
    <row r="10" spans="1:16" ht="13" customHeight="1" x14ac:dyDescent="0.15">
      <c r="A10" s="1" t="s">
        <v>874</v>
      </c>
      <c r="B10" s="1" t="s">
        <v>598</v>
      </c>
      <c r="C10" s="1" t="s">
        <v>8</v>
      </c>
      <c r="D10" s="78">
        <v>1</v>
      </c>
      <c r="E10" s="1">
        <v>54966260</v>
      </c>
      <c r="F10" s="78" t="s">
        <v>7</v>
      </c>
      <c r="G10" s="78" t="s">
        <v>6</v>
      </c>
      <c r="H10" s="93">
        <v>35362</v>
      </c>
      <c r="I10" s="70">
        <v>-6.3399999999999998E-2</v>
      </c>
      <c r="J10" s="70">
        <v>1.2324E-2</v>
      </c>
      <c r="K10" s="2">
        <v>2.6800000000000002E-7</v>
      </c>
      <c r="L10" s="1" t="s">
        <v>488</v>
      </c>
      <c r="M10" s="70">
        <f t="shared" si="0"/>
        <v>7.4784812449627458E-4</v>
      </c>
      <c r="N10" s="74">
        <f t="shared" si="1"/>
        <v>26.465197326622395</v>
      </c>
      <c r="O10" s="70"/>
      <c r="P10" s="70"/>
    </row>
    <row r="11" spans="1:16" ht="13" customHeight="1" x14ac:dyDescent="0.15">
      <c r="A11" s="1" t="s">
        <v>874</v>
      </c>
      <c r="B11" s="1" t="s">
        <v>598</v>
      </c>
      <c r="C11" s="1" t="s">
        <v>876</v>
      </c>
      <c r="D11" s="78">
        <v>1</v>
      </c>
      <c r="E11" s="1">
        <v>55030458</v>
      </c>
      <c r="F11" s="78" t="s">
        <v>10</v>
      </c>
      <c r="G11" s="78" t="s">
        <v>5</v>
      </c>
      <c r="H11" s="93">
        <v>35362</v>
      </c>
      <c r="I11" s="70">
        <v>9.2600000000000002E-2</v>
      </c>
      <c r="J11" s="70">
        <v>1.6413000000000001E-2</v>
      </c>
      <c r="K11" s="2">
        <v>1.6800000000000002E-8</v>
      </c>
      <c r="L11" s="1" t="s">
        <v>488</v>
      </c>
      <c r="M11" s="70">
        <f t="shared" si="0"/>
        <v>8.9932872522175246E-4</v>
      </c>
      <c r="N11" s="74">
        <f t="shared" si="1"/>
        <v>31.830688633923689</v>
      </c>
      <c r="O11" s="70"/>
      <c r="P11" s="70"/>
    </row>
    <row r="12" spans="1:16" ht="13" customHeight="1" x14ac:dyDescent="0.15">
      <c r="A12" s="1" t="s">
        <v>874</v>
      </c>
      <c r="B12" s="1" t="s">
        <v>598</v>
      </c>
      <c r="C12" s="1" t="s">
        <v>29</v>
      </c>
      <c r="D12" s="78">
        <v>1</v>
      </c>
      <c r="E12" s="1">
        <v>55031188</v>
      </c>
      <c r="F12" s="78" t="s">
        <v>10</v>
      </c>
      <c r="G12" s="78" t="s">
        <v>5</v>
      </c>
      <c r="H12" s="93">
        <v>35362</v>
      </c>
      <c r="I12" s="70">
        <v>-0.11940000000000001</v>
      </c>
      <c r="J12" s="70">
        <v>2.1502E-2</v>
      </c>
      <c r="K12" s="2">
        <v>2.81E-8</v>
      </c>
      <c r="L12" s="1" t="s">
        <v>488</v>
      </c>
      <c r="M12" s="70">
        <f t="shared" si="0"/>
        <v>8.7123553576732237E-4</v>
      </c>
      <c r="N12" s="74">
        <f t="shared" si="1"/>
        <v>30.835495995678503</v>
      </c>
      <c r="O12" s="70"/>
      <c r="P12" s="70"/>
    </row>
    <row r="13" spans="1:16" ht="13" customHeight="1" x14ac:dyDescent="0.15">
      <c r="A13" s="1" t="s">
        <v>874</v>
      </c>
      <c r="B13" s="1" t="s">
        <v>598</v>
      </c>
      <c r="C13" s="1" t="s">
        <v>500</v>
      </c>
      <c r="D13" s="78">
        <v>1</v>
      </c>
      <c r="E13" s="1">
        <v>55038515</v>
      </c>
      <c r="F13" s="78" t="s">
        <v>5</v>
      </c>
      <c r="G13" s="78" t="s">
        <v>7</v>
      </c>
      <c r="H13" s="93">
        <v>35363</v>
      </c>
      <c r="I13" s="70">
        <v>-9.2399999999999996E-2</v>
      </c>
      <c r="J13" s="70">
        <v>1.0928999999999999E-2</v>
      </c>
      <c r="K13" s="2">
        <v>2.8100000000000003E-17</v>
      </c>
      <c r="L13" s="1" t="s">
        <v>488</v>
      </c>
      <c r="M13" s="70">
        <f t="shared" si="0"/>
        <v>2.0172374840358985E-3</v>
      </c>
      <c r="N13" s="74">
        <f t="shared" si="1"/>
        <v>71.479760800798758</v>
      </c>
      <c r="O13" s="70"/>
      <c r="P13" s="70"/>
    </row>
    <row r="14" spans="1:16" ht="13" customHeight="1" x14ac:dyDescent="0.15">
      <c r="A14" s="1" t="s">
        <v>874</v>
      </c>
      <c r="B14" s="1" t="s">
        <v>598</v>
      </c>
      <c r="C14" s="1" t="s">
        <v>877</v>
      </c>
      <c r="D14" s="78">
        <v>1</v>
      </c>
      <c r="E14" s="1">
        <v>55038977</v>
      </c>
      <c r="F14" s="78" t="s">
        <v>10</v>
      </c>
      <c r="G14" s="78" t="s">
        <v>5</v>
      </c>
      <c r="H14" s="93">
        <v>35362</v>
      </c>
      <c r="I14" s="70">
        <v>-7.3700000000000002E-2</v>
      </c>
      <c r="J14" s="70">
        <v>8.9339999999999992E-3</v>
      </c>
      <c r="K14" s="2">
        <v>1.6000000000000001E-16</v>
      </c>
      <c r="L14" s="1" t="s">
        <v>488</v>
      </c>
      <c r="M14" s="70">
        <f t="shared" si="0"/>
        <v>1.9207519621193031E-3</v>
      </c>
      <c r="N14" s="74">
        <f t="shared" si="1"/>
        <v>68.052342554952034</v>
      </c>
      <c r="O14" s="70"/>
      <c r="P14" s="70"/>
    </row>
    <row r="15" spans="1:16" ht="13" customHeight="1" x14ac:dyDescent="0.15">
      <c r="A15" s="1" t="s">
        <v>874</v>
      </c>
      <c r="B15" s="1" t="s">
        <v>598</v>
      </c>
      <c r="C15" s="1" t="s">
        <v>878</v>
      </c>
      <c r="D15" s="78">
        <v>1</v>
      </c>
      <c r="E15" s="1">
        <v>55052949</v>
      </c>
      <c r="F15" s="78" t="s">
        <v>7</v>
      </c>
      <c r="G15" s="78" t="s">
        <v>6</v>
      </c>
      <c r="H15" s="93">
        <v>35362</v>
      </c>
      <c r="I15" s="70">
        <v>-0.14449999999999999</v>
      </c>
      <c r="J15" s="70">
        <v>2.3942999999999999E-2</v>
      </c>
      <c r="K15" s="2">
        <v>1.5900000000000001E-9</v>
      </c>
      <c r="L15" s="1" t="s">
        <v>488</v>
      </c>
      <c r="M15" s="70">
        <f t="shared" si="0"/>
        <v>1.028950886234074E-3</v>
      </c>
      <c r="N15" s="74">
        <f t="shared" si="1"/>
        <v>36.423238963019841</v>
      </c>
      <c r="O15" s="70"/>
      <c r="P15" s="70"/>
    </row>
    <row r="16" spans="1:16" ht="13" customHeight="1" x14ac:dyDescent="0.15">
      <c r="A16" s="1" t="s">
        <v>874</v>
      </c>
      <c r="B16" s="1" t="s">
        <v>598</v>
      </c>
      <c r="C16" s="1" t="s">
        <v>45</v>
      </c>
      <c r="D16" s="78">
        <v>1</v>
      </c>
      <c r="E16" s="1">
        <v>55055265</v>
      </c>
      <c r="F16" s="78" t="s">
        <v>10</v>
      </c>
      <c r="G16" s="78" t="s">
        <v>5</v>
      </c>
      <c r="H16" s="93">
        <v>35363</v>
      </c>
      <c r="I16" s="70">
        <v>0.13150000000000001</v>
      </c>
      <c r="J16" s="70">
        <v>2.2450999999999999E-2</v>
      </c>
      <c r="K16" s="2">
        <v>4.7099999999999997E-9</v>
      </c>
      <c r="L16" s="1" t="s">
        <v>488</v>
      </c>
      <c r="M16" s="70">
        <f t="shared" si="0"/>
        <v>9.6919219027890397E-4</v>
      </c>
      <c r="N16" s="74">
        <f t="shared" si="1"/>
        <v>34.306793300973702</v>
      </c>
      <c r="O16" s="70"/>
      <c r="P16" s="70"/>
    </row>
    <row r="17" spans="1:16" ht="13" customHeight="1" x14ac:dyDescent="0.15">
      <c r="A17" s="1" t="s">
        <v>874</v>
      </c>
      <c r="B17" s="1" t="s">
        <v>598</v>
      </c>
      <c r="C17" s="1" t="s">
        <v>49</v>
      </c>
      <c r="D17" s="78">
        <v>1</v>
      </c>
      <c r="E17" s="1">
        <v>55061167</v>
      </c>
      <c r="F17" s="78" t="s">
        <v>5</v>
      </c>
      <c r="G17" s="78" t="s">
        <v>7</v>
      </c>
      <c r="H17" s="93">
        <v>35364</v>
      </c>
      <c r="I17" s="70">
        <v>-0.11650000000000001</v>
      </c>
      <c r="J17" s="70">
        <v>1.9647000000000001E-2</v>
      </c>
      <c r="K17" s="2">
        <v>3.0300000000000001E-9</v>
      </c>
      <c r="L17" s="1" t="s">
        <v>488</v>
      </c>
      <c r="M17" s="70">
        <f t="shared" si="0"/>
        <v>9.9326788407006947E-4</v>
      </c>
      <c r="N17" s="74">
        <f t="shared" si="1"/>
        <v>35.160849594933204</v>
      </c>
      <c r="O17" s="70"/>
      <c r="P17" s="70"/>
    </row>
    <row r="18" spans="1:16" ht="13" customHeight="1" x14ac:dyDescent="0.15">
      <c r="A18" s="1" t="s">
        <v>874</v>
      </c>
      <c r="B18" s="1" t="s">
        <v>598</v>
      </c>
      <c r="C18" s="1" t="s">
        <v>684</v>
      </c>
      <c r="D18" s="78">
        <v>1</v>
      </c>
      <c r="E18" s="1">
        <v>55063514</v>
      </c>
      <c r="F18" s="78" t="s">
        <v>10</v>
      </c>
      <c r="G18" s="78" t="s">
        <v>5</v>
      </c>
      <c r="H18" s="93">
        <v>35364</v>
      </c>
      <c r="I18" s="70">
        <v>-0.20250000000000001</v>
      </c>
      <c r="J18" s="70">
        <v>1.8523999999999999E-2</v>
      </c>
      <c r="K18" s="2">
        <v>8.1400000000000003E-28</v>
      </c>
      <c r="L18" s="1" t="s">
        <v>488</v>
      </c>
      <c r="M18" s="70">
        <f t="shared" si="0"/>
        <v>3.3678599009371716E-3</v>
      </c>
      <c r="N18" s="74">
        <f t="shared" si="1"/>
        <v>119.5034684762462</v>
      </c>
      <c r="O18" s="70"/>
      <c r="P18" s="70"/>
    </row>
    <row r="19" spans="1:16" ht="13" customHeight="1" x14ac:dyDescent="0.15">
      <c r="A19" s="1" t="s">
        <v>874</v>
      </c>
      <c r="B19" s="1" t="s">
        <v>598</v>
      </c>
      <c r="C19" s="1" t="s">
        <v>36</v>
      </c>
      <c r="D19" s="78">
        <v>1</v>
      </c>
      <c r="E19" s="1">
        <v>55039974</v>
      </c>
      <c r="F19" s="78" t="s">
        <v>6</v>
      </c>
      <c r="G19" s="78" t="s">
        <v>5</v>
      </c>
      <c r="H19" s="93">
        <v>35363</v>
      </c>
      <c r="I19" s="70">
        <v>-0.89239999999999997</v>
      </c>
      <c r="J19" s="70">
        <v>3.8788999999999997E-2</v>
      </c>
      <c r="K19" s="2">
        <v>3.9899999999999998E-117</v>
      </c>
      <c r="L19" s="1" t="s">
        <v>488</v>
      </c>
      <c r="M19" s="70">
        <f t="shared" si="0"/>
        <v>1.4746897661493775E-2</v>
      </c>
      <c r="N19" s="74">
        <f t="shared" si="1"/>
        <v>529.30007605724131</v>
      </c>
      <c r="O19" s="70"/>
      <c r="P19" s="70"/>
    </row>
    <row r="20" spans="1:16" ht="13" customHeight="1" x14ac:dyDescent="0.15">
      <c r="A20" s="1" t="s">
        <v>874</v>
      </c>
      <c r="B20" s="1" t="s">
        <v>598</v>
      </c>
      <c r="C20" s="1" t="s">
        <v>879</v>
      </c>
      <c r="D20" s="78">
        <v>1</v>
      </c>
      <c r="E20" s="1">
        <v>55055640</v>
      </c>
      <c r="F20" s="78" t="s">
        <v>6</v>
      </c>
      <c r="G20" s="78" t="s">
        <v>5</v>
      </c>
      <c r="H20" s="93">
        <v>35364</v>
      </c>
      <c r="I20" s="70">
        <v>0.15659999999999999</v>
      </c>
      <c r="J20" s="70">
        <v>8.6180000000000007E-3</v>
      </c>
      <c r="K20" s="2">
        <v>8.8800000000000002E-74</v>
      </c>
      <c r="L20" s="1" t="s">
        <v>488</v>
      </c>
      <c r="M20" s="70">
        <f t="shared" si="0"/>
        <v>9.2506647821451581E-3</v>
      </c>
      <c r="N20" s="74">
        <f t="shared" si="1"/>
        <v>330.19503291803545</v>
      </c>
      <c r="O20" s="70">
        <f>AVERAGE(M5:M20)</f>
        <v>2.6286892089376814E-3</v>
      </c>
      <c r="P20" s="70">
        <f>AVERAGE(N4:N20)</f>
        <v>93.704713709009695</v>
      </c>
    </row>
    <row r="21" spans="1:16" ht="13" customHeight="1" x14ac:dyDescent="0.15">
      <c r="A21" s="1" t="s">
        <v>880</v>
      </c>
      <c r="B21" s="1" t="s">
        <v>598</v>
      </c>
      <c r="C21" s="1" t="s">
        <v>881</v>
      </c>
      <c r="D21" s="78">
        <v>1</v>
      </c>
      <c r="E21" s="1">
        <v>55048509</v>
      </c>
      <c r="F21" s="78" t="s">
        <v>6</v>
      </c>
      <c r="G21" s="78" t="s">
        <v>7</v>
      </c>
      <c r="H21" s="93">
        <v>238</v>
      </c>
      <c r="I21" s="70">
        <v>0.4</v>
      </c>
      <c r="J21" s="70">
        <v>7.8911685547724597E-2</v>
      </c>
      <c r="K21" s="2">
        <v>3.9999999999999998E-7</v>
      </c>
      <c r="L21" s="1" t="s">
        <v>488</v>
      </c>
      <c r="M21" s="70">
        <f t="shared" si="0"/>
        <v>9.7439836527251675E-2</v>
      </c>
      <c r="N21" s="74">
        <f t="shared" si="1"/>
        <v>25.694332668368556</v>
      </c>
      <c r="O21" s="70"/>
      <c r="P21" s="70"/>
    </row>
    <row r="22" spans="1:16" ht="13" customHeight="1" x14ac:dyDescent="0.15">
      <c r="A22" s="1" t="s">
        <v>880</v>
      </c>
      <c r="B22" s="1" t="s">
        <v>598</v>
      </c>
      <c r="C22" s="1" t="s">
        <v>32</v>
      </c>
      <c r="D22" s="78">
        <v>1</v>
      </c>
      <c r="E22" s="1">
        <v>55033072</v>
      </c>
      <c r="F22" s="78" t="s">
        <v>7</v>
      </c>
      <c r="G22" s="78" t="s">
        <v>6</v>
      </c>
      <c r="H22" s="93">
        <v>238</v>
      </c>
      <c r="I22" s="70">
        <v>0.28999999999999998</v>
      </c>
      <c r="J22" s="70">
        <v>6.4985650559516606E-2</v>
      </c>
      <c r="K22" s="2">
        <v>8.1000000000000004E-6</v>
      </c>
      <c r="L22" s="1" t="s">
        <v>488</v>
      </c>
      <c r="M22" s="70">
        <f t="shared" si="0"/>
        <v>7.7212202310830536E-2</v>
      </c>
      <c r="N22" s="74">
        <f t="shared" si="1"/>
        <v>19.914116979001907</v>
      </c>
      <c r="O22" s="70"/>
      <c r="P22" s="70"/>
    </row>
    <row r="23" spans="1:16" ht="13" customHeight="1" x14ac:dyDescent="0.15">
      <c r="A23" s="1" t="s">
        <v>880</v>
      </c>
      <c r="B23" s="1" t="s">
        <v>598</v>
      </c>
      <c r="C23" s="1" t="s">
        <v>882</v>
      </c>
      <c r="D23" s="78">
        <v>1</v>
      </c>
      <c r="E23" s="1">
        <v>54915522</v>
      </c>
      <c r="F23" s="78" t="s">
        <v>7</v>
      </c>
      <c r="G23" s="78" t="s">
        <v>6</v>
      </c>
      <c r="H23" s="93">
        <v>238</v>
      </c>
      <c r="I23" s="70">
        <v>-0.46</v>
      </c>
      <c r="J23" s="70">
        <v>0.111332766389688</v>
      </c>
      <c r="K23" s="2">
        <v>3.6000000000000001E-5</v>
      </c>
      <c r="L23" s="1" t="s">
        <v>488</v>
      </c>
      <c r="M23" s="70">
        <f t="shared" si="0"/>
        <v>6.6928002179955023E-2</v>
      </c>
      <c r="N23" s="74">
        <f t="shared" si="1"/>
        <v>17.071420593527858</v>
      </c>
      <c r="O23" s="70">
        <f>AVERAGE(M21:M23)</f>
        <v>8.0526680339345749E-2</v>
      </c>
      <c r="P23" s="70">
        <f>AVERAGE(N21:N23)</f>
        <v>20.89329008029944</v>
      </c>
    </row>
    <row r="24" spans="1:16" ht="13" customHeight="1" x14ac:dyDescent="0.15">
      <c r="A24" s="1" t="s">
        <v>883</v>
      </c>
      <c r="B24" s="1" t="s">
        <v>598</v>
      </c>
      <c r="C24" s="1" t="s">
        <v>911</v>
      </c>
      <c r="D24" s="78">
        <v>1</v>
      </c>
      <c r="E24" s="1">
        <v>55054735</v>
      </c>
      <c r="F24" s="78" t="s">
        <v>5</v>
      </c>
      <c r="G24" s="78" t="s">
        <v>7</v>
      </c>
      <c r="H24" s="93">
        <v>178</v>
      </c>
      <c r="I24" s="70">
        <v>0.36</v>
      </c>
      <c r="J24" s="70">
        <v>7.2126695735076907E-2</v>
      </c>
      <c r="K24" s="97">
        <v>5.9999999999999997E-7</v>
      </c>
      <c r="L24" s="1" t="s">
        <v>488</v>
      </c>
      <c r="M24" s="70">
        <f t="shared" si="0"/>
        <v>0.12277350784638839</v>
      </c>
      <c r="N24" s="74">
        <f t="shared" si="1"/>
        <v>24.912248538009635</v>
      </c>
      <c r="O24" s="70">
        <v>0.12277350784638839</v>
      </c>
      <c r="P24" s="70">
        <v>24.912248538009635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F300F-4B83-C942-84E0-6919389FAD35}">
  <dimension ref="A1:E32"/>
  <sheetViews>
    <sheetView workbookViewId="0">
      <selection activeCell="E11" sqref="E11"/>
    </sheetView>
  </sheetViews>
  <sheetFormatPr baseColWidth="10" defaultRowHeight="13" customHeight="1" x14ac:dyDescent="0.15"/>
  <cols>
    <col min="1" max="1" width="32.1640625" style="8" customWidth="1"/>
    <col min="2" max="2" width="20" style="8" customWidth="1"/>
    <col min="3" max="3" width="25" style="8" customWidth="1"/>
    <col min="4" max="5" width="16" style="8" customWidth="1"/>
    <col min="6" max="16384" width="10.83203125" style="8"/>
  </cols>
  <sheetData>
    <row r="1" spans="1:5" s="29" customFormat="1" ht="13" customHeight="1" x14ac:dyDescent="0.15">
      <c r="A1" s="29" t="s">
        <v>941</v>
      </c>
    </row>
    <row r="5" spans="1:5" ht="13" customHeight="1" x14ac:dyDescent="0.15">
      <c r="A5" s="33" t="s">
        <v>935</v>
      </c>
      <c r="B5" s="33" t="s">
        <v>614</v>
      </c>
      <c r="C5" s="33" t="s">
        <v>622</v>
      </c>
      <c r="D5" s="69" t="s">
        <v>740</v>
      </c>
      <c r="E5" s="69" t="s">
        <v>741</v>
      </c>
    </row>
    <row r="6" spans="1:5" ht="13" customHeight="1" x14ac:dyDescent="0.15">
      <c r="A6" s="1" t="s">
        <v>936</v>
      </c>
      <c r="B6" s="1" t="s">
        <v>533</v>
      </c>
      <c r="C6" s="1" t="s">
        <v>598</v>
      </c>
      <c r="D6" s="70">
        <v>1.059820834464913E-2</v>
      </c>
      <c r="E6" s="70">
        <v>279.01425285218204</v>
      </c>
    </row>
    <row r="7" spans="1:5" ht="13" customHeight="1" x14ac:dyDescent="0.15">
      <c r="A7" s="1"/>
      <c r="B7" s="1" t="s">
        <v>533</v>
      </c>
      <c r="C7" s="1" t="s">
        <v>597</v>
      </c>
      <c r="D7" s="70">
        <v>5.1648799331294269E-3</v>
      </c>
      <c r="E7" s="70">
        <v>241.30832494546729</v>
      </c>
    </row>
    <row r="8" spans="1:5" ht="13" customHeight="1" x14ac:dyDescent="0.15">
      <c r="A8" s="1"/>
      <c r="B8" s="1" t="s">
        <v>533</v>
      </c>
      <c r="C8" s="1" t="s">
        <v>644</v>
      </c>
      <c r="D8" s="70">
        <v>6.1375049306788422E-2</v>
      </c>
      <c r="E8" s="70">
        <v>183.99666191378935</v>
      </c>
    </row>
    <row r="9" spans="1:5" ht="13" customHeight="1" x14ac:dyDescent="0.15">
      <c r="A9" s="1"/>
      <c r="B9" s="1" t="s">
        <v>621</v>
      </c>
      <c r="C9" s="1" t="s">
        <v>598</v>
      </c>
      <c r="D9" s="70">
        <v>1.1277365393609464E-2</v>
      </c>
      <c r="E9" s="70">
        <v>64.143945002717444</v>
      </c>
    </row>
    <row r="10" spans="1:5" ht="13" customHeight="1" x14ac:dyDescent="0.15">
      <c r="A10" s="1"/>
      <c r="B10" s="1" t="s">
        <v>621</v>
      </c>
      <c r="C10" s="1" t="s">
        <v>597</v>
      </c>
      <c r="D10" s="70">
        <v>3.9829225727599123E-3</v>
      </c>
      <c r="E10" s="70">
        <v>83.137523933948245</v>
      </c>
    </row>
    <row r="11" spans="1:5" ht="13" customHeight="1" x14ac:dyDescent="0.15">
      <c r="A11" s="1"/>
      <c r="B11" s="1" t="s">
        <v>621</v>
      </c>
      <c r="C11" s="1" t="s">
        <v>644</v>
      </c>
      <c r="D11" s="70">
        <v>6.1705472705940914E-2</v>
      </c>
      <c r="E11" s="70">
        <v>113.9723234658852</v>
      </c>
    </row>
    <row r="12" spans="1:5" ht="13" customHeight="1" x14ac:dyDescent="0.15">
      <c r="A12" s="1"/>
      <c r="B12" s="1" t="s">
        <v>536</v>
      </c>
      <c r="C12" s="1" t="s">
        <v>598</v>
      </c>
      <c r="D12" s="70">
        <v>1.069585727141357E-3</v>
      </c>
      <c r="E12" s="70">
        <v>40.130996594431423</v>
      </c>
    </row>
    <row r="13" spans="1:5" ht="13" customHeight="1" x14ac:dyDescent="0.15">
      <c r="A13" s="1"/>
      <c r="B13" s="1" t="s">
        <v>536</v>
      </c>
      <c r="C13" s="1" t="s">
        <v>597</v>
      </c>
      <c r="D13" s="70">
        <v>1.781592710448075E-3</v>
      </c>
      <c r="E13" s="70">
        <v>72.227956199378525</v>
      </c>
    </row>
    <row r="14" spans="1:5" ht="13" customHeight="1" x14ac:dyDescent="0.15">
      <c r="A14" s="1"/>
      <c r="B14" s="1" t="s">
        <v>536</v>
      </c>
      <c r="C14" s="1" t="s">
        <v>644</v>
      </c>
      <c r="D14" s="70">
        <v>3.9326152316455955E-2</v>
      </c>
      <c r="E14" s="70">
        <v>1574.2938991409726</v>
      </c>
    </row>
    <row r="15" spans="1:5" ht="13" customHeight="1" x14ac:dyDescent="0.15">
      <c r="A15" s="1"/>
      <c r="B15" s="1" t="s">
        <v>535</v>
      </c>
      <c r="C15" s="1" t="s">
        <v>598</v>
      </c>
      <c r="D15" s="70">
        <v>3.9326152316455955E-2</v>
      </c>
      <c r="E15" s="70">
        <v>112.44956422435519</v>
      </c>
    </row>
    <row r="16" spans="1:5" ht="13" customHeight="1" x14ac:dyDescent="0.15">
      <c r="A16" s="1"/>
      <c r="B16" s="1" t="s">
        <v>535</v>
      </c>
      <c r="C16" s="1" t="s">
        <v>597</v>
      </c>
      <c r="D16" s="70">
        <v>6.1504862929478293E-3</v>
      </c>
      <c r="E16" s="70">
        <v>60.099509384463197</v>
      </c>
    </row>
    <row r="17" spans="1:5" ht="13" customHeight="1" x14ac:dyDescent="0.15">
      <c r="A17" s="1"/>
      <c r="B17" s="1" t="s">
        <v>535</v>
      </c>
      <c r="C17" s="1" t="s">
        <v>644</v>
      </c>
      <c r="D17" s="70">
        <v>6.6158640069286664E-2</v>
      </c>
      <c r="E17" s="70">
        <v>109.30684910491007</v>
      </c>
    </row>
    <row r="18" spans="1:5" ht="13" customHeight="1" x14ac:dyDescent="0.15">
      <c r="A18" s="1"/>
      <c r="B18" s="1" t="s">
        <v>595</v>
      </c>
      <c r="C18" s="1" t="s">
        <v>598</v>
      </c>
      <c r="D18" s="70">
        <v>1.1277365393609464E-2</v>
      </c>
      <c r="E18" s="70">
        <v>109.30684910491007</v>
      </c>
    </row>
    <row r="19" spans="1:5" ht="13" customHeight="1" x14ac:dyDescent="0.15">
      <c r="A19" s="1"/>
      <c r="B19" s="1" t="s">
        <v>595</v>
      </c>
      <c r="C19" s="1" t="s">
        <v>597</v>
      </c>
      <c r="D19" s="70">
        <v>1.1689733657349692E-3</v>
      </c>
      <c r="E19" s="70">
        <v>55.338239598230288</v>
      </c>
    </row>
    <row r="20" spans="1:5" ht="13" customHeight="1" x14ac:dyDescent="0.15">
      <c r="A20" s="1"/>
      <c r="B20" s="1" t="s">
        <v>595</v>
      </c>
      <c r="C20" s="1" t="s">
        <v>644</v>
      </c>
      <c r="D20" s="70">
        <v>9.1385941925226283E-2</v>
      </c>
      <c r="E20" s="70">
        <v>151.22221859315513</v>
      </c>
    </row>
    <row r="21" spans="1:5" ht="13" customHeight="1" x14ac:dyDescent="0.15">
      <c r="A21" s="1" t="s">
        <v>937</v>
      </c>
      <c r="B21" s="1" t="s">
        <v>530</v>
      </c>
      <c r="C21" s="1" t="s">
        <v>938</v>
      </c>
      <c r="D21" s="70">
        <v>3.88326039311608E-3</v>
      </c>
      <c r="E21" s="70">
        <v>172.86670202922502</v>
      </c>
    </row>
    <row r="22" spans="1:5" ht="13" customHeight="1" x14ac:dyDescent="0.15">
      <c r="A22" s="1"/>
      <c r="B22" s="1" t="s">
        <v>530</v>
      </c>
      <c r="C22" s="1" t="s">
        <v>939</v>
      </c>
      <c r="D22" s="70">
        <v>6.5049686896315575E-4</v>
      </c>
      <c r="E22" s="70">
        <v>29.966417417160702</v>
      </c>
    </row>
    <row r="23" spans="1:5" ht="13" customHeight="1" x14ac:dyDescent="0.15">
      <c r="A23" s="1"/>
      <c r="B23" s="1" t="s">
        <v>535</v>
      </c>
      <c r="C23" s="1" t="s">
        <v>939</v>
      </c>
      <c r="D23" s="70">
        <v>5.8628967503292228E-4</v>
      </c>
      <c r="E23" s="70">
        <v>48.447136868724925</v>
      </c>
    </row>
    <row r="24" spans="1:5" ht="13" customHeight="1" x14ac:dyDescent="0.15">
      <c r="A24" s="1"/>
      <c r="B24" s="1" t="s">
        <v>536</v>
      </c>
      <c r="C24" s="1" t="s">
        <v>938</v>
      </c>
      <c r="D24" s="2">
        <v>3.2431531854640219E-4</v>
      </c>
      <c r="E24" s="70">
        <v>10.185831477581701</v>
      </c>
    </row>
    <row r="25" spans="1:5" ht="13" customHeight="1" x14ac:dyDescent="0.15">
      <c r="A25" s="1"/>
      <c r="B25" s="1" t="s">
        <v>536</v>
      </c>
      <c r="C25" s="1" t="s">
        <v>939</v>
      </c>
      <c r="D25" s="2">
        <v>4.2578309731730515E-4</v>
      </c>
      <c r="E25" s="70">
        <v>17.238781930395643</v>
      </c>
    </row>
    <row r="26" spans="1:5" ht="13" customHeight="1" x14ac:dyDescent="0.15">
      <c r="A26" s="1"/>
      <c r="B26" s="1" t="s">
        <v>595</v>
      </c>
      <c r="C26" s="1" t="s">
        <v>938</v>
      </c>
      <c r="D26" s="70">
        <v>7.5064947937667414E-4</v>
      </c>
      <c r="E26" s="70">
        <v>68.863730297755666</v>
      </c>
    </row>
    <row r="27" spans="1:5" ht="13" customHeight="1" x14ac:dyDescent="0.15">
      <c r="A27" s="1"/>
      <c r="B27" s="1" t="s">
        <v>595</v>
      </c>
      <c r="C27" s="1" t="s">
        <v>939</v>
      </c>
      <c r="D27" s="70">
        <v>4.100726649874477E-3</v>
      </c>
      <c r="E27" s="70">
        <v>389.61255090840854</v>
      </c>
    </row>
    <row r="28" spans="1:5" ht="13" customHeight="1" x14ac:dyDescent="0.15">
      <c r="A28" s="1"/>
      <c r="B28" s="1" t="s">
        <v>533</v>
      </c>
      <c r="C28" s="1" t="s">
        <v>938</v>
      </c>
      <c r="D28" s="70">
        <v>5.1907176707680358E-3</v>
      </c>
      <c r="E28" s="70">
        <v>6388.6713144553842</v>
      </c>
    </row>
    <row r="29" spans="1:5" ht="13" customHeight="1" x14ac:dyDescent="0.15">
      <c r="A29" s="1"/>
      <c r="B29" s="1" t="s">
        <v>533</v>
      </c>
      <c r="C29" s="1" t="s">
        <v>939</v>
      </c>
      <c r="D29" s="2">
        <v>4.5857324302449646E-4</v>
      </c>
      <c r="E29" s="70">
        <v>563.6822117557125</v>
      </c>
    </row>
    <row r="30" spans="1:5" ht="13" customHeight="1" x14ac:dyDescent="0.15">
      <c r="A30" s="1" t="s">
        <v>940</v>
      </c>
      <c r="B30" s="1" t="s">
        <v>533</v>
      </c>
      <c r="C30" s="1" t="s">
        <v>874</v>
      </c>
      <c r="D30" s="70">
        <v>2.6286892089376814E-3</v>
      </c>
      <c r="E30" s="70">
        <v>93.704713709009695</v>
      </c>
    </row>
    <row r="31" spans="1:5" ht="13" customHeight="1" x14ac:dyDescent="0.15">
      <c r="A31" s="1"/>
      <c r="B31" s="1" t="s">
        <v>533</v>
      </c>
      <c r="C31" s="1" t="s">
        <v>880</v>
      </c>
      <c r="D31" s="70">
        <v>8.0526680339345749E-2</v>
      </c>
      <c r="E31" s="70">
        <v>20.89329008029944</v>
      </c>
    </row>
    <row r="32" spans="1:5" ht="13" customHeight="1" x14ac:dyDescent="0.15">
      <c r="A32" s="1"/>
      <c r="B32" s="1" t="s">
        <v>533</v>
      </c>
      <c r="C32" s="1" t="s">
        <v>883</v>
      </c>
      <c r="D32" s="70">
        <v>0.12277350784638839</v>
      </c>
      <c r="E32" s="70">
        <v>24.912248538009635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A78A5-3315-0B42-AFEE-80E4677506B8}">
  <dimension ref="A1:U152"/>
  <sheetViews>
    <sheetView topLeftCell="A9" zoomScaleNormal="100" workbookViewId="0">
      <selection activeCell="Q12" sqref="Q12"/>
    </sheetView>
  </sheetViews>
  <sheetFormatPr baseColWidth="10" defaultRowHeight="13" customHeight="1" x14ac:dyDescent="0.15"/>
  <cols>
    <col min="1" max="1" width="10.83203125" style="6"/>
    <col min="2" max="2" width="14.5" style="6" customWidth="1"/>
    <col min="3" max="3" width="20.6640625" style="6" customWidth="1"/>
    <col min="4" max="4" width="10.83203125" style="6"/>
    <col min="5" max="5" width="14.1640625" style="15" customWidth="1"/>
    <col min="6" max="8" width="10.83203125" style="15"/>
    <col min="9" max="9" width="16.1640625" style="15" customWidth="1"/>
    <col min="10" max="13" width="14.33203125" style="15" customWidth="1"/>
    <col min="14" max="18" width="10.83203125" style="15"/>
    <col min="19" max="19" width="23.33203125" style="82" customWidth="1"/>
    <col min="20" max="20" width="23.33203125" style="15" customWidth="1"/>
    <col min="21" max="21" width="10.83203125" style="15"/>
    <col min="22" max="16384" width="10.83203125" style="6"/>
  </cols>
  <sheetData>
    <row r="1" spans="1:21" s="31" customFormat="1" ht="13" customHeight="1" x14ac:dyDescent="0.15">
      <c r="A1" s="31" t="s">
        <v>942</v>
      </c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79"/>
      <c r="T1" s="30"/>
      <c r="U1" s="30"/>
    </row>
    <row r="2" spans="1:21" s="31" customFormat="1" ht="13" customHeight="1" x14ac:dyDescent="0.15">
      <c r="A2" s="29" t="s">
        <v>994</v>
      </c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79"/>
      <c r="T2" s="30"/>
      <c r="U2" s="30"/>
    </row>
    <row r="4" spans="1:21" s="31" customFormat="1" ht="13" customHeight="1" x14ac:dyDescent="0.15">
      <c r="A4" s="34" t="s">
        <v>614</v>
      </c>
      <c r="B4" s="34" t="s">
        <v>615</v>
      </c>
      <c r="C4" s="34" t="s">
        <v>613</v>
      </c>
      <c r="D4" s="34" t="s">
        <v>616</v>
      </c>
      <c r="E4" s="35" t="s">
        <v>600</v>
      </c>
      <c r="F4" s="35" t="s">
        <v>601</v>
      </c>
      <c r="G4" s="36" t="s">
        <v>617</v>
      </c>
      <c r="H4" s="35" t="s">
        <v>603</v>
      </c>
      <c r="I4" s="35" t="s">
        <v>604</v>
      </c>
      <c r="J4" s="35" t="s">
        <v>605</v>
      </c>
      <c r="K4" s="35" t="s">
        <v>618</v>
      </c>
      <c r="L4" s="35" t="s">
        <v>619</v>
      </c>
      <c r="M4" s="35" t="s">
        <v>620</v>
      </c>
      <c r="N4" s="35" t="s">
        <v>606</v>
      </c>
      <c r="O4" s="35" t="s">
        <v>607</v>
      </c>
      <c r="P4" s="35" t="s">
        <v>608</v>
      </c>
      <c r="Q4" s="35" t="s">
        <v>609</v>
      </c>
      <c r="R4" s="35" t="s">
        <v>610</v>
      </c>
      <c r="S4" s="80" t="s">
        <v>611</v>
      </c>
      <c r="T4" s="35" t="s">
        <v>612</v>
      </c>
      <c r="U4" s="30"/>
    </row>
    <row r="5" spans="1:21" ht="13" customHeight="1" x14ac:dyDescent="0.15">
      <c r="A5" s="28" t="s">
        <v>625</v>
      </c>
      <c r="B5" s="5"/>
      <c r="C5" s="5"/>
      <c r="D5" s="5"/>
      <c r="E5" s="3"/>
      <c r="F5" s="3"/>
      <c r="G5" s="27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81"/>
      <c r="T5" s="3"/>
    </row>
    <row r="6" spans="1:21" ht="13" customHeight="1" x14ac:dyDescent="0.15">
      <c r="A6" s="5" t="s">
        <v>595</v>
      </c>
      <c r="B6" s="5" t="s">
        <v>598</v>
      </c>
      <c r="C6" s="5" t="s">
        <v>596</v>
      </c>
      <c r="D6" s="5" t="s">
        <v>0</v>
      </c>
      <c r="E6" s="3">
        <v>0.2</v>
      </c>
      <c r="F6" s="3">
        <v>34</v>
      </c>
      <c r="G6" s="37">
        <v>0.42783620566398001</v>
      </c>
      <c r="H6" s="37">
        <v>0.18920457148747399</v>
      </c>
      <c r="I6" s="37">
        <f t="shared" ref="I6:I20" si="0">G6-1.96*H6</f>
        <v>5.6995245548530971E-2</v>
      </c>
      <c r="J6" s="37">
        <f t="shared" ref="J6:J20" si="1">G6+1.96*H6</f>
        <v>0.79867716577942904</v>
      </c>
      <c r="K6" s="37">
        <f>EXP(G6)</f>
        <v>1.5339348105560133</v>
      </c>
      <c r="L6" s="37">
        <f t="shared" ref="L6:M8" si="2">EXP(I6)</f>
        <v>1.0586507770797924</v>
      </c>
      <c r="M6" s="37">
        <f t="shared" si="2"/>
        <v>2.2225988531609664</v>
      </c>
      <c r="N6" s="37">
        <v>2.3744641317811802E-2</v>
      </c>
      <c r="O6" s="37" t="s">
        <v>488</v>
      </c>
      <c r="P6" s="37" t="s">
        <v>488</v>
      </c>
      <c r="Q6" s="37" t="s">
        <v>488</v>
      </c>
      <c r="R6" s="37">
        <v>1.1838009177492299</v>
      </c>
      <c r="S6" s="81">
        <v>46.245692224509703</v>
      </c>
      <c r="T6" s="37">
        <v>6.2743288526488306E-2</v>
      </c>
    </row>
    <row r="7" spans="1:21" ht="13" customHeight="1" x14ac:dyDescent="0.15">
      <c r="A7" s="5" t="s">
        <v>595</v>
      </c>
      <c r="B7" s="5" t="s">
        <v>598</v>
      </c>
      <c r="C7" s="5" t="s">
        <v>596</v>
      </c>
      <c r="D7" s="5" t="s">
        <v>1</v>
      </c>
      <c r="E7" s="3">
        <v>0.2</v>
      </c>
      <c r="F7" s="3">
        <v>34</v>
      </c>
      <c r="G7" s="37">
        <v>0.19855575196570799</v>
      </c>
      <c r="H7" s="37">
        <v>0.23539389377270001</v>
      </c>
      <c r="I7" s="37">
        <f t="shared" si="0"/>
        <v>-0.26281627982878397</v>
      </c>
      <c r="J7" s="37">
        <f t="shared" si="1"/>
        <v>0.6599277837602</v>
      </c>
      <c r="K7" s="37">
        <f>EXP(G7)</f>
        <v>1.2196400228475237</v>
      </c>
      <c r="L7" s="37">
        <f t="shared" si="2"/>
        <v>0.7688831436786614</v>
      </c>
      <c r="M7" s="37">
        <f t="shared" si="2"/>
        <v>1.934652616019876</v>
      </c>
      <c r="N7" s="37">
        <v>0.39894648475484301</v>
      </c>
      <c r="O7" s="37">
        <v>-2.84524301092141E-2</v>
      </c>
      <c r="P7" s="37">
        <v>1.9821208664892301E-2</v>
      </c>
      <c r="Q7" s="37">
        <v>0.151157812867106</v>
      </c>
      <c r="R7" s="37">
        <v>1.17039081995379</v>
      </c>
      <c r="S7" s="81">
        <v>43.834069485827499</v>
      </c>
      <c r="T7" s="37">
        <v>7.9346238661345297E-2</v>
      </c>
    </row>
    <row r="8" spans="1:21" ht="13" customHeight="1" x14ac:dyDescent="0.15">
      <c r="A8" s="5" t="s">
        <v>595</v>
      </c>
      <c r="B8" s="5" t="s">
        <v>598</v>
      </c>
      <c r="C8" s="5" t="s">
        <v>596</v>
      </c>
      <c r="D8" s="5" t="s">
        <v>2</v>
      </c>
      <c r="E8" s="3">
        <v>0.2</v>
      </c>
      <c r="F8" s="3">
        <v>34</v>
      </c>
      <c r="G8" s="37">
        <v>0.422354541113865</v>
      </c>
      <c r="H8" s="37">
        <v>0.19170736594204399</v>
      </c>
      <c r="I8" s="37">
        <f t="shared" si="0"/>
        <v>4.6608103867458783E-2</v>
      </c>
      <c r="J8" s="37">
        <f t="shared" si="1"/>
        <v>0.79810097836027127</v>
      </c>
      <c r="K8" s="37">
        <f>EXP(G8)</f>
        <v>1.5255492987619317</v>
      </c>
      <c r="L8" s="37">
        <f t="shared" si="2"/>
        <v>1.0477113345939935</v>
      </c>
      <c r="M8" s="37">
        <f t="shared" si="2"/>
        <v>2.2213185885355453</v>
      </c>
      <c r="N8" s="37">
        <v>2.75862150608342E-2</v>
      </c>
      <c r="O8" s="37" t="s">
        <v>488</v>
      </c>
      <c r="P8" s="37" t="s">
        <v>488</v>
      </c>
      <c r="Q8" s="37" t="s">
        <v>488</v>
      </c>
      <c r="R8" s="37">
        <v>1.1827585555659901</v>
      </c>
      <c r="S8" s="81">
        <v>46.164287425230199</v>
      </c>
      <c r="T8" s="37">
        <v>6.3738423051127799E-2</v>
      </c>
    </row>
    <row r="9" spans="1:21" ht="13" customHeight="1" x14ac:dyDescent="0.15">
      <c r="A9" s="5" t="s">
        <v>595</v>
      </c>
      <c r="B9" s="5" t="s">
        <v>598</v>
      </c>
      <c r="C9" s="5" t="s">
        <v>489</v>
      </c>
      <c r="D9" s="5" t="s">
        <v>0</v>
      </c>
      <c r="E9" s="3">
        <v>0.2</v>
      </c>
      <c r="F9" s="3">
        <v>38</v>
      </c>
      <c r="G9" s="37">
        <v>-1.34691636416294E-2</v>
      </c>
      <c r="H9" s="37">
        <v>4.40843106544863E-2</v>
      </c>
      <c r="I9" s="37">
        <f t="shared" si="0"/>
        <v>-9.9874412524422543E-2</v>
      </c>
      <c r="J9" s="37">
        <f t="shared" si="1"/>
        <v>7.2936085241163753E-2</v>
      </c>
      <c r="K9" s="37" t="s">
        <v>488</v>
      </c>
      <c r="L9" s="37" t="s">
        <v>488</v>
      </c>
      <c r="M9" s="37" t="s">
        <v>488</v>
      </c>
      <c r="N9" s="37">
        <v>0.75996107030292503</v>
      </c>
      <c r="O9" s="37" t="s">
        <v>488</v>
      </c>
      <c r="P9" s="37" t="s">
        <v>488</v>
      </c>
      <c r="Q9" s="37" t="s">
        <v>488</v>
      </c>
      <c r="R9" s="37">
        <v>1.1710060745442901</v>
      </c>
      <c r="S9" s="81">
        <v>50.736443384925799</v>
      </c>
      <c r="T9" s="37">
        <v>6.5672096387740603E-2</v>
      </c>
    </row>
    <row r="10" spans="1:21" ht="13" customHeight="1" x14ac:dyDescent="0.15">
      <c r="A10" s="5" t="s">
        <v>595</v>
      </c>
      <c r="B10" s="5" t="s">
        <v>598</v>
      </c>
      <c r="C10" s="5" t="s">
        <v>489</v>
      </c>
      <c r="D10" s="5" t="s">
        <v>1</v>
      </c>
      <c r="E10" s="3">
        <v>0.2</v>
      </c>
      <c r="F10" s="3">
        <v>38</v>
      </c>
      <c r="G10" s="37">
        <v>-6.8163091292163002E-4</v>
      </c>
      <c r="H10" s="37">
        <v>5.4250834683788801E-2</v>
      </c>
      <c r="I10" s="37">
        <f t="shared" si="0"/>
        <v>-0.10701326689314768</v>
      </c>
      <c r="J10" s="37">
        <f t="shared" si="1"/>
        <v>0.10565000506730442</v>
      </c>
      <c r="K10" s="37" t="s">
        <v>488</v>
      </c>
      <c r="L10" s="37" t="s">
        <v>488</v>
      </c>
      <c r="M10" s="37" t="s">
        <v>488</v>
      </c>
      <c r="N10" s="37">
        <v>0.98997529760386704</v>
      </c>
      <c r="O10" s="37">
        <v>1.64348753296027E-3</v>
      </c>
      <c r="P10" s="37">
        <v>4.5678649935731097E-3</v>
      </c>
      <c r="Q10" s="37">
        <v>0.71900166271750399</v>
      </c>
      <c r="R10" s="37">
        <v>1.1853620726918099</v>
      </c>
      <c r="S10" s="81">
        <v>50.582996761544202</v>
      </c>
      <c r="T10" s="37">
        <v>5.4152006683447003E-2</v>
      </c>
    </row>
    <row r="11" spans="1:21" ht="13" customHeight="1" x14ac:dyDescent="0.15">
      <c r="A11" s="5" t="s">
        <v>595</v>
      </c>
      <c r="B11" s="5" t="s">
        <v>598</v>
      </c>
      <c r="C11" s="5" t="s">
        <v>489</v>
      </c>
      <c r="D11" s="5" t="s">
        <v>2</v>
      </c>
      <c r="E11" s="3">
        <v>0.2</v>
      </c>
      <c r="F11" s="3">
        <v>38</v>
      </c>
      <c r="G11" s="37">
        <v>-2.0913864615317398E-2</v>
      </c>
      <c r="H11" s="37">
        <v>4.4698889184787802E-2</v>
      </c>
      <c r="I11" s="37">
        <f t="shared" si="0"/>
        <v>-0.10852368741750149</v>
      </c>
      <c r="J11" s="37">
        <f t="shared" si="1"/>
        <v>6.6695958186866688E-2</v>
      </c>
      <c r="K11" s="37" t="s">
        <v>488</v>
      </c>
      <c r="L11" s="37" t="s">
        <v>488</v>
      </c>
      <c r="M11" s="37" t="s">
        <v>488</v>
      </c>
      <c r="N11" s="37">
        <v>0.63986803322543995</v>
      </c>
      <c r="O11" s="37" t="s">
        <v>488</v>
      </c>
      <c r="P11" s="37" t="s">
        <v>488</v>
      </c>
      <c r="Q11" s="37" t="s">
        <v>488</v>
      </c>
      <c r="R11" s="37">
        <v>1.17196961931892</v>
      </c>
      <c r="S11" s="81">
        <v>50.819973178441899</v>
      </c>
      <c r="T11" s="37">
        <v>6.4671853090200196E-2</v>
      </c>
    </row>
    <row r="12" spans="1:21" ht="13" customHeight="1" x14ac:dyDescent="0.15">
      <c r="A12" s="1" t="s">
        <v>595</v>
      </c>
      <c r="B12" s="1" t="s">
        <v>598</v>
      </c>
      <c r="C12" s="1" t="s">
        <v>850</v>
      </c>
      <c r="D12" s="1" t="s">
        <v>0</v>
      </c>
      <c r="E12" s="3">
        <v>0.2</v>
      </c>
      <c r="F12" s="3">
        <v>18</v>
      </c>
      <c r="G12" s="37">
        <v>-4.9852880787099901E-2</v>
      </c>
      <c r="H12" s="37">
        <v>6.6585250836472099E-2</v>
      </c>
      <c r="I12" s="37">
        <f t="shared" si="0"/>
        <v>-0.18035997242658522</v>
      </c>
      <c r="J12" s="37">
        <f t="shared" si="1"/>
        <v>8.0654210852385416E-2</v>
      </c>
      <c r="K12" s="37" t="s">
        <v>488</v>
      </c>
      <c r="L12" s="37" t="s">
        <v>488</v>
      </c>
      <c r="M12" s="37" t="s">
        <v>488</v>
      </c>
      <c r="N12" s="37">
        <v>0.45403348513216402</v>
      </c>
      <c r="O12" s="37" t="s">
        <v>488</v>
      </c>
      <c r="P12" s="37" t="s">
        <v>488</v>
      </c>
      <c r="Q12" s="37" t="s">
        <v>488</v>
      </c>
      <c r="R12" s="37">
        <v>1.2375611207312101</v>
      </c>
      <c r="S12" s="81">
        <v>26.0364779682731</v>
      </c>
      <c r="T12" s="37">
        <v>7.3798500797448596E-2</v>
      </c>
    </row>
    <row r="13" spans="1:21" ht="13" customHeight="1" x14ac:dyDescent="0.15">
      <c r="A13" s="1" t="s">
        <v>595</v>
      </c>
      <c r="B13" s="1" t="s">
        <v>598</v>
      </c>
      <c r="C13" s="1" t="s">
        <v>850</v>
      </c>
      <c r="D13" s="1" t="s">
        <v>1</v>
      </c>
      <c r="E13" s="3">
        <v>0.2</v>
      </c>
      <c r="F13" s="3">
        <v>18</v>
      </c>
      <c r="G13" s="37">
        <v>-7.5836132418042199E-2</v>
      </c>
      <c r="H13" s="37">
        <v>9.5315386762188398E-2</v>
      </c>
      <c r="I13" s="37">
        <f t="shared" si="0"/>
        <v>-0.26265429047193145</v>
      </c>
      <c r="J13" s="37">
        <f t="shared" si="1"/>
        <v>0.11098202563584707</v>
      </c>
      <c r="K13" s="37" t="s">
        <v>488</v>
      </c>
      <c r="L13" s="37" t="s">
        <v>488</v>
      </c>
      <c r="M13" s="37" t="s">
        <v>488</v>
      </c>
      <c r="N13" s="37">
        <v>0.42624498163986801</v>
      </c>
      <c r="O13" s="37">
        <v>-2.1312661934435101E-3</v>
      </c>
      <c r="P13" s="37">
        <v>6.0295202562642503E-3</v>
      </c>
      <c r="Q13" s="37">
        <v>0.72373466502859296</v>
      </c>
      <c r="R13" s="37">
        <v>1.2717503297238599</v>
      </c>
      <c r="S13" s="81">
        <v>25.8775824184439</v>
      </c>
      <c r="T13" s="37">
        <v>5.5775260934691498E-2</v>
      </c>
    </row>
    <row r="14" spans="1:21" ht="13" customHeight="1" x14ac:dyDescent="0.15">
      <c r="A14" s="1" t="s">
        <v>595</v>
      </c>
      <c r="B14" s="1" t="s">
        <v>598</v>
      </c>
      <c r="C14" s="1" t="s">
        <v>850</v>
      </c>
      <c r="D14" s="1" t="s">
        <v>2</v>
      </c>
      <c r="E14" s="3">
        <v>0.2</v>
      </c>
      <c r="F14" s="3">
        <v>18</v>
      </c>
      <c r="G14" s="37">
        <v>-5.2928099584012497E-2</v>
      </c>
      <c r="H14" s="37">
        <v>6.7381414335937501E-2</v>
      </c>
      <c r="I14" s="37">
        <f t="shared" si="0"/>
        <v>-0.18499567168245001</v>
      </c>
      <c r="J14" s="37">
        <f t="shared" si="1"/>
        <v>7.9139472514425005E-2</v>
      </c>
      <c r="K14" s="37" t="s">
        <v>488</v>
      </c>
      <c r="L14" s="37" t="s">
        <v>488</v>
      </c>
      <c r="M14" s="37" t="s">
        <v>488</v>
      </c>
      <c r="N14" s="37">
        <v>0.43216048229662102</v>
      </c>
      <c r="O14" s="37" t="s">
        <v>488</v>
      </c>
      <c r="P14" s="37" t="s">
        <v>488</v>
      </c>
      <c r="Q14" s="37" t="s">
        <v>488</v>
      </c>
      <c r="R14" s="37">
        <v>1.2378459556521899</v>
      </c>
      <c r="S14" s="81">
        <v>26.0484643687162</v>
      </c>
      <c r="T14" s="37">
        <v>7.35820767524175E-2</v>
      </c>
    </row>
    <row r="15" spans="1:21" ht="13" customHeight="1" x14ac:dyDescent="0.15">
      <c r="A15" s="1" t="s">
        <v>595</v>
      </c>
      <c r="B15" s="1" t="s">
        <v>598</v>
      </c>
      <c r="C15" s="1" t="s">
        <v>849</v>
      </c>
      <c r="D15" s="1" t="s">
        <v>0</v>
      </c>
      <c r="E15" s="3">
        <v>0.2</v>
      </c>
      <c r="F15" s="3">
        <v>18</v>
      </c>
      <c r="G15" s="37">
        <v>-6.1404070240562297E-2</v>
      </c>
      <c r="H15" s="37">
        <v>3.90244584804081E-2</v>
      </c>
      <c r="I15" s="37">
        <f t="shared" si="0"/>
        <v>-0.13789200886216219</v>
      </c>
      <c r="J15" s="37">
        <f t="shared" si="1"/>
        <v>1.5083868381037577E-2</v>
      </c>
      <c r="K15" s="37" t="s">
        <v>488</v>
      </c>
      <c r="L15" s="37" t="s">
        <v>488</v>
      </c>
      <c r="M15" s="37" t="s">
        <v>488</v>
      </c>
      <c r="N15" s="37">
        <v>0.115608514340828</v>
      </c>
      <c r="O15" s="37" t="s">
        <v>488</v>
      </c>
      <c r="P15" s="37" t="s">
        <v>488</v>
      </c>
      <c r="Q15" s="37" t="s">
        <v>488</v>
      </c>
      <c r="R15" s="37">
        <v>1.01225283913594</v>
      </c>
      <c r="S15" s="81">
        <v>17.419148775759201</v>
      </c>
      <c r="T15" s="37">
        <v>0.42633656343869197</v>
      </c>
    </row>
    <row r="16" spans="1:21" ht="13" customHeight="1" x14ac:dyDescent="0.15">
      <c r="A16" s="1" t="s">
        <v>595</v>
      </c>
      <c r="B16" s="1" t="s">
        <v>598</v>
      </c>
      <c r="C16" s="1" t="s">
        <v>849</v>
      </c>
      <c r="D16" s="1" t="s">
        <v>1</v>
      </c>
      <c r="E16" s="3">
        <v>0.2</v>
      </c>
      <c r="F16" s="3">
        <v>18</v>
      </c>
      <c r="G16" s="37">
        <v>-6.8436850223472401E-2</v>
      </c>
      <c r="H16" s="37">
        <v>6.2124374729600897E-2</v>
      </c>
      <c r="I16" s="37">
        <f t="shared" si="0"/>
        <v>-0.19020062469349014</v>
      </c>
      <c r="J16" s="37">
        <f t="shared" si="1"/>
        <v>5.3326924246545351E-2</v>
      </c>
      <c r="K16" s="37" t="s">
        <v>488</v>
      </c>
      <c r="L16" s="37" t="s">
        <v>488</v>
      </c>
      <c r="M16" s="37" t="s">
        <v>488</v>
      </c>
      <c r="N16" s="37">
        <v>0.27063113452196802</v>
      </c>
      <c r="O16" s="37">
        <v>-5.7176944634276003E-4</v>
      </c>
      <c r="P16" s="37">
        <v>3.9072169791532904E-3</v>
      </c>
      <c r="Q16" s="37">
        <v>0.88365555336935797</v>
      </c>
      <c r="R16" s="37">
        <v>1.04273735708168</v>
      </c>
      <c r="S16" s="81">
        <v>17.396819133658902</v>
      </c>
      <c r="T16" s="37">
        <v>0.36037913193200799</v>
      </c>
    </row>
    <row r="17" spans="1:20" ht="13" customHeight="1" x14ac:dyDescent="0.15">
      <c r="A17" s="1" t="s">
        <v>595</v>
      </c>
      <c r="B17" s="1" t="s">
        <v>598</v>
      </c>
      <c r="C17" s="1" t="s">
        <v>849</v>
      </c>
      <c r="D17" s="1" t="s">
        <v>2</v>
      </c>
      <c r="E17" s="3">
        <v>0.2</v>
      </c>
      <c r="F17" s="3">
        <v>18</v>
      </c>
      <c r="G17" s="37">
        <v>-6.3536127370132506E-2</v>
      </c>
      <c r="H17" s="37">
        <v>3.9303431337229397E-2</v>
      </c>
      <c r="I17" s="37">
        <f t="shared" si="0"/>
        <v>-0.14057085279110212</v>
      </c>
      <c r="J17" s="37">
        <f t="shared" si="1"/>
        <v>1.3498598050837113E-2</v>
      </c>
      <c r="K17" s="37" t="s">
        <v>488</v>
      </c>
      <c r="L17" s="37" t="s">
        <v>488</v>
      </c>
      <c r="M17" s="37" t="s">
        <v>488</v>
      </c>
      <c r="N17" s="37">
        <v>0.10597454294440301</v>
      </c>
      <c r="O17" s="37" t="s">
        <v>488</v>
      </c>
      <c r="P17" s="37" t="s">
        <v>488</v>
      </c>
      <c r="Q17" s="37" t="s">
        <v>488</v>
      </c>
      <c r="R17" s="37">
        <v>1.01171609028386</v>
      </c>
      <c r="S17" s="81">
        <v>17.400680604767398</v>
      </c>
      <c r="T17" s="37">
        <v>0.42755536950524298</v>
      </c>
    </row>
    <row r="18" spans="1:20" ht="13" customHeight="1" x14ac:dyDescent="0.15">
      <c r="A18" s="1" t="s">
        <v>595</v>
      </c>
      <c r="B18" s="1" t="s">
        <v>598</v>
      </c>
      <c r="C18" s="1" t="s">
        <v>851</v>
      </c>
      <c r="D18" s="1" t="s">
        <v>0</v>
      </c>
      <c r="E18" s="3">
        <v>0.2</v>
      </c>
      <c r="F18" s="3">
        <v>18</v>
      </c>
      <c r="G18" s="37">
        <v>-7.8696250165952095E-3</v>
      </c>
      <c r="H18" s="37">
        <v>0.24162221756091901</v>
      </c>
      <c r="I18" s="37">
        <f t="shared" si="0"/>
        <v>-0.48144917143599647</v>
      </c>
      <c r="J18" s="37">
        <f t="shared" si="1"/>
        <v>0.46570992140280604</v>
      </c>
      <c r="K18" s="37" t="s">
        <v>488</v>
      </c>
      <c r="L18" s="37" t="s">
        <v>488</v>
      </c>
      <c r="M18" s="37" t="s">
        <v>488</v>
      </c>
      <c r="N18" s="37">
        <v>0.97401752867983504</v>
      </c>
      <c r="O18" s="37" t="s">
        <v>488</v>
      </c>
      <c r="P18" s="37" t="s">
        <v>488</v>
      </c>
      <c r="Q18" s="37" t="s">
        <v>488</v>
      </c>
      <c r="R18" s="37">
        <v>0.99906008703846305</v>
      </c>
      <c r="S18" s="81">
        <v>16.968057977726101</v>
      </c>
      <c r="T18" s="37">
        <v>0.45653223789393499</v>
      </c>
    </row>
    <row r="19" spans="1:20" ht="13" customHeight="1" x14ac:dyDescent="0.15">
      <c r="A19" s="1" t="s">
        <v>595</v>
      </c>
      <c r="B19" s="1" t="s">
        <v>598</v>
      </c>
      <c r="C19" s="1" t="s">
        <v>851</v>
      </c>
      <c r="D19" s="1" t="s">
        <v>1</v>
      </c>
      <c r="E19" s="3">
        <v>0.2</v>
      </c>
      <c r="F19" s="3">
        <v>18</v>
      </c>
      <c r="G19" s="37">
        <v>0.203230604113282</v>
      </c>
      <c r="H19" s="37">
        <v>0.384004084415346</v>
      </c>
      <c r="I19" s="37">
        <f t="shared" si="0"/>
        <v>-0.5494174013407962</v>
      </c>
      <c r="J19" s="37">
        <f t="shared" si="1"/>
        <v>0.95587860956736015</v>
      </c>
      <c r="K19" s="37" t="s">
        <v>488</v>
      </c>
      <c r="L19" s="37" t="s">
        <v>488</v>
      </c>
      <c r="M19" s="37" t="s">
        <v>488</v>
      </c>
      <c r="N19" s="37">
        <v>0.59663846158456202</v>
      </c>
      <c r="O19" s="37">
        <v>1.7606069566984298E-2</v>
      </c>
      <c r="P19" s="37">
        <v>2.4776249467144299E-2</v>
      </c>
      <c r="Q19" s="37">
        <v>0.47733047449980398</v>
      </c>
      <c r="R19" s="37">
        <v>1.01414857702401</v>
      </c>
      <c r="S19" s="81">
        <v>16.455957380477098</v>
      </c>
      <c r="T19" s="37">
        <v>0.421616286024658</v>
      </c>
    </row>
    <row r="20" spans="1:20" ht="13" customHeight="1" x14ac:dyDescent="0.15">
      <c r="A20" s="1" t="s">
        <v>595</v>
      </c>
      <c r="B20" s="1" t="s">
        <v>598</v>
      </c>
      <c r="C20" s="1" t="s">
        <v>851</v>
      </c>
      <c r="D20" s="1" t="s">
        <v>2</v>
      </c>
      <c r="E20" s="3">
        <v>0.2</v>
      </c>
      <c r="F20" s="3">
        <v>18</v>
      </c>
      <c r="G20" s="37">
        <v>-8.8949078959590193E-3</v>
      </c>
      <c r="H20" s="37">
        <v>0.24304237551062599</v>
      </c>
      <c r="I20" s="37">
        <f t="shared" si="0"/>
        <v>-0.48525796389678599</v>
      </c>
      <c r="J20" s="37">
        <f t="shared" si="1"/>
        <v>0.46746814810486792</v>
      </c>
      <c r="K20" s="37" t="s">
        <v>488</v>
      </c>
      <c r="L20" s="37" t="s">
        <v>488</v>
      </c>
      <c r="M20" s="37" t="s">
        <v>488</v>
      </c>
      <c r="N20" s="37">
        <v>0.97080539704060298</v>
      </c>
      <c r="O20" s="37" t="s">
        <v>488</v>
      </c>
      <c r="P20" s="37" t="s">
        <v>488</v>
      </c>
      <c r="Q20" s="37" t="s">
        <v>488</v>
      </c>
      <c r="R20" s="37">
        <v>0.99907453846512695</v>
      </c>
      <c r="S20" s="81">
        <v>16.968548867958201</v>
      </c>
      <c r="T20" s="37">
        <v>0.45649891802836101</v>
      </c>
    </row>
    <row r="21" spans="1:20" ht="13" customHeight="1" x14ac:dyDescent="0.15">
      <c r="A21" s="1"/>
      <c r="B21" s="1"/>
      <c r="C21" s="1"/>
      <c r="D21" s="1"/>
      <c r="E21" s="3"/>
      <c r="F21" s="3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81"/>
      <c r="T21" s="37"/>
    </row>
    <row r="22" spans="1:20" ht="13" customHeight="1" x14ac:dyDescent="0.15">
      <c r="A22" s="5" t="s">
        <v>595</v>
      </c>
      <c r="B22" s="5" t="s">
        <v>597</v>
      </c>
      <c r="C22" s="5" t="s">
        <v>596</v>
      </c>
      <c r="D22" s="5" t="s">
        <v>0</v>
      </c>
      <c r="E22" s="3">
        <v>0.2</v>
      </c>
      <c r="F22" s="3">
        <v>2</v>
      </c>
      <c r="G22" s="37">
        <v>0.28753690732800702</v>
      </c>
      <c r="H22" s="37">
        <v>1.0011995398286599</v>
      </c>
      <c r="I22" s="37">
        <f t="shared" ref="I22:I32" si="3">G22-1.96*H22</f>
        <v>-1.6748141907361664</v>
      </c>
      <c r="J22" s="37">
        <f t="shared" ref="J22:J32" si="4">G22+1.96*H22</f>
        <v>2.2498880053921804</v>
      </c>
      <c r="K22" s="37">
        <f>EXP(G22)</f>
        <v>1.3331397938828971</v>
      </c>
      <c r="L22" s="37">
        <f>EXP(I22)</f>
        <v>0.18734298631051202</v>
      </c>
      <c r="M22" s="37">
        <f>EXP(J22)</f>
        <v>9.4866733206035647</v>
      </c>
      <c r="N22" s="37">
        <v>0.77396499866485202</v>
      </c>
      <c r="O22" s="37" t="s">
        <v>488</v>
      </c>
      <c r="P22" s="37" t="s">
        <v>488</v>
      </c>
      <c r="Q22" s="37" t="s">
        <v>488</v>
      </c>
      <c r="R22" s="37">
        <v>2.63106309879984</v>
      </c>
      <c r="S22" s="81">
        <v>6.9224930298662199</v>
      </c>
      <c r="T22" s="37">
        <v>8.5118230904890606E-3</v>
      </c>
    </row>
    <row r="23" spans="1:20" ht="13" customHeight="1" x14ac:dyDescent="0.15">
      <c r="A23" s="5" t="s">
        <v>595</v>
      </c>
      <c r="B23" s="5" t="s">
        <v>597</v>
      </c>
      <c r="C23" s="5" t="s">
        <v>596</v>
      </c>
      <c r="D23" s="5" t="s">
        <v>2</v>
      </c>
      <c r="E23" s="3">
        <v>0.2</v>
      </c>
      <c r="F23" s="3">
        <v>2</v>
      </c>
      <c r="G23" s="37">
        <v>0.30382236342517199</v>
      </c>
      <c r="H23" s="37">
        <v>1.0243783927778101</v>
      </c>
      <c r="I23" s="37">
        <f t="shared" si="3"/>
        <v>-1.7039592864193356</v>
      </c>
      <c r="J23" s="37">
        <f t="shared" si="4"/>
        <v>2.3116040132696796</v>
      </c>
      <c r="K23" s="37">
        <f>EXP(G23)</f>
        <v>1.3550283321179015</v>
      </c>
      <c r="L23" s="37">
        <f>EXP(I23)</f>
        <v>0.18196165763785763</v>
      </c>
      <c r="M23" s="37">
        <f>EXP(J23)</f>
        <v>10.090597132811652</v>
      </c>
      <c r="N23" s="37">
        <v>0.76677807357155803</v>
      </c>
      <c r="O23" s="37" t="s">
        <v>488</v>
      </c>
      <c r="P23" s="37" t="s">
        <v>488</v>
      </c>
      <c r="Q23" s="37" t="s">
        <v>488</v>
      </c>
      <c r="R23" s="37">
        <v>2.6301524324715899</v>
      </c>
      <c r="S23" s="81">
        <v>6.91770181803623</v>
      </c>
      <c r="T23" s="37">
        <v>8.5346590577403299E-3</v>
      </c>
    </row>
    <row r="24" spans="1:20" ht="13" customHeight="1" x14ac:dyDescent="0.15">
      <c r="A24" s="5" t="s">
        <v>595</v>
      </c>
      <c r="B24" s="5" t="s">
        <v>597</v>
      </c>
      <c r="C24" s="5" t="s">
        <v>489</v>
      </c>
      <c r="D24" s="5" t="s">
        <v>0</v>
      </c>
      <c r="E24" s="3">
        <v>0.2</v>
      </c>
      <c r="F24" s="3">
        <v>3</v>
      </c>
      <c r="G24" s="37">
        <v>0.217478158972229</v>
      </c>
      <c r="H24" s="37">
        <v>0.181002897245266</v>
      </c>
      <c r="I24" s="37">
        <f t="shared" si="3"/>
        <v>-0.13728751962849234</v>
      </c>
      <c r="J24" s="37">
        <f t="shared" si="4"/>
        <v>0.57224383757295039</v>
      </c>
      <c r="K24" s="37" t="s">
        <v>488</v>
      </c>
      <c r="L24" s="37" t="s">
        <v>488</v>
      </c>
      <c r="M24" s="37" t="s">
        <v>488</v>
      </c>
      <c r="N24" s="37">
        <v>0.22955050003993299</v>
      </c>
      <c r="O24" s="37" t="s">
        <v>488</v>
      </c>
      <c r="P24" s="37" t="s">
        <v>488</v>
      </c>
      <c r="Q24" s="37" t="s">
        <v>488</v>
      </c>
      <c r="R24" s="37">
        <v>0.63402896746257098</v>
      </c>
      <c r="S24" s="81">
        <v>0.80398546316330899</v>
      </c>
      <c r="T24" s="37">
        <v>0.66898560813994301</v>
      </c>
    </row>
    <row r="25" spans="1:20" ht="13" customHeight="1" x14ac:dyDescent="0.15">
      <c r="A25" s="5" t="s">
        <v>595</v>
      </c>
      <c r="B25" s="5" t="s">
        <v>597</v>
      </c>
      <c r="C25" s="5" t="s">
        <v>489</v>
      </c>
      <c r="D25" s="5" t="s">
        <v>1</v>
      </c>
      <c r="E25" s="3">
        <v>0.2</v>
      </c>
      <c r="F25" s="3">
        <v>3</v>
      </c>
      <c r="G25" s="37">
        <v>0.30403581038462701</v>
      </c>
      <c r="H25" s="37">
        <v>0.55841539312678001</v>
      </c>
      <c r="I25" s="37">
        <f t="shared" si="3"/>
        <v>-0.79045836014386173</v>
      </c>
      <c r="J25" s="37">
        <f t="shared" si="4"/>
        <v>1.3985299809131158</v>
      </c>
      <c r="K25" s="37" t="s">
        <v>488</v>
      </c>
      <c r="L25" s="37" t="s">
        <v>488</v>
      </c>
      <c r="M25" s="37" t="s">
        <v>488</v>
      </c>
      <c r="N25" s="37">
        <v>0.58612377748635902</v>
      </c>
      <c r="O25" s="37">
        <v>4.66870792834162E-3</v>
      </c>
      <c r="P25" s="37">
        <v>2.79828156828313E-2</v>
      </c>
      <c r="Q25" s="37">
        <v>0.86749439888367896</v>
      </c>
      <c r="R25" s="37">
        <v>0.87620060055038496</v>
      </c>
      <c r="S25" s="81">
        <v>0.76772749240485505</v>
      </c>
      <c r="T25" s="37">
        <v>0.38092099011262298</v>
      </c>
    </row>
    <row r="26" spans="1:20" ht="13" customHeight="1" x14ac:dyDescent="0.15">
      <c r="A26" s="5" t="s">
        <v>595</v>
      </c>
      <c r="B26" s="5" t="s">
        <v>597</v>
      </c>
      <c r="C26" s="5" t="s">
        <v>489</v>
      </c>
      <c r="D26" s="5" t="s">
        <v>2</v>
      </c>
      <c r="E26" s="3">
        <v>0.2</v>
      </c>
      <c r="F26" s="3">
        <v>3</v>
      </c>
      <c r="G26" s="37">
        <v>0.21927729222008699</v>
      </c>
      <c r="H26" s="37">
        <v>0.18308789275418</v>
      </c>
      <c r="I26" s="37">
        <f t="shared" si="3"/>
        <v>-0.1395749775781058</v>
      </c>
      <c r="J26" s="37">
        <f t="shared" si="4"/>
        <v>0.57812956201827981</v>
      </c>
      <c r="K26" s="37" t="s">
        <v>488</v>
      </c>
      <c r="L26" s="37" t="s">
        <v>488</v>
      </c>
      <c r="M26" s="37" t="s">
        <v>488</v>
      </c>
      <c r="N26" s="37">
        <v>0.23104888295557399</v>
      </c>
      <c r="O26" s="37" t="s">
        <v>488</v>
      </c>
      <c r="P26" s="37" t="s">
        <v>488</v>
      </c>
      <c r="Q26" s="37" t="s">
        <v>488</v>
      </c>
      <c r="R26" s="37">
        <v>0.62921244719915603</v>
      </c>
      <c r="S26" s="81">
        <v>0.79181660742070203</v>
      </c>
      <c r="T26" s="37">
        <v>0.67306841098379</v>
      </c>
    </row>
    <row r="27" spans="1:20" ht="13" customHeight="1" x14ac:dyDescent="0.15">
      <c r="A27" s="1" t="s">
        <v>595</v>
      </c>
      <c r="B27" s="1" t="s">
        <v>597</v>
      </c>
      <c r="C27" s="1" t="s">
        <v>850</v>
      </c>
      <c r="D27" s="1" t="s">
        <v>0</v>
      </c>
      <c r="E27" s="3">
        <v>0.2</v>
      </c>
      <c r="F27" s="3">
        <v>2</v>
      </c>
      <c r="G27" s="37">
        <v>0.39198680317071799</v>
      </c>
      <c r="H27" s="37">
        <v>0.22829483464985501</v>
      </c>
      <c r="I27" s="37">
        <f t="shared" si="3"/>
        <v>-5.5471072742997785E-2</v>
      </c>
      <c r="J27" s="37">
        <f t="shared" si="4"/>
        <v>0.83944467908443376</v>
      </c>
      <c r="K27" s="37" t="s">
        <v>488</v>
      </c>
      <c r="L27" s="37" t="s">
        <v>488</v>
      </c>
      <c r="M27" s="37" t="s">
        <v>488</v>
      </c>
      <c r="N27" s="37">
        <v>8.5975512835443302E-2</v>
      </c>
      <c r="O27" s="37" t="s">
        <v>488</v>
      </c>
      <c r="P27" s="37" t="s">
        <v>488</v>
      </c>
      <c r="Q27" s="37" t="s">
        <v>488</v>
      </c>
      <c r="R27" s="37">
        <v>2.44891786529926</v>
      </c>
      <c r="S27" s="81">
        <v>5.9971987109818903</v>
      </c>
      <c r="T27" s="37">
        <v>1.4328611804725E-2</v>
      </c>
    </row>
    <row r="28" spans="1:20" ht="13" customHeight="1" x14ac:dyDescent="0.15">
      <c r="A28" s="1" t="s">
        <v>595</v>
      </c>
      <c r="B28" s="1" t="s">
        <v>597</v>
      </c>
      <c r="C28" s="1" t="s">
        <v>850</v>
      </c>
      <c r="D28" s="1" t="s">
        <v>2</v>
      </c>
      <c r="E28" s="3">
        <v>0.2</v>
      </c>
      <c r="F28" s="3">
        <v>2</v>
      </c>
      <c r="G28" s="37">
        <v>0.42441786344335902</v>
      </c>
      <c r="H28" s="37">
        <v>0.242316655528483</v>
      </c>
      <c r="I28" s="37">
        <f t="shared" si="3"/>
        <v>-5.0522781392467631E-2</v>
      </c>
      <c r="J28" s="37">
        <f t="shared" si="4"/>
        <v>0.89935850827918573</v>
      </c>
      <c r="K28" s="37" t="s">
        <v>488</v>
      </c>
      <c r="L28" s="37" t="s">
        <v>488</v>
      </c>
      <c r="M28" s="37" t="s">
        <v>488</v>
      </c>
      <c r="N28" s="37">
        <v>7.9859649918541206E-2</v>
      </c>
      <c r="O28" s="37" t="s">
        <v>488</v>
      </c>
      <c r="P28" s="37" t="s">
        <v>488</v>
      </c>
      <c r="Q28" s="37" t="s">
        <v>488</v>
      </c>
      <c r="R28" s="37">
        <v>2.3972283654511699</v>
      </c>
      <c r="S28" s="81">
        <v>5.74670383612367</v>
      </c>
      <c r="T28" s="37">
        <v>1.6519624395431001E-2</v>
      </c>
    </row>
    <row r="29" spans="1:20" ht="13" customHeight="1" x14ac:dyDescent="0.15">
      <c r="A29" s="1" t="s">
        <v>595</v>
      </c>
      <c r="B29" s="1" t="s">
        <v>597</v>
      </c>
      <c r="C29" s="1" t="s">
        <v>849</v>
      </c>
      <c r="D29" s="1" t="s">
        <v>0</v>
      </c>
      <c r="E29" s="3">
        <v>0.2</v>
      </c>
      <c r="F29" s="3">
        <v>2</v>
      </c>
      <c r="G29" s="37">
        <v>-0.16908149722038701</v>
      </c>
      <c r="H29" s="37">
        <v>0.16218082135117701</v>
      </c>
      <c r="I29" s="37">
        <f t="shared" si="3"/>
        <v>-0.48695590706869396</v>
      </c>
      <c r="J29" s="37">
        <f t="shared" si="4"/>
        <v>0.14879291262791994</v>
      </c>
      <c r="K29" s="37" t="s">
        <v>488</v>
      </c>
      <c r="L29" s="37" t="s">
        <v>488</v>
      </c>
      <c r="M29" s="37" t="s">
        <v>488</v>
      </c>
      <c r="N29" s="37">
        <v>0.297157094124052</v>
      </c>
      <c r="O29" s="37" t="s">
        <v>488</v>
      </c>
      <c r="P29" s="37" t="s">
        <v>488</v>
      </c>
      <c r="Q29" s="37" t="s">
        <v>488</v>
      </c>
      <c r="R29" s="37">
        <v>1.00178224157745</v>
      </c>
      <c r="S29" s="81">
        <v>1.0035676595399401</v>
      </c>
      <c r="T29" s="37">
        <v>0.316448775883169</v>
      </c>
    </row>
    <row r="30" spans="1:20" ht="13" customHeight="1" x14ac:dyDescent="0.15">
      <c r="A30" s="1" t="s">
        <v>595</v>
      </c>
      <c r="B30" s="1" t="s">
        <v>597</v>
      </c>
      <c r="C30" s="1" t="s">
        <v>849</v>
      </c>
      <c r="D30" s="1" t="s">
        <v>2</v>
      </c>
      <c r="E30" s="3">
        <v>0.2</v>
      </c>
      <c r="F30" s="3">
        <v>2</v>
      </c>
      <c r="G30" s="37">
        <v>-0.17155936587045401</v>
      </c>
      <c r="H30" s="37">
        <v>0.164760008242373</v>
      </c>
      <c r="I30" s="37">
        <f t="shared" si="3"/>
        <v>-0.49448898202550506</v>
      </c>
      <c r="J30" s="37">
        <f t="shared" si="4"/>
        <v>0.15137025028459705</v>
      </c>
      <c r="K30" s="37" t="s">
        <v>488</v>
      </c>
      <c r="L30" s="37" t="s">
        <v>488</v>
      </c>
      <c r="M30" s="37" t="s">
        <v>488</v>
      </c>
      <c r="N30" s="37">
        <v>0.29775106670509</v>
      </c>
      <c r="O30" s="37" t="s">
        <v>488</v>
      </c>
      <c r="P30" s="37" t="s">
        <v>488</v>
      </c>
      <c r="Q30" s="37" t="s">
        <v>488</v>
      </c>
      <c r="R30" s="37">
        <v>0.99426089759925596</v>
      </c>
      <c r="S30" s="81">
        <v>0.98855473249487802</v>
      </c>
      <c r="T30" s="37">
        <v>0.32009586721257399</v>
      </c>
    </row>
    <row r="31" spans="1:20" ht="13" customHeight="1" x14ac:dyDescent="0.15">
      <c r="A31" s="1" t="s">
        <v>595</v>
      </c>
      <c r="B31" s="1" t="s">
        <v>597</v>
      </c>
      <c r="C31" s="1" t="s">
        <v>851</v>
      </c>
      <c r="D31" s="1" t="s">
        <v>0</v>
      </c>
      <c r="E31" s="3">
        <v>0.2</v>
      </c>
      <c r="F31" s="3">
        <v>2</v>
      </c>
      <c r="G31" s="37">
        <v>0.481040038544301</v>
      </c>
      <c r="H31" s="37">
        <v>1.04008436874012</v>
      </c>
      <c r="I31" s="37">
        <f t="shared" si="3"/>
        <v>-1.557525324186334</v>
      </c>
      <c r="J31" s="37">
        <f t="shared" si="4"/>
        <v>2.5196054012749363</v>
      </c>
      <c r="K31" s="37" t="s">
        <v>488</v>
      </c>
      <c r="L31" s="37" t="s">
        <v>488</v>
      </c>
      <c r="M31" s="37" t="s">
        <v>488</v>
      </c>
      <c r="N31" s="37">
        <v>0.64372210059597001</v>
      </c>
      <c r="O31" s="37" t="s">
        <v>488</v>
      </c>
      <c r="P31" s="37" t="s">
        <v>488</v>
      </c>
      <c r="Q31" s="37" t="s">
        <v>488</v>
      </c>
      <c r="R31" s="37">
        <v>0.18124397546658899</v>
      </c>
      <c r="S31" s="81">
        <v>3.2849378642933399E-2</v>
      </c>
      <c r="T31" s="37">
        <v>0.856176078710018</v>
      </c>
    </row>
    <row r="32" spans="1:20" ht="13" customHeight="1" x14ac:dyDescent="0.15">
      <c r="A32" s="1" t="s">
        <v>595</v>
      </c>
      <c r="B32" s="1" t="s">
        <v>597</v>
      </c>
      <c r="C32" s="1" t="s">
        <v>851</v>
      </c>
      <c r="D32" s="1" t="s">
        <v>2</v>
      </c>
      <c r="E32" s="3">
        <v>0.2</v>
      </c>
      <c r="F32" s="3">
        <v>2</v>
      </c>
      <c r="G32" s="37">
        <v>0.481271741525926</v>
      </c>
      <c r="H32" s="37">
        <v>1.0418494797339699</v>
      </c>
      <c r="I32" s="37">
        <f t="shared" si="3"/>
        <v>-1.560753238752655</v>
      </c>
      <c r="J32" s="37">
        <f t="shared" si="4"/>
        <v>2.523296721804507</v>
      </c>
      <c r="K32" s="37" t="s">
        <v>488</v>
      </c>
      <c r="L32" s="37" t="s">
        <v>488</v>
      </c>
      <c r="M32" s="37" t="s">
        <v>488</v>
      </c>
      <c r="N32" s="37">
        <v>0.64412449077341705</v>
      </c>
      <c r="O32" s="37" t="s">
        <v>488</v>
      </c>
      <c r="P32" s="37" t="s">
        <v>488</v>
      </c>
      <c r="Q32" s="37" t="s">
        <v>488</v>
      </c>
      <c r="R32" s="37">
        <v>0.180984811654016</v>
      </c>
      <c r="S32" s="81">
        <v>3.2755502049439701E-2</v>
      </c>
      <c r="T32" s="37">
        <v>0.85637949768649502</v>
      </c>
    </row>
    <row r="33" spans="1:20" ht="13" customHeight="1" x14ac:dyDescent="0.15">
      <c r="A33" s="4" t="s">
        <v>637</v>
      </c>
      <c r="B33" s="1"/>
      <c r="C33" s="1"/>
      <c r="D33" s="1"/>
      <c r="E33" s="3"/>
      <c r="F33" s="3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81"/>
      <c r="T33" s="37"/>
    </row>
    <row r="34" spans="1:20" ht="13" customHeight="1" x14ac:dyDescent="0.15">
      <c r="A34" s="5" t="s">
        <v>535</v>
      </c>
      <c r="B34" s="5" t="s">
        <v>598</v>
      </c>
      <c r="C34" s="5" t="s">
        <v>596</v>
      </c>
      <c r="D34" s="5" t="s">
        <v>0</v>
      </c>
      <c r="E34" s="3">
        <v>0.2</v>
      </c>
      <c r="F34" s="3">
        <v>8</v>
      </c>
      <c r="G34" s="37">
        <v>5.7323286764470703E-2</v>
      </c>
      <c r="H34" s="37">
        <v>0.112595131791641</v>
      </c>
      <c r="I34" s="37">
        <f t="shared" ref="I34:I64" si="5">G34-1.96*H34</f>
        <v>-0.16336317154714566</v>
      </c>
      <c r="J34" s="37">
        <f t="shared" ref="J34:J64" si="6">G34+1.96*H34</f>
        <v>0.27800974507608706</v>
      </c>
      <c r="K34" s="37">
        <f>EXP(G34)</f>
        <v>1.0589981151354455</v>
      </c>
      <c r="L34" s="37">
        <f t="shared" ref="L34:M36" si="7">EXP(I34)</f>
        <v>0.84928269708927906</v>
      </c>
      <c r="M34" s="37">
        <f t="shared" si="7"/>
        <v>1.3204990655102602</v>
      </c>
      <c r="N34" s="37">
        <v>0.61067525215295804</v>
      </c>
      <c r="O34" s="37" t="s">
        <v>488</v>
      </c>
      <c r="P34" s="37" t="s">
        <v>488</v>
      </c>
      <c r="Q34" s="37" t="s">
        <v>488</v>
      </c>
      <c r="R34" s="37">
        <v>1.42647405340032</v>
      </c>
      <c r="S34" s="81">
        <v>14.2437975751703</v>
      </c>
      <c r="T34" s="37">
        <v>4.7011236190611899E-2</v>
      </c>
    </row>
    <row r="35" spans="1:20" ht="13" customHeight="1" x14ac:dyDescent="0.15">
      <c r="A35" s="5" t="s">
        <v>535</v>
      </c>
      <c r="B35" s="5" t="s">
        <v>598</v>
      </c>
      <c r="C35" s="5" t="s">
        <v>596</v>
      </c>
      <c r="D35" s="5" t="s">
        <v>1</v>
      </c>
      <c r="E35" s="3">
        <v>0.2</v>
      </c>
      <c r="F35" s="3">
        <v>8</v>
      </c>
      <c r="G35" s="37">
        <v>-0.49793037483528901</v>
      </c>
      <c r="H35" s="37">
        <v>0.29875174940348098</v>
      </c>
      <c r="I35" s="37">
        <f t="shared" si="5"/>
        <v>-1.0834838036661116</v>
      </c>
      <c r="J35" s="37">
        <f t="shared" si="6"/>
        <v>8.7623053995533717E-2</v>
      </c>
      <c r="K35" s="37">
        <f>EXP(G35)</f>
        <v>0.60778725071679074</v>
      </c>
      <c r="L35" s="37">
        <f t="shared" si="7"/>
        <v>0.33841449993305245</v>
      </c>
      <c r="M35" s="37">
        <f t="shared" si="7"/>
        <v>1.0915765790382901</v>
      </c>
      <c r="N35" s="37">
        <v>9.5573517479310005E-2</v>
      </c>
      <c r="O35" s="37">
        <v>-2.9432774247562101E-2</v>
      </c>
      <c r="P35" s="37">
        <v>1.51253319895215E-2</v>
      </c>
      <c r="Q35" s="37">
        <v>5.16636493535945E-2</v>
      </c>
      <c r="R35" s="37">
        <v>1.25719674853074</v>
      </c>
      <c r="S35" s="81">
        <v>9.4832619870976398</v>
      </c>
      <c r="T35" s="37">
        <v>0.148167996376456</v>
      </c>
    </row>
    <row r="36" spans="1:20" ht="13" customHeight="1" x14ac:dyDescent="0.15">
      <c r="A36" s="5" t="s">
        <v>535</v>
      </c>
      <c r="B36" s="5" t="s">
        <v>598</v>
      </c>
      <c r="C36" s="5" t="s">
        <v>596</v>
      </c>
      <c r="D36" s="5" t="s">
        <v>2</v>
      </c>
      <c r="E36" s="3">
        <v>0.2</v>
      </c>
      <c r="F36" s="3">
        <v>8</v>
      </c>
      <c r="G36" s="37">
        <v>5.9394468602578097E-2</v>
      </c>
      <c r="H36" s="37">
        <v>0.114583436565067</v>
      </c>
      <c r="I36" s="37">
        <f t="shared" si="5"/>
        <v>-0.16518906706495323</v>
      </c>
      <c r="J36" s="37">
        <f t="shared" si="6"/>
        <v>0.28397800427010944</v>
      </c>
      <c r="K36" s="37">
        <f>EXP(G36)</f>
        <v>1.0611937658090957</v>
      </c>
      <c r="L36" s="37">
        <f t="shared" si="7"/>
        <v>0.84773341046749129</v>
      </c>
      <c r="M36" s="37">
        <f t="shared" si="7"/>
        <v>1.3284037112222258</v>
      </c>
      <c r="N36" s="37">
        <v>0.60421321511892701</v>
      </c>
      <c r="O36" s="37" t="s">
        <v>488</v>
      </c>
      <c r="P36" s="37" t="s">
        <v>488</v>
      </c>
      <c r="Q36" s="37" t="s">
        <v>488</v>
      </c>
      <c r="R36" s="37">
        <v>1.4255386916243</v>
      </c>
      <c r="S36" s="81">
        <v>14.225123929225401</v>
      </c>
      <c r="T36" s="37">
        <v>4.7319148593276197E-2</v>
      </c>
    </row>
    <row r="37" spans="1:20" ht="13" customHeight="1" x14ac:dyDescent="0.15">
      <c r="A37" s="5" t="s">
        <v>535</v>
      </c>
      <c r="B37" s="5" t="s">
        <v>598</v>
      </c>
      <c r="C37" s="5" t="s">
        <v>489</v>
      </c>
      <c r="D37" s="5" t="s">
        <v>0</v>
      </c>
      <c r="E37" s="3">
        <v>0.2</v>
      </c>
      <c r="F37" s="3">
        <v>9</v>
      </c>
      <c r="G37" s="37">
        <v>-4.9489353185028999E-2</v>
      </c>
      <c r="H37" s="37">
        <v>3.1522090009331503E-2</v>
      </c>
      <c r="I37" s="37">
        <f t="shared" si="5"/>
        <v>-0.11127264960331874</v>
      </c>
      <c r="J37" s="37">
        <f t="shared" si="6"/>
        <v>1.2293943233260746E-2</v>
      </c>
      <c r="K37" s="37" t="s">
        <v>488</v>
      </c>
      <c r="L37" s="37" t="s">
        <v>488</v>
      </c>
      <c r="M37" s="37" t="s">
        <v>488</v>
      </c>
      <c r="N37" s="37">
        <v>0.116417533018743</v>
      </c>
      <c r="O37" s="37" t="s">
        <v>488</v>
      </c>
      <c r="P37" s="37" t="s">
        <v>488</v>
      </c>
      <c r="Q37" s="37" t="s">
        <v>488</v>
      </c>
      <c r="R37" s="37">
        <v>1.2227467886067001</v>
      </c>
      <c r="S37" s="81">
        <v>11.960877672383999</v>
      </c>
      <c r="T37" s="37">
        <v>0.15295797950781601</v>
      </c>
    </row>
    <row r="38" spans="1:20" ht="13" customHeight="1" x14ac:dyDescent="0.15">
      <c r="A38" s="5" t="s">
        <v>535</v>
      </c>
      <c r="B38" s="5" t="s">
        <v>598</v>
      </c>
      <c r="C38" s="5" t="s">
        <v>489</v>
      </c>
      <c r="D38" s="5" t="s">
        <v>1</v>
      </c>
      <c r="E38" s="3">
        <v>0.2</v>
      </c>
      <c r="F38" s="3">
        <v>9</v>
      </c>
      <c r="G38" s="37">
        <v>4.9737626587228398E-2</v>
      </c>
      <c r="H38" s="37">
        <v>5.2975371426690399E-2</v>
      </c>
      <c r="I38" s="37">
        <f t="shared" si="5"/>
        <v>-5.4094101409084785E-2</v>
      </c>
      <c r="J38" s="37">
        <f t="shared" si="6"/>
        <v>0.1535693545835416</v>
      </c>
      <c r="K38" s="37" t="s">
        <v>488</v>
      </c>
      <c r="L38" s="37" t="s">
        <v>488</v>
      </c>
      <c r="M38" s="37" t="s">
        <v>488</v>
      </c>
      <c r="N38" s="37">
        <v>0.34779129390055502</v>
      </c>
      <c r="O38" s="37">
        <v>6.1930550009165197E-3</v>
      </c>
      <c r="P38" s="37">
        <v>2.8803563027378402E-3</v>
      </c>
      <c r="Q38" s="37">
        <v>3.1547280518381397E-2</v>
      </c>
      <c r="R38" s="37">
        <v>1.0180246638368899</v>
      </c>
      <c r="S38" s="81">
        <v>7.2546195132614502</v>
      </c>
      <c r="T38" s="37">
        <v>0.40285925765842101</v>
      </c>
    </row>
    <row r="39" spans="1:20" ht="13" customHeight="1" x14ac:dyDescent="0.15">
      <c r="A39" s="5" t="s">
        <v>535</v>
      </c>
      <c r="B39" s="5" t="s">
        <v>598</v>
      </c>
      <c r="C39" s="5" t="s">
        <v>489</v>
      </c>
      <c r="D39" s="5" t="s">
        <v>2</v>
      </c>
      <c r="E39" s="3">
        <v>0.2</v>
      </c>
      <c r="F39" s="3">
        <v>9</v>
      </c>
      <c r="G39" s="37">
        <v>-4.9742133049046899E-2</v>
      </c>
      <c r="H39" s="37">
        <v>3.1633725177565797E-2</v>
      </c>
      <c r="I39" s="37">
        <f t="shared" si="5"/>
        <v>-0.11174423439707587</v>
      </c>
      <c r="J39" s="37">
        <f t="shared" si="6"/>
        <v>1.2259968298982064E-2</v>
      </c>
      <c r="K39" s="37" t="s">
        <v>488</v>
      </c>
      <c r="L39" s="37" t="s">
        <v>488</v>
      </c>
      <c r="M39" s="37" t="s">
        <v>488</v>
      </c>
      <c r="N39" s="37">
        <v>0.11584855676117201</v>
      </c>
      <c r="O39" s="37" t="s">
        <v>488</v>
      </c>
      <c r="P39" s="37" t="s">
        <v>488</v>
      </c>
      <c r="Q39" s="37" t="s">
        <v>488</v>
      </c>
      <c r="R39" s="37">
        <v>1.2197737531892701</v>
      </c>
      <c r="S39" s="81">
        <v>11.9027840717555</v>
      </c>
      <c r="T39" s="37">
        <v>0.15559441203616101</v>
      </c>
    </row>
    <row r="40" spans="1:20" ht="13" customHeight="1" x14ac:dyDescent="0.15">
      <c r="A40" s="1" t="s">
        <v>535</v>
      </c>
      <c r="B40" s="1" t="s">
        <v>598</v>
      </c>
      <c r="C40" s="1" t="s">
        <v>850</v>
      </c>
      <c r="D40" s="1" t="s">
        <v>0</v>
      </c>
      <c r="E40" s="3">
        <v>0.2</v>
      </c>
      <c r="F40" s="3">
        <v>8</v>
      </c>
      <c r="G40" s="37">
        <v>9.7723326562076995E-2</v>
      </c>
      <c r="H40" s="37">
        <v>4.95465357834666E-2</v>
      </c>
      <c r="I40" s="37">
        <f t="shared" si="5"/>
        <v>6.1211642648245634E-4</v>
      </c>
      <c r="J40" s="37">
        <f t="shared" si="6"/>
        <v>0.19483453669767153</v>
      </c>
      <c r="K40" s="37" t="s">
        <v>488</v>
      </c>
      <c r="L40" s="37" t="s">
        <v>488</v>
      </c>
      <c r="M40" s="37" t="s">
        <v>488</v>
      </c>
      <c r="N40" s="37">
        <v>4.8569166506619799E-2</v>
      </c>
      <c r="O40" s="37" t="s">
        <v>488</v>
      </c>
      <c r="P40" s="37" t="s">
        <v>488</v>
      </c>
      <c r="Q40" s="37" t="s">
        <v>488</v>
      </c>
      <c r="R40" s="37">
        <v>0.98218607569265204</v>
      </c>
      <c r="S40" s="81">
        <v>6.7528264109917204</v>
      </c>
      <c r="T40" s="37">
        <v>0.45506131063559901</v>
      </c>
    </row>
    <row r="41" spans="1:20" ht="13" customHeight="1" x14ac:dyDescent="0.15">
      <c r="A41" s="1" t="s">
        <v>535</v>
      </c>
      <c r="B41" s="1" t="s">
        <v>598</v>
      </c>
      <c r="C41" s="1" t="s">
        <v>850</v>
      </c>
      <c r="D41" s="1" t="s">
        <v>1</v>
      </c>
      <c r="E41" s="3">
        <v>0.2</v>
      </c>
      <c r="F41" s="3">
        <v>8</v>
      </c>
      <c r="G41" s="37">
        <v>-8.9958134576485299E-2</v>
      </c>
      <c r="H41" s="37">
        <v>0.180757359092036</v>
      </c>
      <c r="I41" s="37">
        <f t="shared" si="5"/>
        <v>-0.44424255839687588</v>
      </c>
      <c r="J41" s="37">
        <f t="shared" si="6"/>
        <v>0.26432628924390522</v>
      </c>
      <c r="K41" s="37" t="s">
        <v>488</v>
      </c>
      <c r="L41" s="37" t="s">
        <v>488</v>
      </c>
      <c r="M41" s="37" t="s">
        <v>488</v>
      </c>
      <c r="N41" s="37">
        <v>0.61871423969935102</v>
      </c>
      <c r="O41" s="37">
        <v>-9.7558576097543197E-3</v>
      </c>
      <c r="P41" s="37">
        <v>8.9998465031442907E-3</v>
      </c>
      <c r="Q41" s="37">
        <v>0.27836361644770202</v>
      </c>
      <c r="R41" s="37">
        <v>0.95411647857236104</v>
      </c>
      <c r="S41" s="81">
        <v>5.46202952809994</v>
      </c>
      <c r="T41" s="37">
        <v>0.486057781290821</v>
      </c>
    </row>
    <row r="42" spans="1:20" ht="13" customHeight="1" x14ac:dyDescent="0.15">
      <c r="A42" s="1" t="s">
        <v>535</v>
      </c>
      <c r="B42" s="1" t="s">
        <v>598</v>
      </c>
      <c r="C42" s="1" t="s">
        <v>850</v>
      </c>
      <c r="D42" s="1" t="s">
        <v>2</v>
      </c>
      <c r="E42" s="3">
        <v>0.2</v>
      </c>
      <c r="F42" s="3">
        <v>8</v>
      </c>
      <c r="G42" s="37">
        <v>8.8642302313761204E-2</v>
      </c>
      <c r="H42" s="37">
        <v>4.9960802417355697E-2</v>
      </c>
      <c r="I42" s="37">
        <f t="shared" si="5"/>
        <v>-9.2808704242559603E-3</v>
      </c>
      <c r="J42" s="37">
        <f t="shared" si="6"/>
        <v>0.18656547505177837</v>
      </c>
      <c r="K42" s="37" t="s">
        <v>488</v>
      </c>
      <c r="L42" s="37" t="s">
        <v>488</v>
      </c>
      <c r="M42" s="37" t="s">
        <v>488</v>
      </c>
      <c r="N42" s="37">
        <v>7.6023962670065004E-2</v>
      </c>
      <c r="O42" s="37" t="s">
        <v>488</v>
      </c>
      <c r="P42" s="37" t="s">
        <v>488</v>
      </c>
      <c r="Q42" s="37" t="s">
        <v>488</v>
      </c>
      <c r="R42" s="37">
        <v>0.983626815022971</v>
      </c>
      <c r="S42" s="81">
        <v>6.7726519786256398</v>
      </c>
      <c r="T42" s="37">
        <v>0.452929048426015</v>
      </c>
    </row>
    <row r="43" spans="1:20" ht="13" customHeight="1" x14ac:dyDescent="0.15">
      <c r="A43" s="1" t="s">
        <v>535</v>
      </c>
      <c r="B43" s="1" t="s">
        <v>598</v>
      </c>
      <c r="C43" s="1" t="s">
        <v>849</v>
      </c>
      <c r="D43" s="1" t="s">
        <v>0</v>
      </c>
      <c r="E43" s="3">
        <v>0.2</v>
      </c>
      <c r="F43" s="3">
        <v>8</v>
      </c>
      <c r="G43" s="37">
        <v>-1.08295196382532E-2</v>
      </c>
      <c r="H43" s="37">
        <v>4.2039286303398503E-2</v>
      </c>
      <c r="I43" s="37">
        <f t="shared" si="5"/>
        <v>-9.3226520792914255E-2</v>
      </c>
      <c r="J43" s="37">
        <f t="shared" si="6"/>
        <v>7.1567481516407863E-2</v>
      </c>
      <c r="K43" s="37" t="s">
        <v>488</v>
      </c>
      <c r="L43" s="37" t="s">
        <v>488</v>
      </c>
      <c r="M43" s="37" t="s">
        <v>488</v>
      </c>
      <c r="N43" s="37">
        <v>0.79671196711794101</v>
      </c>
      <c r="O43" s="37" t="s">
        <v>488</v>
      </c>
      <c r="P43" s="37" t="s">
        <v>488</v>
      </c>
      <c r="Q43" s="37" t="s">
        <v>488</v>
      </c>
      <c r="R43" s="37">
        <v>0.56876077988653795</v>
      </c>
      <c r="S43" s="81">
        <v>2.26442177316</v>
      </c>
      <c r="T43" s="37">
        <v>0.94376857148892501</v>
      </c>
    </row>
    <row r="44" spans="1:20" ht="13" customHeight="1" x14ac:dyDescent="0.15">
      <c r="A44" s="1" t="s">
        <v>535</v>
      </c>
      <c r="B44" s="1" t="s">
        <v>598</v>
      </c>
      <c r="C44" s="1" t="s">
        <v>849</v>
      </c>
      <c r="D44" s="1" t="s">
        <v>1</v>
      </c>
      <c r="E44" s="3">
        <v>0.2</v>
      </c>
      <c r="F44" s="3">
        <v>8</v>
      </c>
      <c r="G44" s="37">
        <v>2.7368733488740998E-2</v>
      </c>
      <c r="H44" s="37">
        <v>0.24348274664800401</v>
      </c>
      <c r="I44" s="37">
        <f t="shared" si="5"/>
        <v>-0.44985744994134691</v>
      </c>
      <c r="J44" s="37">
        <f t="shared" si="6"/>
        <v>0.50459491691882885</v>
      </c>
      <c r="K44" s="37" t="s">
        <v>488</v>
      </c>
      <c r="L44" s="37" t="s">
        <v>488</v>
      </c>
      <c r="M44" s="37" t="s">
        <v>488</v>
      </c>
      <c r="N44" s="37">
        <v>0.91050211078432597</v>
      </c>
      <c r="O44" s="37">
        <v>1.9824192617598599E-3</v>
      </c>
      <c r="P44" s="37">
        <v>1.21095453654521E-2</v>
      </c>
      <c r="Q44" s="37">
        <v>0.869961681962103</v>
      </c>
      <c r="R44" s="37">
        <v>0.60429457406596898</v>
      </c>
      <c r="S44" s="81">
        <v>2.1910315934734301</v>
      </c>
      <c r="T44" s="37">
        <v>0.90131768208043705</v>
      </c>
    </row>
    <row r="45" spans="1:20" ht="13" customHeight="1" x14ac:dyDescent="0.15">
      <c r="A45" s="1" t="s">
        <v>535</v>
      </c>
      <c r="B45" s="1" t="s">
        <v>598</v>
      </c>
      <c r="C45" s="1" t="s">
        <v>849</v>
      </c>
      <c r="D45" s="1" t="s">
        <v>2</v>
      </c>
      <c r="E45" s="3">
        <v>0.2</v>
      </c>
      <c r="F45" s="3">
        <v>8</v>
      </c>
      <c r="G45" s="37">
        <v>-1.0915197575031E-2</v>
      </c>
      <c r="H45" s="37">
        <v>4.2152392894515202E-2</v>
      </c>
      <c r="I45" s="37">
        <f t="shared" si="5"/>
        <v>-9.3533887648280786E-2</v>
      </c>
      <c r="J45" s="37">
        <f t="shared" si="6"/>
        <v>7.1703492498218793E-2</v>
      </c>
      <c r="K45" s="37" t="s">
        <v>488</v>
      </c>
      <c r="L45" s="37" t="s">
        <v>488</v>
      </c>
      <c r="M45" s="37" t="s">
        <v>488</v>
      </c>
      <c r="N45" s="37">
        <v>0.79567683136470302</v>
      </c>
      <c r="O45" s="37" t="s">
        <v>488</v>
      </c>
      <c r="P45" s="37" t="s">
        <v>488</v>
      </c>
      <c r="Q45" s="37" t="s">
        <v>488</v>
      </c>
      <c r="R45" s="37">
        <v>0.56872144372476297</v>
      </c>
      <c r="S45" s="81">
        <v>2.26410856386665</v>
      </c>
      <c r="T45" s="37">
        <v>0.94378928686044805</v>
      </c>
    </row>
    <row r="46" spans="1:20" ht="13" customHeight="1" x14ac:dyDescent="0.15">
      <c r="A46" s="1" t="s">
        <v>535</v>
      </c>
      <c r="B46" s="1" t="s">
        <v>598</v>
      </c>
      <c r="C46" s="1" t="s">
        <v>851</v>
      </c>
      <c r="D46" s="1" t="s">
        <v>0</v>
      </c>
      <c r="E46" s="3">
        <v>0.2</v>
      </c>
      <c r="F46" s="3">
        <v>8</v>
      </c>
      <c r="G46" s="37">
        <v>-0.407754234210574</v>
      </c>
      <c r="H46" s="37">
        <v>0.45335327343234899</v>
      </c>
      <c r="I46" s="37">
        <f t="shared" si="5"/>
        <v>-1.296326650137978</v>
      </c>
      <c r="J46" s="37">
        <f t="shared" si="6"/>
        <v>0.48081818171683</v>
      </c>
      <c r="K46" s="37" t="s">
        <v>488</v>
      </c>
      <c r="L46" s="37" t="s">
        <v>488</v>
      </c>
      <c r="M46" s="37" t="s">
        <v>488</v>
      </c>
      <c r="N46" s="37">
        <v>0.36842989093309497</v>
      </c>
      <c r="O46" s="37" t="s">
        <v>488</v>
      </c>
      <c r="P46" s="37" t="s">
        <v>488</v>
      </c>
      <c r="Q46" s="37" t="s">
        <v>488</v>
      </c>
      <c r="R46" s="37">
        <v>1.3567435438229101</v>
      </c>
      <c r="S46" s="81">
        <v>12.885271305936</v>
      </c>
      <c r="T46" s="37">
        <v>7.49535656034062E-2</v>
      </c>
    </row>
    <row r="47" spans="1:20" ht="13" customHeight="1" x14ac:dyDescent="0.15">
      <c r="A47" s="1" t="s">
        <v>535</v>
      </c>
      <c r="B47" s="1" t="s">
        <v>598</v>
      </c>
      <c r="C47" s="1" t="s">
        <v>851</v>
      </c>
      <c r="D47" s="1" t="s">
        <v>1</v>
      </c>
      <c r="E47" s="3">
        <v>0.2</v>
      </c>
      <c r="F47" s="3">
        <v>8</v>
      </c>
      <c r="G47" s="37">
        <v>0.77705426084107498</v>
      </c>
      <c r="H47" s="37">
        <v>1.50522227379618</v>
      </c>
      <c r="I47" s="37">
        <f t="shared" si="5"/>
        <v>-2.1731813957994377</v>
      </c>
      <c r="J47" s="37">
        <f t="shared" si="6"/>
        <v>3.7272899174815879</v>
      </c>
      <c r="K47" s="37" t="s">
        <v>488</v>
      </c>
      <c r="L47" s="37" t="s">
        <v>488</v>
      </c>
      <c r="M47" s="37" t="s">
        <v>488</v>
      </c>
      <c r="N47" s="37">
        <v>0.60568757835252396</v>
      </c>
      <c r="O47" s="37">
        <v>5.8839944354808903E-2</v>
      </c>
      <c r="P47" s="37">
        <v>7.2106533371950596E-2</v>
      </c>
      <c r="Q47" s="37">
        <v>0.41449209977698498</v>
      </c>
      <c r="R47" s="37">
        <v>1.41101080439556</v>
      </c>
      <c r="S47" s="81">
        <v>11.945708940726099</v>
      </c>
      <c r="T47" s="37">
        <v>6.3190988417381994E-2</v>
      </c>
    </row>
    <row r="48" spans="1:20" ht="13" customHeight="1" x14ac:dyDescent="0.15">
      <c r="A48" s="1" t="s">
        <v>535</v>
      </c>
      <c r="B48" s="1" t="s">
        <v>598</v>
      </c>
      <c r="C48" s="1" t="s">
        <v>851</v>
      </c>
      <c r="D48" s="1" t="s">
        <v>2</v>
      </c>
      <c r="E48" s="3">
        <v>0.2</v>
      </c>
      <c r="F48" s="3">
        <v>8</v>
      </c>
      <c r="G48" s="37">
        <v>-0.42329080511851203</v>
      </c>
      <c r="H48" s="37">
        <v>0.46124020735561799</v>
      </c>
      <c r="I48" s="37">
        <f t="shared" si="5"/>
        <v>-1.3273216115355233</v>
      </c>
      <c r="J48" s="37">
        <f t="shared" si="6"/>
        <v>0.48074000129849925</v>
      </c>
      <c r="K48" s="37" t="s">
        <v>488</v>
      </c>
      <c r="L48" s="37" t="s">
        <v>488</v>
      </c>
      <c r="M48" s="37" t="s">
        <v>488</v>
      </c>
      <c r="N48" s="37">
        <v>0.35876383701369402</v>
      </c>
      <c r="O48" s="37" t="s">
        <v>488</v>
      </c>
      <c r="P48" s="37" t="s">
        <v>488</v>
      </c>
      <c r="Q48" s="37" t="s">
        <v>488</v>
      </c>
      <c r="R48" s="37">
        <v>1.35373428178134</v>
      </c>
      <c r="S48" s="81">
        <v>12.828175539690401</v>
      </c>
      <c r="T48" s="37">
        <v>7.6407186180277004E-2</v>
      </c>
    </row>
    <row r="49" spans="1:20" ht="13" customHeight="1" x14ac:dyDescent="0.15">
      <c r="A49" s="5"/>
      <c r="B49" s="5"/>
      <c r="C49" s="5"/>
      <c r="D49" s="5"/>
      <c r="E49" s="3"/>
      <c r="F49" s="3"/>
      <c r="G49" s="37"/>
      <c r="H49" s="37"/>
      <c r="I49" s="37"/>
      <c r="J49" s="37"/>
      <c r="K49" s="37"/>
      <c r="L49" s="37"/>
      <c r="M49" s="37"/>
      <c r="N49" s="3"/>
      <c r="O49" s="3"/>
      <c r="P49" s="3"/>
      <c r="Q49" s="3"/>
      <c r="R49" s="3"/>
      <c r="S49" s="81"/>
      <c r="T49" s="3"/>
    </row>
    <row r="50" spans="1:20" ht="13" customHeight="1" x14ac:dyDescent="0.15">
      <c r="A50" s="5" t="s">
        <v>535</v>
      </c>
      <c r="B50" s="5" t="s">
        <v>597</v>
      </c>
      <c r="C50" s="5" t="s">
        <v>596</v>
      </c>
      <c r="D50" s="5" t="s">
        <v>0</v>
      </c>
      <c r="E50" s="3">
        <v>0.2</v>
      </c>
      <c r="F50" s="3">
        <v>6</v>
      </c>
      <c r="G50" s="37">
        <v>0.36884649370954398</v>
      </c>
      <c r="H50" s="37">
        <v>5.4165065920045899E-2</v>
      </c>
      <c r="I50" s="37">
        <f t="shared" si="5"/>
        <v>0.262682964506254</v>
      </c>
      <c r="J50" s="37">
        <f t="shared" si="6"/>
        <v>0.47501002291283395</v>
      </c>
      <c r="K50" s="37">
        <f>EXP(G50)</f>
        <v>1.4460656064691868</v>
      </c>
      <c r="L50" s="37">
        <f t="shared" ref="L50:M52" si="8">EXP(I50)</f>
        <v>1.3004143760777205</v>
      </c>
      <c r="M50" s="37">
        <f t="shared" si="8"/>
        <v>1.6080303145526897</v>
      </c>
      <c r="N50" s="7">
        <v>9.7819495494888105E-12</v>
      </c>
      <c r="O50" s="37" t="s">
        <v>488</v>
      </c>
      <c r="P50" s="37" t="s">
        <v>488</v>
      </c>
      <c r="Q50" s="37" t="s">
        <v>488</v>
      </c>
      <c r="R50" s="37">
        <v>0.93040691776245599</v>
      </c>
      <c r="S50" s="81">
        <v>4.3282851631011603</v>
      </c>
      <c r="T50" s="37">
        <v>0.50318150522473204</v>
      </c>
    </row>
    <row r="51" spans="1:20" ht="13" customHeight="1" x14ac:dyDescent="0.15">
      <c r="A51" s="5" t="s">
        <v>535</v>
      </c>
      <c r="B51" s="5" t="s">
        <v>597</v>
      </c>
      <c r="C51" s="5" t="s">
        <v>596</v>
      </c>
      <c r="D51" s="5" t="s">
        <v>1</v>
      </c>
      <c r="E51" s="3">
        <v>0.2</v>
      </c>
      <c r="F51" s="3">
        <v>6</v>
      </c>
      <c r="G51" s="37">
        <v>0.29206840684899399</v>
      </c>
      <c r="H51" s="37">
        <v>0.190478148293762</v>
      </c>
      <c r="I51" s="37">
        <f t="shared" si="5"/>
        <v>-8.1268763806779498E-2</v>
      </c>
      <c r="J51" s="37">
        <f t="shared" si="6"/>
        <v>0.66540557750476748</v>
      </c>
      <c r="K51" s="37">
        <f>EXP(G51)</f>
        <v>1.3391946245904445</v>
      </c>
      <c r="L51" s="37">
        <f t="shared" si="8"/>
        <v>0.92194587246138582</v>
      </c>
      <c r="M51" s="37">
        <f t="shared" si="8"/>
        <v>1.9452793228997909</v>
      </c>
      <c r="N51" s="37">
        <v>0.12519127258530899</v>
      </c>
      <c r="O51" s="37">
        <v>-5.8932026820153202E-3</v>
      </c>
      <c r="P51" s="37">
        <v>1.4005511854673899E-2</v>
      </c>
      <c r="Q51" s="37">
        <v>0.67391764553672395</v>
      </c>
      <c r="R51" s="37">
        <v>1.01833026495655</v>
      </c>
      <c r="S51" s="81">
        <v>4.14798611410587</v>
      </c>
      <c r="T51" s="37">
        <v>0.38634842140030301</v>
      </c>
    </row>
    <row r="52" spans="1:20" ht="13" customHeight="1" x14ac:dyDescent="0.15">
      <c r="A52" s="5" t="s">
        <v>535</v>
      </c>
      <c r="B52" s="5" t="s">
        <v>597</v>
      </c>
      <c r="C52" s="5" t="s">
        <v>596</v>
      </c>
      <c r="D52" s="5" t="s">
        <v>2</v>
      </c>
      <c r="E52" s="3">
        <v>0.2</v>
      </c>
      <c r="F52" s="3">
        <v>6</v>
      </c>
      <c r="G52" s="37">
        <v>0.37108748732039998</v>
      </c>
      <c r="H52" s="37">
        <v>5.5905345371431797E-2</v>
      </c>
      <c r="I52" s="37">
        <f t="shared" si="5"/>
        <v>0.26151301039239366</v>
      </c>
      <c r="J52" s="37">
        <f t="shared" si="6"/>
        <v>0.48066196424840629</v>
      </c>
      <c r="K52" s="37">
        <f>EXP(G52)</f>
        <v>1.4493098640767121</v>
      </c>
      <c r="L52" s="37">
        <f t="shared" si="8"/>
        <v>1.2988938405805268</v>
      </c>
      <c r="M52" s="37">
        <f t="shared" si="8"/>
        <v>1.6171445398272595</v>
      </c>
      <c r="N52" s="7">
        <v>3.1843865107670002E-11</v>
      </c>
      <c r="O52" s="37" t="s">
        <v>488</v>
      </c>
      <c r="P52" s="37" t="s">
        <v>488</v>
      </c>
      <c r="Q52" s="37" t="s">
        <v>488</v>
      </c>
      <c r="R52" s="37">
        <v>0.90378056094009096</v>
      </c>
      <c r="S52" s="81">
        <v>4.0840965116659298</v>
      </c>
      <c r="T52" s="37">
        <v>0.53737281000695603</v>
      </c>
    </row>
    <row r="53" spans="1:20" ht="13" customHeight="1" x14ac:dyDescent="0.15">
      <c r="A53" s="5" t="s">
        <v>535</v>
      </c>
      <c r="B53" s="5" t="s">
        <v>597</v>
      </c>
      <c r="C53" s="5" t="s">
        <v>489</v>
      </c>
      <c r="D53" s="5" t="s">
        <v>0</v>
      </c>
      <c r="E53" s="3">
        <v>0.2</v>
      </c>
      <c r="F53" s="3">
        <v>6</v>
      </c>
      <c r="G53" s="37">
        <v>2.03908193516146E-2</v>
      </c>
      <c r="H53" s="37">
        <v>2.2886126925551802E-2</v>
      </c>
      <c r="I53" s="37">
        <f t="shared" si="5"/>
        <v>-2.4465989422466933E-2</v>
      </c>
      <c r="J53" s="37">
        <f t="shared" si="6"/>
        <v>6.5247628125696136E-2</v>
      </c>
      <c r="K53" s="37" t="s">
        <v>488</v>
      </c>
      <c r="L53" s="37" t="s">
        <v>488</v>
      </c>
      <c r="M53" s="37" t="s">
        <v>488</v>
      </c>
      <c r="N53" s="37">
        <v>0.37294604197297498</v>
      </c>
      <c r="O53" s="37" t="s">
        <v>488</v>
      </c>
      <c r="P53" s="37" t="s">
        <v>488</v>
      </c>
      <c r="Q53" s="37" t="s">
        <v>488</v>
      </c>
      <c r="R53" s="37">
        <v>1.2337402863648199</v>
      </c>
      <c r="S53" s="81">
        <v>7.6105754709977198</v>
      </c>
      <c r="T53" s="37">
        <v>0.17904383445311001</v>
      </c>
    </row>
    <row r="54" spans="1:20" ht="13" customHeight="1" x14ac:dyDescent="0.15">
      <c r="A54" s="5" t="s">
        <v>535</v>
      </c>
      <c r="B54" s="5" t="s">
        <v>597</v>
      </c>
      <c r="C54" s="5" t="s">
        <v>489</v>
      </c>
      <c r="D54" s="5" t="s">
        <v>1</v>
      </c>
      <c r="E54" s="3">
        <v>0.2</v>
      </c>
      <c r="F54" s="3">
        <v>6</v>
      </c>
      <c r="G54" s="37">
        <v>0.112241342877763</v>
      </c>
      <c r="H54" s="37">
        <v>7.8114627834812198E-2</v>
      </c>
      <c r="I54" s="37">
        <f t="shared" si="5"/>
        <v>-4.0863327678468897E-2</v>
      </c>
      <c r="J54" s="37">
        <f t="shared" si="6"/>
        <v>0.26534601343399489</v>
      </c>
      <c r="K54" s="37" t="s">
        <v>488</v>
      </c>
      <c r="L54" s="37" t="s">
        <v>488</v>
      </c>
      <c r="M54" s="37" t="s">
        <v>488</v>
      </c>
      <c r="N54" s="37">
        <v>0.150752106679724</v>
      </c>
      <c r="O54" s="37">
        <v>6.8881649182142698E-3</v>
      </c>
      <c r="P54" s="37">
        <v>5.65529524976044E-3</v>
      </c>
      <c r="Q54" s="37">
        <v>0.22322294438297599</v>
      </c>
      <c r="R54" s="37">
        <v>1.20633177257452</v>
      </c>
      <c r="S54" s="81">
        <v>5.8209453820911596</v>
      </c>
      <c r="T54" s="37">
        <v>0.212925182359752</v>
      </c>
    </row>
    <row r="55" spans="1:20" ht="13" customHeight="1" x14ac:dyDescent="0.15">
      <c r="A55" s="5" t="s">
        <v>535</v>
      </c>
      <c r="B55" s="5" t="s">
        <v>597</v>
      </c>
      <c r="C55" s="5" t="s">
        <v>489</v>
      </c>
      <c r="D55" s="5" t="s">
        <v>2</v>
      </c>
      <c r="E55" s="3">
        <v>0.2</v>
      </c>
      <c r="F55" s="3">
        <v>6</v>
      </c>
      <c r="G55" s="37">
        <v>2.0560250222391298E-2</v>
      </c>
      <c r="H55" s="37">
        <v>2.2982656272983799E-2</v>
      </c>
      <c r="I55" s="37">
        <f t="shared" si="5"/>
        <v>-2.4485756072656951E-2</v>
      </c>
      <c r="J55" s="37">
        <f t="shared" si="6"/>
        <v>6.5606256517439551E-2</v>
      </c>
      <c r="K55" s="37" t="s">
        <v>488</v>
      </c>
      <c r="L55" s="37" t="s">
        <v>488</v>
      </c>
      <c r="M55" s="37" t="s">
        <v>488</v>
      </c>
      <c r="N55" s="37">
        <v>0.37100174479585402</v>
      </c>
      <c r="O55" s="37" t="s">
        <v>488</v>
      </c>
      <c r="P55" s="37" t="s">
        <v>488</v>
      </c>
      <c r="Q55" s="37" t="s">
        <v>488</v>
      </c>
      <c r="R55" s="37">
        <v>1.2329321930591499</v>
      </c>
      <c r="S55" s="81">
        <v>7.6006089634081802</v>
      </c>
      <c r="T55" s="37">
        <v>0.17966398641227399</v>
      </c>
    </row>
    <row r="56" spans="1:20" ht="13" customHeight="1" x14ac:dyDescent="0.15">
      <c r="A56" s="1" t="s">
        <v>535</v>
      </c>
      <c r="B56" s="1" t="s">
        <v>597</v>
      </c>
      <c r="C56" s="1" t="s">
        <v>850</v>
      </c>
      <c r="D56" s="1" t="s">
        <v>0</v>
      </c>
      <c r="E56" s="3">
        <v>0.2</v>
      </c>
      <c r="F56" s="3">
        <v>3</v>
      </c>
      <c r="G56" s="37">
        <v>-6.8441642592618299E-2</v>
      </c>
      <c r="H56" s="37">
        <v>4.08403918440415E-2</v>
      </c>
      <c r="I56" s="37">
        <f t="shared" si="5"/>
        <v>-0.14848881060693964</v>
      </c>
      <c r="J56" s="37">
        <f t="shared" si="6"/>
        <v>1.1605525421703039E-2</v>
      </c>
      <c r="K56" s="37" t="s">
        <v>488</v>
      </c>
      <c r="L56" s="37" t="s">
        <v>488</v>
      </c>
      <c r="M56" s="37" t="s">
        <v>488</v>
      </c>
      <c r="N56" s="37">
        <v>9.3771070406889201E-2</v>
      </c>
      <c r="O56" s="37" t="s">
        <v>488</v>
      </c>
      <c r="P56" s="37" t="s">
        <v>488</v>
      </c>
      <c r="Q56" s="37" t="s">
        <v>488</v>
      </c>
      <c r="R56" s="37">
        <v>0.89424448101766196</v>
      </c>
      <c r="S56" s="81">
        <v>1.5993463836610999</v>
      </c>
      <c r="T56" s="37">
        <v>0.449475832491052</v>
      </c>
    </row>
    <row r="57" spans="1:20" ht="13" customHeight="1" x14ac:dyDescent="0.15">
      <c r="A57" s="1" t="s">
        <v>535</v>
      </c>
      <c r="B57" s="1" t="s">
        <v>597</v>
      </c>
      <c r="C57" s="1" t="s">
        <v>850</v>
      </c>
      <c r="D57" s="1" t="s">
        <v>1</v>
      </c>
      <c r="E57" s="3">
        <v>0.2</v>
      </c>
      <c r="F57" s="3">
        <v>3</v>
      </c>
      <c r="G57" s="37">
        <v>-0.116563426390575</v>
      </c>
      <c r="H57" s="37">
        <v>0.20404497660141399</v>
      </c>
      <c r="I57" s="37">
        <f t="shared" si="5"/>
        <v>-0.51649158052934641</v>
      </c>
      <c r="J57" s="37">
        <f t="shared" si="6"/>
        <v>0.28336472774819643</v>
      </c>
      <c r="K57" s="37" t="s">
        <v>488</v>
      </c>
      <c r="L57" s="37" t="s">
        <v>488</v>
      </c>
      <c r="M57" s="37" t="s">
        <v>488</v>
      </c>
      <c r="N57" s="37">
        <v>0.56782110978545897</v>
      </c>
      <c r="O57" s="37">
        <v>-3.2270540551239701E-3</v>
      </c>
      <c r="P57" s="37">
        <v>1.3340289645294901E-2</v>
      </c>
      <c r="Q57" s="37">
        <v>0.80885544346681204</v>
      </c>
      <c r="R57" s="37">
        <v>1.2357325903308201</v>
      </c>
      <c r="S57" s="81">
        <v>1.52703503480572</v>
      </c>
      <c r="T57" s="37">
        <v>0.216557979135164</v>
      </c>
    </row>
    <row r="58" spans="1:20" ht="13" customHeight="1" x14ac:dyDescent="0.15">
      <c r="A58" s="1" t="s">
        <v>535</v>
      </c>
      <c r="B58" s="1" t="s">
        <v>597</v>
      </c>
      <c r="C58" s="1" t="s">
        <v>850</v>
      </c>
      <c r="D58" s="1" t="s">
        <v>2</v>
      </c>
      <c r="E58" s="3">
        <v>0.2</v>
      </c>
      <c r="F58" s="3">
        <v>3</v>
      </c>
      <c r="G58" s="37">
        <v>-6.86506442744306E-2</v>
      </c>
      <c r="H58" s="37">
        <v>4.1010855897375603E-2</v>
      </c>
      <c r="I58" s="37">
        <f t="shared" si="5"/>
        <v>-0.14903192183328678</v>
      </c>
      <c r="J58" s="37">
        <f t="shared" si="6"/>
        <v>1.1730633284425585E-2</v>
      </c>
      <c r="K58" s="37" t="s">
        <v>488</v>
      </c>
      <c r="L58" s="37" t="s">
        <v>488</v>
      </c>
      <c r="M58" s="37" t="s">
        <v>488</v>
      </c>
      <c r="N58" s="37">
        <v>9.4137924444572196E-2</v>
      </c>
      <c r="O58" s="37" t="s">
        <v>488</v>
      </c>
      <c r="P58" s="37" t="s">
        <v>488</v>
      </c>
      <c r="Q58" s="37" t="s">
        <v>488</v>
      </c>
      <c r="R58" s="37">
        <v>0.89181218311312804</v>
      </c>
      <c r="S58" s="81">
        <v>1.5906579398980101</v>
      </c>
      <c r="T58" s="37">
        <v>0.45143270269942698</v>
      </c>
    </row>
    <row r="59" spans="1:20" ht="13" customHeight="1" x14ac:dyDescent="0.15">
      <c r="A59" s="1" t="s">
        <v>535</v>
      </c>
      <c r="B59" s="1" t="s">
        <v>597</v>
      </c>
      <c r="C59" s="1" t="s">
        <v>849</v>
      </c>
      <c r="D59" s="1" t="s">
        <v>0</v>
      </c>
      <c r="E59" s="3">
        <v>0.2</v>
      </c>
      <c r="F59" s="3">
        <v>3</v>
      </c>
      <c r="G59" s="37">
        <v>-0.104025836189717</v>
      </c>
      <c r="H59" s="37">
        <v>3.6174151600643099E-2</v>
      </c>
      <c r="I59" s="37">
        <f t="shared" si="5"/>
        <v>-0.17492717332697749</v>
      </c>
      <c r="J59" s="37">
        <f t="shared" si="6"/>
        <v>-3.3124499052456527E-2</v>
      </c>
      <c r="K59" s="37" t="s">
        <v>488</v>
      </c>
      <c r="L59" s="37" t="s">
        <v>488</v>
      </c>
      <c r="M59" s="37" t="s">
        <v>488</v>
      </c>
      <c r="N59" s="37">
        <v>4.0313871884128903E-3</v>
      </c>
      <c r="O59" s="37" t="s">
        <v>488</v>
      </c>
      <c r="P59" s="37" t="s">
        <v>488</v>
      </c>
      <c r="Q59" s="37" t="s">
        <v>488</v>
      </c>
      <c r="R59" s="37">
        <v>1.4241729756021899</v>
      </c>
      <c r="S59" s="81">
        <v>4.0565373288712001</v>
      </c>
      <c r="T59" s="37">
        <v>0.13156310396138701</v>
      </c>
    </row>
    <row r="60" spans="1:20" ht="13" customHeight="1" x14ac:dyDescent="0.15">
      <c r="A60" s="1" t="s">
        <v>535</v>
      </c>
      <c r="B60" s="1" t="s">
        <v>597</v>
      </c>
      <c r="C60" s="1" t="s">
        <v>849</v>
      </c>
      <c r="D60" s="1" t="s">
        <v>1</v>
      </c>
      <c r="E60" s="3">
        <v>0.2</v>
      </c>
      <c r="F60" s="3">
        <v>3</v>
      </c>
      <c r="G60" s="37">
        <v>-0.25994815830651102</v>
      </c>
      <c r="H60" s="37">
        <v>0.211538729230559</v>
      </c>
      <c r="I60" s="37">
        <f t="shared" si="5"/>
        <v>-0.67456406759840659</v>
      </c>
      <c r="J60" s="37">
        <f t="shared" si="6"/>
        <v>0.1546677509853846</v>
      </c>
      <c r="K60" s="37" t="s">
        <v>488</v>
      </c>
      <c r="L60" s="37" t="s">
        <v>488</v>
      </c>
      <c r="M60" s="37" t="s">
        <v>488</v>
      </c>
      <c r="N60" s="37">
        <v>0.21913019436107201</v>
      </c>
      <c r="O60" s="37">
        <v>-1.03918842043897E-2</v>
      </c>
      <c r="P60" s="37">
        <v>1.3733527577372799E-2</v>
      </c>
      <c r="Q60" s="37">
        <v>0.44924166272327998</v>
      </c>
      <c r="R60" s="37">
        <v>1.7480468579631001</v>
      </c>
      <c r="S60" s="81">
        <v>3.0556678176346699</v>
      </c>
      <c r="T60" s="37">
        <v>8.0455913859344794E-2</v>
      </c>
    </row>
    <row r="61" spans="1:20" ht="13" customHeight="1" x14ac:dyDescent="0.15">
      <c r="A61" s="1" t="s">
        <v>535</v>
      </c>
      <c r="B61" s="1" t="s">
        <v>597</v>
      </c>
      <c r="C61" s="1" t="s">
        <v>849</v>
      </c>
      <c r="D61" s="1" t="s">
        <v>2</v>
      </c>
      <c r="E61" s="3">
        <v>0.2</v>
      </c>
      <c r="F61" s="3">
        <v>3</v>
      </c>
      <c r="G61" s="37">
        <v>-0.104827827132423</v>
      </c>
      <c r="H61" s="37">
        <v>3.6601911589579997E-2</v>
      </c>
      <c r="I61" s="37">
        <f t="shared" si="5"/>
        <v>-0.17656757384799981</v>
      </c>
      <c r="J61" s="37">
        <f t="shared" si="6"/>
        <v>-3.3088080416846202E-2</v>
      </c>
      <c r="K61" s="37" t="s">
        <v>488</v>
      </c>
      <c r="L61" s="37" t="s">
        <v>488</v>
      </c>
      <c r="M61" s="37" t="s">
        <v>488</v>
      </c>
      <c r="N61" s="37">
        <v>4.1832973124368098E-3</v>
      </c>
      <c r="O61" s="37" t="s">
        <v>488</v>
      </c>
      <c r="P61" s="37" t="s">
        <v>488</v>
      </c>
      <c r="Q61" s="37" t="s">
        <v>488</v>
      </c>
      <c r="R61" s="37">
        <v>1.4128455741489501</v>
      </c>
      <c r="S61" s="81">
        <v>3.99226523278453</v>
      </c>
      <c r="T61" s="37">
        <v>0.135859690080151</v>
      </c>
    </row>
    <row r="62" spans="1:20" ht="13" customHeight="1" x14ac:dyDescent="0.15">
      <c r="A62" s="1" t="s">
        <v>535</v>
      </c>
      <c r="B62" s="1" t="s">
        <v>597</v>
      </c>
      <c r="C62" s="1" t="s">
        <v>851</v>
      </c>
      <c r="D62" s="1" t="s">
        <v>0</v>
      </c>
      <c r="E62" s="3">
        <v>0.2</v>
      </c>
      <c r="F62" s="3">
        <v>3</v>
      </c>
      <c r="G62" s="37">
        <v>2.30451683045029E-2</v>
      </c>
      <c r="H62" s="37">
        <v>0.26459361362758499</v>
      </c>
      <c r="I62" s="37">
        <f t="shared" si="5"/>
        <v>-0.49555831440556375</v>
      </c>
      <c r="J62" s="37">
        <f t="shared" si="6"/>
        <v>0.54164865101456949</v>
      </c>
      <c r="K62" s="37" t="s">
        <v>488</v>
      </c>
      <c r="L62" s="37" t="s">
        <v>488</v>
      </c>
      <c r="M62" s="37" t="s">
        <v>488</v>
      </c>
      <c r="N62" s="37">
        <v>0.930594835543476</v>
      </c>
      <c r="O62" s="37" t="s">
        <v>488</v>
      </c>
      <c r="P62" s="37" t="s">
        <v>488</v>
      </c>
      <c r="Q62" s="37" t="s">
        <v>488</v>
      </c>
      <c r="R62" s="37">
        <v>1.0317499873476299</v>
      </c>
      <c r="S62" s="81">
        <v>2.12901607278366</v>
      </c>
      <c r="T62" s="37">
        <v>0.34489749005025899</v>
      </c>
    </row>
    <row r="63" spans="1:20" ht="13" customHeight="1" x14ac:dyDescent="0.15">
      <c r="A63" s="1" t="s">
        <v>535</v>
      </c>
      <c r="B63" s="1" t="s">
        <v>597</v>
      </c>
      <c r="C63" s="1" t="s">
        <v>851</v>
      </c>
      <c r="D63" s="1" t="s">
        <v>1</v>
      </c>
      <c r="E63" s="3">
        <v>0.2</v>
      </c>
      <c r="F63" s="3">
        <v>3</v>
      </c>
      <c r="G63" s="37">
        <v>1.5424326961130399</v>
      </c>
      <c r="H63" s="37">
        <v>1.87043591477008</v>
      </c>
      <c r="I63" s="37">
        <f t="shared" si="5"/>
        <v>-2.1236216968363166</v>
      </c>
      <c r="J63" s="37">
        <f t="shared" si="6"/>
        <v>5.2084870890623964</v>
      </c>
      <c r="K63" s="37" t="s">
        <v>488</v>
      </c>
      <c r="L63" s="37" t="s">
        <v>488</v>
      </c>
      <c r="M63" s="37" t="s">
        <v>488</v>
      </c>
      <c r="N63" s="37">
        <v>0.40957709090375699</v>
      </c>
      <c r="O63" s="37">
        <v>0.100843944354102</v>
      </c>
      <c r="P63" s="37">
        <v>0.12101514556335501</v>
      </c>
      <c r="Q63" s="37">
        <v>0.40466612813176001</v>
      </c>
      <c r="R63" s="37">
        <v>0.63412772305068399</v>
      </c>
      <c r="S63" s="81">
        <v>0.40211796914144499</v>
      </c>
      <c r="T63" s="37">
        <v>0.52599747162962096</v>
      </c>
    </row>
    <row r="64" spans="1:20" ht="13" customHeight="1" x14ac:dyDescent="0.15">
      <c r="A64" s="1" t="s">
        <v>535</v>
      </c>
      <c r="B64" s="1" t="s">
        <v>597</v>
      </c>
      <c r="C64" s="1" t="s">
        <v>851</v>
      </c>
      <c r="D64" s="1" t="s">
        <v>2</v>
      </c>
      <c r="E64" s="3">
        <v>0.2</v>
      </c>
      <c r="F64" s="3">
        <v>3</v>
      </c>
      <c r="G64" s="37">
        <v>2.3149615851806402E-2</v>
      </c>
      <c r="H64" s="37">
        <v>0.26513427320505001</v>
      </c>
      <c r="I64" s="37">
        <f t="shared" si="5"/>
        <v>-0.49651355963009158</v>
      </c>
      <c r="J64" s="37">
        <f t="shared" si="6"/>
        <v>0.54281279133370441</v>
      </c>
      <c r="K64" s="37" t="s">
        <v>488</v>
      </c>
      <c r="L64" s="37" t="s">
        <v>488</v>
      </c>
      <c r="M64" s="37" t="s">
        <v>488</v>
      </c>
      <c r="N64" s="37">
        <v>0.93042287970236504</v>
      </c>
      <c r="O64" s="37" t="s">
        <v>488</v>
      </c>
      <c r="P64" s="37" t="s">
        <v>488</v>
      </c>
      <c r="Q64" s="37" t="s">
        <v>488</v>
      </c>
      <c r="R64" s="37">
        <v>1.03174245243256</v>
      </c>
      <c r="S64" s="81">
        <v>2.1289849763031001</v>
      </c>
      <c r="T64" s="37">
        <v>0.34490285264099602</v>
      </c>
    </row>
    <row r="65" spans="1:20" ht="13" customHeight="1" x14ac:dyDescent="0.15">
      <c r="A65" s="4" t="s">
        <v>626</v>
      </c>
      <c r="B65" s="1"/>
      <c r="C65" s="1"/>
      <c r="D65" s="1"/>
      <c r="E65" s="3"/>
      <c r="F65" s="3"/>
      <c r="G65" s="37"/>
      <c r="H65" s="37"/>
      <c r="I65" s="37"/>
      <c r="J65" s="37"/>
      <c r="K65" s="37"/>
      <c r="L65" s="37"/>
      <c r="M65" s="37"/>
      <c r="N65" s="3"/>
      <c r="O65" s="3"/>
      <c r="P65" s="3"/>
      <c r="Q65" s="3"/>
      <c r="R65" s="3"/>
      <c r="S65" s="81"/>
      <c r="T65" s="3"/>
    </row>
    <row r="66" spans="1:20" ht="13" customHeight="1" x14ac:dyDescent="0.15">
      <c r="A66" s="5" t="s">
        <v>533</v>
      </c>
      <c r="B66" s="5" t="s">
        <v>598</v>
      </c>
      <c r="C66" s="5" t="s">
        <v>596</v>
      </c>
      <c r="D66" s="5" t="s">
        <v>0</v>
      </c>
      <c r="E66" s="3">
        <v>0.2</v>
      </c>
      <c r="F66" s="3">
        <v>41</v>
      </c>
      <c r="G66" s="37">
        <v>1.42638105378864E-2</v>
      </c>
      <c r="H66" s="37">
        <v>6.0185855149863798E-2</v>
      </c>
      <c r="I66" s="37">
        <f t="shared" ref="I66:I96" si="9">G66-1.96*H66</f>
        <v>-0.10370046555584664</v>
      </c>
      <c r="J66" s="37">
        <f t="shared" ref="J66:J96" si="10">G66+1.96*H66</f>
        <v>0.13222808663161945</v>
      </c>
      <c r="K66" s="37">
        <f>EXP(G66)</f>
        <v>1.0143660240901162</v>
      </c>
      <c r="L66" s="37">
        <f t="shared" ref="L66:M68" si="11">EXP(I66)</f>
        <v>0.90149528587312655</v>
      </c>
      <c r="M66" s="37">
        <f t="shared" si="11"/>
        <v>1.1413686205045774</v>
      </c>
      <c r="N66" s="37">
        <v>0.81265984686883397</v>
      </c>
      <c r="O66" s="37" t="s">
        <v>488</v>
      </c>
      <c r="P66" s="37" t="s">
        <v>488</v>
      </c>
      <c r="Q66" s="37" t="s">
        <v>488</v>
      </c>
      <c r="R66" s="37">
        <v>1.0226443618651999</v>
      </c>
      <c r="S66" s="81">
        <v>41.832059634187097</v>
      </c>
      <c r="T66" s="37">
        <v>0.39122468539902899</v>
      </c>
    </row>
    <row r="67" spans="1:20" ht="13" customHeight="1" x14ac:dyDescent="0.15">
      <c r="A67" s="5" t="s">
        <v>533</v>
      </c>
      <c r="B67" s="5" t="s">
        <v>598</v>
      </c>
      <c r="C67" s="5" t="s">
        <v>596</v>
      </c>
      <c r="D67" s="5" t="s">
        <v>1</v>
      </c>
      <c r="E67" s="3">
        <v>0.2</v>
      </c>
      <c r="F67" s="3">
        <v>41</v>
      </c>
      <c r="G67" s="37">
        <v>1.77315705834143E-3</v>
      </c>
      <c r="H67" s="37">
        <v>7.3058170466311495E-2</v>
      </c>
      <c r="I67" s="37">
        <f t="shared" si="9"/>
        <v>-0.1414208570556291</v>
      </c>
      <c r="J67" s="37">
        <f t="shared" si="10"/>
        <v>0.14496717117231198</v>
      </c>
      <c r="K67" s="37">
        <f>EXP(G67)</f>
        <v>1.0017747300308899</v>
      </c>
      <c r="L67" s="37">
        <f t="shared" si="11"/>
        <v>0.86812387874601327</v>
      </c>
      <c r="M67" s="37">
        <f t="shared" si="11"/>
        <v>1.1560016194671123</v>
      </c>
      <c r="N67" s="37">
        <v>0.98063685763030395</v>
      </c>
      <c r="O67" s="37">
        <v>-8.2468382077895998E-4</v>
      </c>
      <c r="P67" s="37">
        <v>2.7652905759266702E-3</v>
      </c>
      <c r="Q67" s="37">
        <v>0.76553005157364495</v>
      </c>
      <c r="R67" s="37">
        <v>1.03453258484299</v>
      </c>
      <c r="S67" s="81">
        <v>41.740049094974502</v>
      </c>
      <c r="T67" s="37">
        <v>0.352561716143168</v>
      </c>
    </row>
    <row r="68" spans="1:20" ht="13" customHeight="1" x14ac:dyDescent="0.15">
      <c r="A68" s="5" t="s">
        <v>533</v>
      </c>
      <c r="B68" s="5" t="s">
        <v>598</v>
      </c>
      <c r="C68" s="5" t="s">
        <v>596</v>
      </c>
      <c r="D68" s="5" t="s">
        <v>2</v>
      </c>
      <c r="E68" s="3">
        <v>0.2</v>
      </c>
      <c r="F68" s="3">
        <v>41</v>
      </c>
      <c r="G68" s="37">
        <v>1.3697909711611399E-2</v>
      </c>
      <c r="H68" s="37">
        <v>6.0403592606948497E-2</v>
      </c>
      <c r="I68" s="37">
        <f t="shared" si="9"/>
        <v>-0.10469313179800765</v>
      </c>
      <c r="J68" s="37">
        <f t="shared" si="10"/>
        <v>0.13208895122123046</v>
      </c>
      <c r="K68" s="37">
        <f>EXP(G68)</f>
        <v>1.0137921559104917</v>
      </c>
      <c r="L68" s="37">
        <f t="shared" si="11"/>
        <v>0.9006008459489796</v>
      </c>
      <c r="M68" s="37">
        <f t="shared" si="11"/>
        <v>1.141209826760331</v>
      </c>
      <c r="N68" s="37">
        <v>0.82060018491312403</v>
      </c>
      <c r="O68" s="37" t="s">
        <v>488</v>
      </c>
      <c r="P68" s="37" t="s">
        <v>488</v>
      </c>
      <c r="Q68" s="37" t="s">
        <v>488</v>
      </c>
      <c r="R68" s="37">
        <v>1.0226658280268199</v>
      </c>
      <c r="S68" s="81">
        <v>41.833815832551103</v>
      </c>
      <c r="T68" s="37">
        <v>0.39115160162902401</v>
      </c>
    </row>
    <row r="69" spans="1:20" ht="13" customHeight="1" x14ac:dyDescent="0.15">
      <c r="A69" s="5" t="s">
        <v>533</v>
      </c>
      <c r="B69" s="5" t="s">
        <v>598</v>
      </c>
      <c r="C69" s="5" t="s">
        <v>489</v>
      </c>
      <c r="D69" s="5" t="s">
        <v>0</v>
      </c>
      <c r="E69" s="3">
        <v>0.2</v>
      </c>
      <c r="F69" s="3">
        <v>45</v>
      </c>
      <c r="G69" s="37">
        <v>-9.3578825591396301E-3</v>
      </c>
      <c r="H69" s="37">
        <v>1.3633887382109499E-2</v>
      </c>
      <c r="I69" s="37">
        <f t="shared" si="9"/>
        <v>-3.608030182807425E-2</v>
      </c>
      <c r="J69" s="37">
        <f t="shared" si="10"/>
        <v>1.7364536709794987E-2</v>
      </c>
      <c r="K69" s="37" t="s">
        <v>488</v>
      </c>
      <c r="L69" s="37" t="s">
        <v>488</v>
      </c>
      <c r="M69" s="37" t="s">
        <v>488</v>
      </c>
      <c r="N69" s="37">
        <v>0.49248022074579101</v>
      </c>
      <c r="O69" s="37" t="s">
        <v>488</v>
      </c>
      <c r="P69" s="37" t="s">
        <v>488</v>
      </c>
      <c r="Q69" s="37" t="s">
        <v>488</v>
      </c>
      <c r="R69" s="37">
        <v>1.03697674858649</v>
      </c>
      <c r="S69" s="81">
        <v>47.314114192795998</v>
      </c>
      <c r="T69" s="37">
        <v>0.33888962923347399</v>
      </c>
    </row>
    <row r="70" spans="1:20" ht="13" customHeight="1" x14ac:dyDescent="0.15">
      <c r="A70" s="5" t="s">
        <v>533</v>
      </c>
      <c r="B70" s="5" t="s">
        <v>598</v>
      </c>
      <c r="C70" s="5" t="s">
        <v>489</v>
      </c>
      <c r="D70" s="5" t="s">
        <v>1</v>
      </c>
      <c r="E70" s="3">
        <v>0.2</v>
      </c>
      <c r="F70" s="3">
        <v>45</v>
      </c>
      <c r="G70" s="37">
        <v>-1.06166904095814E-2</v>
      </c>
      <c r="H70" s="37">
        <v>1.65784067463795E-2</v>
      </c>
      <c r="I70" s="37">
        <f t="shared" si="9"/>
        <v>-4.3110367632485221E-2</v>
      </c>
      <c r="J70" s="37">
        <f t="shared" si="10"/>
        <v>2.1876986813322417E-2</v>
      </c>
      <c r="K70" s="37" t="s">
        <v>488</v>
      </c>
      <c r="L70" s="37" t="s">
        <v>488</v>
      </c>
      <c r="M70" s="37" t="s">
        <v>488</v>
      </c>
      <c r="N70" s="37">
        <v>0.52191733730969403</v>
      </c>
      <c r="O70" s="37">
        <v>-7.9715514764701193E-5</v>
      </c>
      <c r="P70" s="37">
        <v>6.1250087469394995E-4</v>
      </c>
      <c r="Q70" s="37">
        <v>0.89644965625852502</v>
      </c>
      <c r="R70" s="37">
        <v>1.0487683777655701</v>
      </c>
      <c r="S70" s="81">
        <v>47.296349738644302</v>
      </c>
      <c r="T70" s="37">
        <v>0.301501084703513</v>
      </c>
    </row>
    <row r="71" spans="1:20" ht="13" customHeight="1" x14ac:dyDescent="0.15">
      <c r="A71" s="5" t="s">
        <v>533</v>
      </c>
      <c r="B71" s="5" t="s">
        <v>598</v>
      </c>
      <c r="C71" s="5" t="s">
        <v>489</v>
      </c>
      <c r="D71" s="5" t="s">
        <v>2</v>
      </c>
      <c r="E71" s="3">
        <v>0.2</v>
      </c>
      <c r="F71" s="3">
        <v>45</v>
      </c>
      <c r="G71" s="37">
        <v>-9.3177502798061501E-3</v>
      </c>
      <c r="H71" s="37">
        <v>1.3679964062783E-2</v>
      </c>
      <c r="I71" s="37">
        <f t="shared" si="9"/>
        <v>-3.613047984286083E-2</v>
      </c>
      <c r="J71" s="37">
        <f t="shared" si="10"/>
        <v>1.749497928324853E-2</v>
      </c>
      <c r="K71" s="37" t="s">
        <v>488</v>
      </c>
      <c r="L71" s="37" t="s">
        <v>488</v>
      </c>
      <c r="M71" s="37" t="s">
        <v>488</v>
      </c>
      <c r="N71" s="37">
        <v>0.495793104380373</v>
      </c>
      <c r="O71" s="37" t="s">
        <v>488</v>
      </c>
      <c r="P71" s="37" t="s">
        <v>488</v>
      </c>
      <c r="Q71" s="37" t="s">
        <v>488</v>
      </c>
      <c r="R71" s="37">
        <v>1.03694734129154</v>
      </c>
      <c r="S71" s="81">
        <v>47.3114306989103</v>
      </c>
      <c r="T71" s="37">
        <v>0.33898926267828</v>
      </c>
    </row>
    <row r="72" spans="1:20" ht="13" customHeight="1" x14ac:dyDescent="0.15">
      <c r="A72" s="1" t="s">
        <v>533</v>
      </c>
      <c r="B72" s="1" t="s">
        <v>598</v>
      </c>
      <c r="C72" s="1" t="s">
        <v>850</v>
      </c>
      <c r="D72" s="1" t="s">
        <v>0</v>
      </c>
      <c r="E72" s="3">
        <v>0.2</v>
      </c>
      <c r="F72" s="3">
        <v>45</v>
      </c>
      <c r="G72" s="37">
        <v>8.2535137153590104E-3</v>
      </c>
      <c r="H72" s="37">
        <v>2.3528556558805799E-2</v>
      </c>
      <c r="I72" s="37">
        <f t="shared" si="9"/>
        <v>-3.786245713990035E-2</v>
      </c>
      <c r="J72" s="37">
        <f t="shared" si="10"/>
        <v>5.4369484570618375E-2</v>
      </c>
      <c r="K72" s="37" t="s">
        <v>488</v>
      </c>
      <c r="L72" s="37" t="s">
        <v>488</v>
      </c>
      <c r="M72" s="37" t="s">
        <v>488</v>
      </c>
      <c r="N72" s="37">
        <v>0.72574808869432805</v>
      </c>
      <c r="O72" s="37" t="s">
        <v>488</v>
      </c>
      <c r="P72" s="37" t="s">
        <v>488</v>
      </c>
      <c r="Q72" s="37" t="s">
        <v>488</v>
      </c>
      <c r="R72" s="37">
        <v>1.2208309963483801</v>
      </c>
      <c r="S72" s="81">
        <v>65.5788461523791</v>
      </c>
      <c r="T72" s="37">
        <v>1.9057293534454001E-2</v>
      </c>
    </row>
    <row r="73" spans="1:20" ht="13" customHeight="1" x14ac:dyDescent="0.15">
      <c r="A73" s="1" t="s">
        <v>533</v>
      </c>
      <c r="B73" s="1" t="s">
        <v>598</v>
      </c>
      <c r="C73" s="1" t="s">
        <v>850</v>
      </c>
      <c r="D73" s="1" t="s">
        <v>1</v>
      </c>
      <c r="E73" s="3">
        <v>0.2</v>
      </c>
      <c r="F73" s="3">
        <v>45</v>
      </c>
      <c r="G73" s="37">
        <v>1.8208984657955E-2</v>
      </c>
      <c r="H73" s="37">
        <v>2.6458756203012399E-2</v>
      </c>
      <c r="I73" s="37">
        <f t="shared" si="9"/>
        <v>-3.3650177499949301E-2</v>
      </c>
      <c r="J73" s="37">
        <f t="shared" si="10"/>
        <v>7.0068146815859295E-2</v>
      </c>
      <c r="K73" s="37" t="s">
        <v>488</v>
      </c>
      <c r="L73" s="37" t="s">
        <v>488</v>
      </c>
      <c r="M73" s="37" t="s">
        <v>488</v>
      </c>
      <c r="N73" s="37">
        <v>0.49132521052232497</v>
      </c>
      <c r="O73" s="37">
        <v>6.2538795198067E-4</v>
      </c>
      <c r="P73" s="37">
        <v>9.7949516130076998E-4</v>
      </c>
      <c r="Q73" s="37">
        <v>0.52316134789874003</v>
      </c>
      <c r="R73" s="37">
        <v>1.2302140231723799</v>
      </c>
      <c r="S73" s="81">
        <v>65.077341340828497</v>
      </c>
      <c r="T73" s="37">
        <v>1.6459194223374898E-2</v>
      </c>
    </row>
    <row r="74" spans="1:20" ht="13" customHeight="1" x14ac:dyDescent="0.15">
      <c r="A74" s="1" t="s">
        <v>533</v>
      </c>
      <c r="B74" s="1" t="s">
        <v>598</v>
      </c>
      <c r="C74" s="1" t="s">
        <v>850</v>
      </c>
      <c r="D74" s="1" t="s">
        <v>2</v>
      </c>
      <c r="E74" s="3">
        <v>0.2</v>
      </c>
      <c r="F74" s="3">
        <v>45</v>
      </c>
      <c r="G74" s="37">
        <v>8.3741118914623207E-3</v>
      </c>
      <c r="H74" s="37">
        <v>2.3645460286816401E-2</v>
      </c>
      <c r="I74" s="37">
        <f t="shared" si="9"/>
        <v>-3.7970990270697821E-2</v>
      </c>
      <c r="J74" s="37">
        <f t="shared" si="10"/>
        <v>5.471921405362247E-2</v>
      </c>
      <c r="K74" s="37" t="s">
        <v>488</v>
      </c>
      <c r="L74" s="37" t="s">
        <v>488</v>
      </c>
      <c r="M74" s="37" t="s">
        <v>488</v>
      </c>
      <c r="N74" s="37">
        <v>0.72322418649609299</v>
      </c>
      <c r="O74" s="37" t="s">
        <v>488</v>
      </c>
      <c r="P74" s="37" t="s">
        <v>488</v>
      </c>
      <c r="Q74" s="37" t="s">
        <v>488</v>
      </c>
      <c r="R74" s="37">
        <v>1.2208157814147</v>
      </c>
      <c r="S74" s="81">
        <v>65.577211574652594</v>
      </c>
      <c r="T74" s="37">
        <v>1.9063519966559202E-2</v>
      </c>
    </row>
    <row r="75" spans="1:20" ht="13" customHeight="1" x14ac:dyDescent="0.15">
      <c r="A75" s="1" t="s">
        <v>533</v>
      </c>
      <c r="B75" s="1" t="s">
        <v>598</v>
      </c>
      <c r="C75" s="1" t="s">
        <v>849</v>
      </c>
      <c r="D75" s="1" t="s">
        <v>0</v>
      </c>
      <c r="E75" s="3">
        <v>0.2</v>
      </c>
      <c r="F75" s="3">
        <v>45</v>
      </c>
      <c r="G75" s="37">
        <v>-3.7419542255847801E-2</v>
      </c>
      <c r="H75" s="37">
        <v>2.0045181557868001E-2</v>
      </c>
      <c r="I75" s="37">
        <f t="shared" si="9"/>
        <v>-7.6708098109269082E-2</v>
      </c>
      <c r="J75" s="37">
        <f t="shared" si="10"/>
        <v>1.8690135975734795E-3</v>
      </c>
      <c r="K75" s="37" t="s">
        <v>488</v>
      </c>
      <c r="L75" s="37" t="s">
        <v>488</v>
      </c>
      <c r="M75" s="37" t="s">
        <v>488</v>
      </c>
      <c r="N75" s="37">
        <v>6.1935116752854603E-2</v>
      </c>
      <c r="O75" s="37" t="s">
        <v>488</v>
      </c>
      <c r="P75" s="37" t="s">
        <v>488</v>
      </c>
      <c r="Q75" s="37" t="s">
        <v>488</v>
      </c>
      <c r="R75" s="37">
        <v>1.1628216476825699</v>
      </c>
      <c r="S75" s="81">
        <v>59.494784110045103</v>
      </c>
      <c r="T75" s="37">
        <v>5.9469891207024103E-2</v>
      </c>
    </row>
    <row r="76" spans="1:20" ht="13" customHeight="1" x14ac:dyDescent="0.15">
      <c r="A76" s="1" t="s">
        <v>533</v>
      </c>
      <c r="B76" s="1" t="s">
        <v>598</v>
      </c>
      <c r="C76" s="1" t="s">
        <v>849</v>
      </c>
      <c r="D76" s="1" t="s">
        <v>1</v>
      </c>
      <c r="E76" s="3">
        <v>0.2</v>
      </c>
      <c r="F76" s="3">
        <v>45</v>
      </c>
      <c r="G76" s="37">
        <v>-2.3295842012882999E-4</v>
      </c>
      <c r="H76" s="37">
        <v>2.17933562047503E-2</v>
      </c>
      <c r="I76" s="37">
        <f t="shared" si="9"/>
        <v>-4.2947936581439417E-2</v>
      </c>
      <c r="J76" s="37">
        <f t="shared" si="10"/>
        <v>4.2482019741181751E-2</v>
      </c>
      <c r="K76" s="37" t="s">
        <v>488</v>
      </c>
      <c r="L76" s="37" t="s">
        <v>488</v>
      </c>
      <c r="M76" s="37" t="s">
        <v>488</v>
      </c>
      <c r="N76" s="37">
        <v>0.99147123622135303</v>
      </c>
      <c r="O76" s="37">
        <v>2.3894666661582898E-3</v>
      </c>
      <c r="P76" s="37">
        <v>7.9971887571309995E-4</v>
      </c>
      <c r="Q76" s="37">
        <v>2.8091680474284799E-3</v>
      </c>
      <c r="R76" s="37">
        <v>1.0770293170277501</v>
      </c>
      <c r="S76" s="81">
        <v>49.879662438701999</v>
      </c>
      <c r="T76" s="37">
        <v>0.21867579707864601</v>
      </c>
    </row>
    <row r="77" spans="1:20" ht="13" customHeight="1" x14ac:dyDescent="0.15">
      <c r="A77" s="1" t="s">
        <v>533</v>
      </c>
      <c r="B77" s="1" t="s">
        <v>598</v>
      </c>
      <c r="C77" s="1" t="s">
        <v>849</v>
      </c>
      <c r="D77" s="1" t="s">
        <v>2</v>
      </c>
      <c r="E77" s="3">
        <v>0.2</v>
      </c>
      <c r="F77" s="3">
        <v>45</v>
      </c>
      <c r="G77" s="37">
        <v>-4.0142625687569801E-2</v>
      </c>
      <c r="H77" s="37">
        <v>2.01531137081798E-2</v>
      </c>
      <c r="I77" s="37">
        <f t="shared" si="9"/>
        <v>-7.9642728555602199E-2</v>
      </c>
      <c r="J77" s="37">
        <f t="shared" si="10"/>
        <v>-6.4252281953739582E-4</v>
      </c>
      <c r="K77" s="37" t="s">
        <v>488</v>
      </c>
      <c r="L77" s="37" t="s">
        <v>488</v>
      </c>
      <c r="M77" s="37" t="s">
        <v>488</v>
      </c>
      <c r="N77" s="37">
        <v>4.6383999571750503E-2</v>
      </c>
      <c r="O77" s="37" t="s">
        <v>488</v>
      </c>
      <c r="P77" s="37" t="s">
        <v>488</v>
      </c>
      <c r="Q77" s="37" t="s">
        <v>488</v>
      </c>
      <c r="R77" s="37">
        <v>1.1631479627419901</v>
      </c>
      <c r="S77" s="81">
        <v>59.528180062156601</v>
      </c>
      <c r="T77" s="37">
        <v>5.9125896088316997E-2</v>
      </c>
    </row>
    <row r="78" spans="1:20" ht="13" customHeight="1" x14ac:dyDescent="0.15">
      <c r="A78" s="1" t="s">
        <v>533</v>
      </c>
      <c r="B78" s="1" t="s">
        <v>598</v>
      </c>
      <c r="C78" s="1" t="s">
        <v>851</v>
      </c>
      <c r="D78" s="1" t="s">
        <v>0</v>
      </c>
      <c r="E78" s="3">
        <v>0.2</v>
      </c>
      <c r="F78" s="3">
        <v>45</v>
      </c>
      <c r="G78" s="37">
        <v>4.9929131763522497E-2</v>
      </c>
      <c r="H78" s="37">
        <v>7.9222812422304098E-2</v>
      </c>
      <c r="I78" s="37">
        <f t="shared" si="9"/>
        <v>-0.10534758058419354</v>
      </c>
      <c r="J78" s="37">
        <f t="shared" si="10"/>
        <v>0.20520584411123854</v>
      </c>
      <c r="K78" s="37" t="s">
        <v>488</v>
      </c>
      <c r="L78" s="37" t="s">
        <v>488</v>
      </c>
      <c r="M78" s="37" t="s">
        <v>488</v>
      </c>
      <c r="N78" s="37">
        <v>0.52853966581325695</v>
      </c>
      <c r="O78" s="37" t="s">
        <v>488</v>
      </c>
      <c r="P78" s="37" t="s">
        <v>488</v>
      </c>
      <c r="Q78" s="37" t="s">
        <v>488</v>
      </c>
      <c r="R78" s="37">
        <v>0.93555195657936896</v>
      </c>
      <c r="S78" s="81">
        <v>38.511328392217401</v>
      </c>
      <c r="T78" s="37">
        <v>0.70521358253353394</v>
      </c>
    </row>
    <row r="79" spans="1:20" ht="13" customHeight="1" x14ac:dyDescent="0.15">
      <c r="A79" s="1" t="s">
        <v>533</v>
      </c>
      <c r="B79" s="1" t="s">
        <v>598</v>
      </c>
      <c r="C79" s="1" t="s">
        <v>851</v>
      </c>
      <c r="D79" s="1" t="s">
        <v>1</v>
      </c>
      <c r="E79" s="3">
        <v>0.2</v>
      </c>
      <c r="F79" s="3">
        <v>45</v>
      </c>
      <c r="G79" s="37">
        <v>-1.6533692448511699E-2</v>
      </c>
      <c r="H79" s="37">
        <v>0.10373232180356901</v>
      </c>
      <c r="I79" s="37">
        <f t="shared" si="9"/>
        <v>-0.21984904318350693</v>
      </c>
      <c r="J79" s="37">
        <f t="shared" si="10"/>
        <v>0.18678165828648355</v>
      </c>
      <c r="K79" s="37" t="s">
        <v>488</v>
      </c>
      <c r="L79" s="37" t="s">
        <v>488</v>
      </c>
      <c r="M79" s="37" t="s">
        <v>488</v>
      </c>
      <c r="N79" s="37">
        <v>0.87336315362236505</v>
      </c>
      <c r="O79" s="37">
        <v>-4.3428620047609402E-3</v>
      </c>
      <c r="P79" s="37">
        <v>3.85089454120595E-3</v>
      </c>
      <c r="Q79" s="37">
        <v>0.25942379419710598</v>
      </c>
      <c r="R79" s="37">
        <v>0.92804669868974998</v>
      </c>
      <c r="S79" s="81">
        <v>37.034639022804598</v>
      </c>
      <c r="T79" s="37">
        <v>0.72669345546237396</v>
      </c>
    </row>
    <row r="80" spans="1:20" ht="13" customHeight="1" x14ac:dyDescent="0.15">
      <c r="A80" s="1" t="s">
        <v>533</v>
      </c>
      <c r="B80" s="1" t="s">
        <v>598</v>
      </c>
      <c r="C80" s="1" t="s">
        <v>851</v>
      </c>
      <c r="D80" s="1" t="s">
        <v>2</v>
      </c>
      <c r="E80" s="3">
        <v>0.2</v>
      </c>
      <c r="F80" s="3">
        <v>45</v>
      </c>
      <c r="G80" s="37">
        <v>5.23745755011766E-2</v>
      </c>
      <c r="H80" s="37">
        <v>7.9374752761846107E-2</v>
      </c>
      <c r="I80" s="37">
        <f t="shared" si="9"/>
        <v>-0.10319993991204177</v>
      </c>
      <c r="J80" s="37">
        <f t="shared" si="10"/>
        <v>0.20794909091439498</v>
      </c>
      <c r="K80" s="37" t="s">
        <v>488</v>
      </c>
      <c r="L80" s="37" t="s">
        <v>488</v>
      </c>
      <c r="M80" s="37" t="s">
        <v>488</v>
      </c>
      <c r="N80" s="37">
        <v>0.50935700732540801</v>
      </c>
      <c r="O80" s="37" t="s">
        <v>488</v>
      </c>
      <c r="P80" s="37" t="s">
        <v>488</v>
      </c>
      <c r="Q80" s="37" t="s">
        <v>488</v>
      </c>
      <c r="R80" s="37">
        <v>0.935610248211447</v>
      </c>
      <c r="S80" s="81">
        <v>38.516127608564602</v>
      </c>
      <c r="T80" s="37">
        <v>0.70502085513017998</v>
      </c>
    </row>
    <row r="81" spans="1:20" ht="13" customHeight="1" x14ac:dyDescent="0.15">
      <c r="A81" s="5"/>
      <c r="B81" s="5"/>
      <c r="C81" s="5"/>
      <c r="D81" s="5"/>
      <c r="E81" s="3"/>
      <c r="F81" s="3"/>
      <c r="G81" s="37"/>
      <c r="H81" s="37"/>
      <c r="I81" s="37"/>
      <c r="J81" s="37"/>
      <c r="K81" s="37"/>
      <c r="L81" s="37"/>
      <c r="M81" s="37"/>
      <c r="N81" s="7"/>
      <c r="O81" s="3"/>
      <c r="P81" s="37"/>
      <c r="Q81" s="37"/>
      <c r="R81" s="37"/>
      <c r="S81" s="81"/>
      <c r="T81" s="37"/>
    </row>
    <row r="82" spans="1:20" ht="13" customHeight="1" x14ac:dyDescent="0.15">
      <c r="A82" s="5" t="s">
        <v>533</v>
      </c>
      <c r="B82" s="5" t="s">
        <v>597</v>
      </c>
      <c r="C82" s="5" t="s">
        <v>596</v>
      </c>
      <c r="D82" s="5" t="s">
        <v>0</v>
      </c>
      <c r="E82" s="3">
        <v>0.2</v>
      </c>
      <c r="F82" s="3">
        <v>23</v>
      </c>
      <c r="G82" s="37">
        <v>0.41596094670598399</v>
      </c>
      <c r="H82" s="37">
        <v>0.115820980023189</v>
      </c>
      <c r="I82" s="37">
        <f t="shared" si="9"/>
        <v>0.18895182586053355</v>
      </c>
      <c r="J82" s="37">
        <f t="shared" si="10"/>
        <v>0.64297006755143449</v>
      </c>
      <c r="K82" s="37">
        <f>EXP(G82)</f>
        <v>1.5158266696900062</v>
      </c>
      <c r="L82" s="37">
        <f t="shared" ref="L82:M84" si="12">EXP(I82)</f>
        <v>1.2079827575513324</v>
      </c>
      <c r="M82" s="37">
        <f t="shared" si="12"/>
        <v>1.9021219286284845</v>
      </c>
      <c r="N82" s="7">
        <v>3.2889025914323999E-4</v>
      </c>
      <c r="O82" s="3" t="s">
        <v>488</v>
      </c>
      <c r="P82" s="37" t="s">
        <v>488</v>
      </c>
      <c r="Q82" s="37" t="s">
        <v>488</v>
      </c>
      <c r="R82" s="37">
        <v>1.3100755216398701</v>
      </c>
      <c r="S82" s="81">
        <v>37.758553192799397</v>
      </c>
      <c r="T82" s="37">
        <v>1.94978547640395E-2</v>
      </c>
    </row>
    <row r="83" spans="1:20" ht="13" customHeight="1" x14ac:dyDescent="0.15">
      <c r="A83" s="5" t="s">
        <v>533</v>
      </c>
      <c r="B83" s="5" t="s">
        <v>597</v>
      </c>
      <c r="C83" s="5" t="s">
        <v>596</v>
      </c>
      <c r="D83" s="5" t="s">
        <v>1</v>
      </c>
      <c r="E83" s="3">
        <v>0.2</v>
      </c>
      <c r="F83" s="3">
        <v>23</v>
      </c>
      <c r="G83" s="37">
        <v>0.384960800493301</v>
      </c>
      <c r="H83" s="37">
        <v>0.23647383256834401</v>
      </c>
      <c r="I83" s="37">
        <f t="shared" si="9"/>
        <v>-7.8527911340653234E-2</v>
      </c>
      <c r="J83" s="37">
        <f t="shared" si="10"/>
        <v>0.8484495123272553</v>
      </c>
      <c r="K83" s="37">
        <f>EXP(G83)</f>
        <v>1.4695567144137969</v>
      </c>
      <c r="L83" s="37">
        <f t="shared" si="12"/>
        <v>0.92447625619973384</v>
      </c>
      <c r="M83" s="37">
        <f t="shared" si="12"/>
        <v>2.336022069140185</v>
      </c>
      <c r="N83" s="7">
        <v>0.103541563967903</v>
      </c>
      <c r="O83" s="37">
        <v>-1.37151356720386E-3</v>
      </c>
      <c r="P83" s="37">
        <v>9.4313005713929608E-3</v>
      </c>
      <c r="Q83" s="37">
        <v>0.88437811640319597</v>
      </c>
      <c r="R83" s="37">
        <v>1.3404016309823299</v>
      </c>
      <c r="S83" s="81">
        <v>37.7302071791419</v>
      </c>
      <c r="T83" s="37">
        <v>1.38589264633727E-2</v>
      </c>
    </row>
    <row r="84" spans="1:20" ht="13" customHeight="1" x14ac:dyDescent="0.15">
      <c r="A84" s="5" t="s">
        <v>533</v>
      </c>
      <c r="B84" s="5" t="s">
        <v>597</v>
      </c>
      <c r="C84" s="5" t="s">
        <v>596</v>
      </c>
      <c r="D84" s="5" t="s">
        <v>2</v>
      </c>
      <c r="E84" s="3">
        <v>0.2</v>
      </c>
      <c r="F84" s="3">
        <v>23</v>
      </c>
      <c r="G84" s="37">
        <v>0.423144299869674</v>
      </c>
      <c r="H84" s="37">
        <v>0.116651870719651</v>
      </c>
      <c r="I84" s="37">
        <f t="shared" si="9"/>
        <v>0.19450663325915804</v>
      </c>
      <c r="J84" s="37">
        <f t="shared" si="10"/>
        <v>0.65178196648018993</v>
      </c>
      <c r="K84" s="37">
        <f>EXP(G84)</f>
        <v>1.526754590560276</v>
      </c>
      <c r="L84" s="37">
        <f t="shared" si="12"/>
        <v>1.2147115403547692</v>
      </c>
      <c r="M84" s="37">
        <f t="shared" si="12"/>
        <v>1.9189573016784616</v>
      </c>
      <c r="N84" s="7">
        <v>2.8627720778982998E-4</v>
      </c>
      <c r="O84" s="3" t="s">
        <v>488</v>
      </c>
      <c r="P84" s="37" t="s">
        <v>488</v>
      </c>
      <c r="Q84" s="37" t="s">
        <v>488</v>
      </c>
      <c r="R84" s="37">
        <v>1.3042782105763699</v>
      </c>
      <c r="S84" s="81">
        <v>37.425116312854698</v>
      </c>
      <c r="T84" s="37">
        <v>2.12356098983651E-2</v>
      </c>
    </row>
    <row r="85" spans="1:20" ht="13" customHeight="1" x14ac:dyDescent="0.15">
      <c r="A85" s="5" t="s">
        <v>533</v>
      </c>
      <c r="B85" s="5" t="s">
        <v>597</v>
      </c>
      <c r="C85" s="5" t="s">
        <v>489</v>
      </c>
      <c r="D85" s="5" t="s">
        <v>0</v>
      </c>
      <c r="E85" s="3">
        <v>0.2</v>
      </c>
      <c r="F85" s="3">
        <v>26</v>
      </c>
      <c r="G85" s="37">
        <v>4.0399921891263103E-2</v>
      </c>
      <c r="H85" s="37">
        <v>1.9939471290597501E-2</v>
      </c>
      <c r="I85" s="37">
        <f t="shared" si="9"/>
        <v>1.3185581616920045E-3</v>
      </c>
      <c r="J85" s="37">
        <f t="shared" si="10"/>
        <v>7.9481285620834202E-2</v>
      </c>
      <c r="K85" s="37" t="s">
        <v>488</v>
      </c>
      <c r="L85" s="37" t="s">
        <v>488</v>
      </c>
      <c r="M85" s="37" t="s">
        <v>488</v>
      </c>
      <c r="N85" s="7">
        <v>4.2751665320045498E-2</v>
      </c>
      <c r="O85" s="37" t="s">
        <v>488</v>
      </c>
      <c r="P85" s="37" t="s">
        <v>488</v>
      </c>
      <c r="Q85" s="37" t="s">
        <v>488</v>
      </c>
      <c r="R85" s="37">
        <v>1.03922055199944</v>
      </c>
      <c r="S85" s="81">
        <v>26.999483892450499</v>
      </c>
      <c r="T85" s="37">
        <v>0.355910314695216</v>
      </c>
    </row>
    <row r="86" spans="1:20" ht="13" customHeight="1" x14ac:dyDescent="0.15">
      <c r="A86" s="5" t="s">
        <v>533</v>
      </c>
      <c r="B86" s="5" t="s">
        <v>597</v>
      </c>
      <c r="C86" s="5" t="s">
        <v>489</v>
      </c>
      <c r="D86" s="5" t="s">
        <v>1</v>
      </c>
      <c r="E86" s="3">
        <v>0.2</v>
      </c>
      <c r="F86" s="3">
        <v>26</v>
      </c>
      <c r="G86" s="37">
        <v>0.123042484574584</v>
      </c>
      <c r="H86" s="37">
        <v>4.6470224254805299E-2</v>
      </c>
      <c r="I86" s="37">
        <f t="shared" si="9"/>
        <v>3.1960845035165608E-2</v>
      </c>
      <c r="J86" s="37">
        <f t="shared" si="10"/>
        <v>0.21412412411400239</v>
      </c>
      <c r="K86" s="37" t="s">
        <v>488</v>
      </c>
      <c r="L86" s="37" t="s">
        <v>488</v>
      </c>
      <c r="M86" s="37" t="s">
        <v>488</v>
      </c>
      <c r="N86" s="7">
        <v>8.1024531923947797E-3</v>
      </c>
      <c r="O86" s="37">
        <v>4.1430667916096302E-3</v>
      </c>
      <c r="P86" s="37">
        <v>2.1121270806159398E-3</v>
      </c>
      <c r="Q86" s="37">
        <v>4.9813578876784802E-2</v>
      </c>
      <c r="R86" s="37">
        <v>0.97854443155264803</v>
      </c>
      <c r="S86" s="81">
        <v>22.981180908544701</v>
      </c>
      <c r="T86" s="37">
        <v>0.52090929033698297</v>
      </c>
    </row>
    <row r="87" spans="1:20" ht="13" customHeight="1" x14ac:dyDescent="0.15">
      <c r="A87" s="5" t="s">
        <v>533</v>
      </c>
      <c r="B87" s="5" t="s">
        <v>597</v>
      </c>
      <c r="C87" s="5" t="s">
        <v>489</v>
      </c>
      <c r="D87" s="5" t="s">
        <v>2</v>
      </c>
      <c r="E87" s="3">
        <v>0.2</v>
      </c>
      <c r="F87" s="3">
        <v>26</v>
      </c>
      <c r="G87" s="37">
        <v>3.5488425081689701E-2</v>
      </c>
      <c r="H87" s="37">
        <v>2.0077842396545899E-2</v>
      </c>
      <c r="I87" s="37">
        <f t="shared" si="9"/>
        <v>-3.8641460155402624E-3</v>
      </c>
      <c r="J87" s="37">
        <f t="shared" si="10"/>
        <v>7.4840996178919664E-2</v>
      </c>
      <c r="K87" s="37" t="s">
        <v>488</v>
      </c>
      <c r="L87" s="37" t="s">
        <v>488</v>
      </c>
      <c r="M87" s="37" t="s">
        <v>488</v>
      </c>
      <c r="N87" s="37">
        <v>7.7137540167911897E-2</v>
      </c>
      <c r="O87" s="37" t="s">
        <v>488</v>
      </c>
      <c r="P87" s="37" t="s">
        <v>488</v>
      </c>
      <c r="Q87" s="37" t="s">
        <v>488</v>
      </c>
      <c r="R87" s="37">
        <v>1.0415818614522301</v>
      </c>
      <c r="S87" s="81">
        <v>27.122319352657399</v>
      </c>
      <c r="T87" s="37">
        <v>0.34980148233285302</v>
      </c>
    </row>
    <row r="88" spans="1:20" ht="13" customHeight="1" x14ac:dyDescent="0.15">
      <c r="A88" s="1" t="s">
        <v>533</v>
      </c>
      <c r="B88" s="1" t="s">
        <v>597</v>
      </c>
      <c r="C88" s="1" t="s">
        <v>850</v>
      </c>
      <c r="D88" s="1" t="s">
        <v>0</v>
      </c>
      <c r="E88" s="3">
        <v>0.2</v>
      </c>
      <c r="F88" s="3">
        <v>26</v>
      </c>
      <c r="G88" s="37">
        <v>1.09980916043058E-2</v>
      </c>
      <c r="H88" s="37">
        <v>2.8567643051925301E-2</v>
      </c>
      <c r="I88" s="37">
        <f t="shared" si="9"/>
        <v>-4.4994488777467791E-2</v>
      </c>
      <c r="J88" s="37">
        <f t="shared" si="10"/>
        <v>6.6990671986079386E-2</v>
      </c>
      <c r="K88" s="37" t="s">
        <v>488</v>
      </c>
      <c r="L88" s="37" t="s">
        <v>488</v>
      </c>
      <c r="M88" s="37" t="s">
        <v>488</v>
      </c>
      <c r="N88" s="37">
        <v>0.70024911129553502</v>
      </c>
      <c r="O88" s="37" t="s">
        <v>488</v>
      </c>
      <c r="P88" s="37" t="s">
        <v>488</v>
      </c>
      <c r="Q88" s="37" t="s">
        <v>488</v>
      </c>
      <c r="R88" s="37">
        <v>1.03013097276068</v>
      </c>
      <c r="S88" s="81">
        <v>26.529245526021501</v>
      </c>
      <c r="T88" s="37">
        <v>0.37980337411665799</v>
      </c>
    </row>
    <row r="89" spans="1:20" ht="13" customHeight="1" x14ac:dyDescent="0.15">
      <c r="A89" s="1" t="s">
        <v>533</v>
      </c>
      <c r="B89" s="1" t="s">
        <v>597</v>
      </c>
      <c r="C89" s="1" t="s">
        <v>850</v>
      </c>
      <c r="D89" s="1" t="s">
        <v>1</v>
      </c>
      <c r="E89" s="3">
        <v>0.2</v>
      </c>
      <c r="F89" s="3">
        <v>26</v>
      </c>
      <c r="G89" s="37">
        <v>0.12730147398807401</v>
      </c>
      <c r="H89" s="37">
        <v>6.56673636945828E-2</v>
      </c>
      <c r="I89" s="37">
        <f t="shared" si="9"/>
        <v>-1.4065588533082873E-3</v>
      </c>
      <c r="J89" s="37">
        <f t="shared" si="10"/>
        <v>0.25600950682945633</v>
      </c>
      <c r="K89" s="37" t="s">
        <v>488</v>
      </c>
      <c r="L89" s="37" t="s">
        <v>488</v>
      </c>
      <c r="M89" s="37" t="s">
        <v>488</v>
      </c>
      <c r="N89" s="37">
        <v>5.2552433871501998E-2</v>
      </c>
      <c r="O89" s="37">
        <v>5.6665734520452002E-3</v>
      </c>
      <c r="P89" s="37">
        <v>2.8770873893815998E-3</v>
      </c>
      <c r="Q89" s="37">
        <v>4.88897282428482E-2</v>
      </c>
      <c r="R89" s="37">
        <v>0.965377159646017</v>
      </c>
      <c r="S89" s="81">
        <v>22.3668734487891</v>
      </c>
      <c r="T89" s="37">
        <v>0.55737950989676199</v>
      </c>
    </row>
    <row r="90" spans="1:20" ht="13" customHeight="1" x14ac:dyDescent="0.15">
      <c r="A90" s="1" t="s">
        <v>533</v>
      </c>
      <c r="B90" s="1" t="s">
        <v>597</v>
      </c>
      <c r="C90" s="1" t="s">
        <v>850</v>
      </c>
      <c r="D90" s="1" t="s">
        <v>2</v>
      </c>
      <c r="E90" s="3">
        <v>0.2</v>
      </c>
      <c r="F90" s="3">
        <v>26</v>
      </c>
      <c r="G90" s="37">
        <v>1.09702512060684E-2</v>
      </c>
      <c r="H90" s="37">
        <v>2.8668154254445799E-2</v>
      </c>
      <c r="I90" s="37">
        <f t="shared" si="9"/>
        <v>-4.5219331132645368E-2</v>
      </c>
      <c r="J90" s="37">
        <f t="shared" si="10"/>
        <v>6.7159833544782166E-2</v>
      </c>
      <c r="K90" s="37" t="s">
        <v>488</v>
      </c>
      <c r="L90" s="37" t="s">
        <v>488</v>
      </c>
      <c r="M90" s="37" t="s">
        <v>488</v>
      </c>
      <c r="N90" s="37">
        <v>0.70196941134977897</v>
      </c>
      <c r="O90" s="37" t="s">
        <v>488</v>
      </c>
      <c r="P90" s="37" t="s">
        <v>488</v>
      </c>
      <c r="Q90" s="37" t="s">
        <v>488</v>
      </c>
      <c r="R90" s="37">
        <v>1.0301181955996499</v>
      </c>
      <c r="S90" s="81">
        <v>26.528587422636999</v>
      </c>
      <c r="T90" s="37">
        <v>0.37983735923655298</v>
      </c>
    </row>
    <row r="91" spans="1:20" ht="13" customHeight="1" x14ac:dyDescent="0.15">
      <c r="A91" s="1" t="s">
        <v>533</v>
      </c>
      <c r="B91" s="1" t="s">
        <v>597</v>
      </c>
      <c r="C91" s="1" t="s">
        <v>849</v>
      </c>
      <c r="D91" s="1" t="s">
        <v>0</v>
      </c>
      <c r="E91" s="3">
        <v>0.2</v>
      </c>
      <c r="F91" s="3">
        <v>26</v>
      </c>
      <c r="G91" s="37">
        <v>2.5948536661917003E-4</v>
      </c>
      <c r="H91" s="37">
        <v>2.4974384746194699E-2</v>
      </c>
      <c r="I91" s="37">
        <f t="shared" si="9"/>
        <v>-4.8690308735922436E-2</v>
      </c>
      <c r="J91" s="37">
        <f t="shared" si="10"/>
        <v>4.9209279469160774E-2</v>
      </c>
      <c r="K91" s="37" t="s">
        <v>488</v>
      </c>
      <c r="L91" s="37" t="s">
        <v>488</v>
      </c>
      <c r="M91" s="37" t="s">
        <v>488</v>
      </c>
      <c r="N91" s="37">
        <v>0.99171008035453201</v>
      </c>
      <c r="O91" s="37" t="s">
        <v>488</v>
      </c>
      <c r="P91" s="37" t="s">
        <v>488</v>
      </c>
      <c r="Q91" s="37" t="s">
        <v>488</v>
      </c>
      <c r="R91" s="37">
        <v>1.00720654801064</v>
      </c>
      <c r="S91" s="81">
        <v>25.361625758887602</v>
      </c>
      <c r="T91" s="37">
        <v>0.44226050709653603</v>
      </c>
    </row>
    <row r="92" spans="1:20" ht="13" customHeight="1" x14ac:dyDescent="0.15">
      <c r="A92" s="1" t="s">
        <v>533</v>
      </c>
      <c r="B92" s="1" t="s">
        <v>597</v>
      </c>
      <c r="C92" s="1" t="s">
        <v>849</v>
      </c>
      <c r="D92" s="1" t="s">
        <v>1</v>
      </c>
      <c r="E92" s="3">
        <v>0.2</v>
      </c>
      <c r="F92" s="3">
        <v>26</v>
      </c>
      <c r="G92" s="37">
        <v>4.1050180949202202E-2</v>
      </c>
      <c r="H92" s="37">
        <v>5.7127804656564897E-2</v>
      </c>
      <c r="I92" s="37">
        <f t="shared" si="9"/>
        <v>-7.0920316177665005E-2</v>
      </c>
      <c r="J92" s="37">
        <f t="shared" si="10"/>
        <v>0.15302067807606939</v>
      </c>
      <c r="K92" s="37" t="s">
        <v>488</v>
      </c>
      <c r="L92" s="37" t="s">
        <v>488</v>
      </c>
      <c r="M92" s="37" t="s">
        <v>488</v>
      </c>
      <c r="N92" s="37">
        <v>0.47240747457895799</v>
      </c>
      <c r="O92" s="37">
        <v>2.0068188304488599E-3</v>
      </c>
      <c r="P92" s="37">
        <v>2.5276365772657502E-3</v>
      </c>
      <c r="Q92" s="37">
        <v>0.427224132281465</v>
      </c>
      <c r="R92" s="37">
        <v>1.01492730654416</v>
      </c>
      <c r="S92" s="81">
        <v>24.7218585016555</v>
      </c>
      <c r="T92" s="37">
        <v>0.420999061219133</v>
      </c>
    </row>
    <row r="93" spans="1:20" ht="13" customHeight="1" x14ac:dyDescent="0.15">
      <c r="A93" s="1" t="s">
        <v>533</v>
      </c>
      <c r="B93" s="1" t="s">
        <v>597</v>
      </c>
      <c r="C93" s="1" t="s">
        <v>849</v>
      </c>
      <c r="D93" s="1" t="s">
        <v>2</v>
      </c>
      <c r="E93" s="3">
        <v>0.2</v>
      </c>
      <c r="F93" s="3">
        <v>26</v>
      </c>
      <c r="G93" s="37">
        <v>2.4543808994605002E-4</v>
      </c>
      <c r="H93" s="37">
        <v>2.5085930256216301E-2</v>
      </c>
      <c r="I93" s="37">
        <f t="shared" si="9"/>
        <v>-4.8922985212237896E-2</v>
      </c>
      <c r="J93" s="37">
        <f t="shared" si="10"/>
        <v>4.9413861392129999E-2</v>
      </c>
      <c r="K93" s="37" t="s">
        <v>488</v>
      </c>
      <c r="L93" s="37" t="s">
        <v>488</v>
      </c>
      <c r="M93" s="37" t="s">
        <v>488</v>
      </c>
      <c r="N93" s="37">
        <v>0.99219370633919002</v>
      </c>
      <c r="O93" s="37" t="s">
        <v>488</v>
      </c>
      <c r="P93" s="37" t="s">
        <v>488</v>
      </c>
      <c r="Q93" s="37" t="s">
        <v>488</v>
      </c>
      <c r="R93" s="37">
        <v>1.00720658861737</v>
      </c>
      <c r="S93" s="81">
        <v>25.3616278038559</v>
      </c>
      <c r="T93" s="37">
        <v>0.44226039426842001</v>
      </c>
    </row>
    <row r="94" spans="1:20" ht="13" customHeight="1" x14ac:dyDescent="0.15">
      <c r="A94" s="1" t="s">
        <v>533</v>
      </c>
      <c r="B94" s="1" t="s">
        <v>597</v>
      </c>
      <c r="C94" s="1" t="s">
        <v>851</v>
      </c>
      <c r="D94" s="1" t="s">
        <v>0</v>
      </c>
      <c r="E94" s="3">
        <v>0.2</v>
      </c>
      <c r="F94" s="3">
        <v>26</v>
      </c>
      <c r="G94" s="37">
        <v>8.7688078301456904E-2</v>
      </c>
      <c r="H94" s="37">
        <v>0.11673045881685699</v>
      </c>
      <c r="I94" s="37">
        <f t="shared" si="9"/>
        <v>-0.14110362097958279</v>
      </c>
      <c r="J94" s="37">
        <f t="shared" si="10"/>
        <v>0.31647977758249662</v>
      </c>
      <c r="K94" s="37" t="s">
        <v>488</v>
      </c>
      <c r="L94" s="37" t="s">
        <v>488</v>
      </c>
      <c r="M94" s="37" t="s">
        <v>488</v>
      </c>
      <c r="N94" s="37">
        <v>0.45253148761350198</v>
      </c>
      <c r="O94" s="37" t="s">
        <v>488</v>
      </c>
      <c r="P94" s="37" t="s">
        <v>488</v>
      </c>
      <c r="Q94" s="37" t="s">
        <v>488</v>
      </c>
      <c r="R94" s="37">
        <v>1.0220238329253699</v>
      </c>
      <c r="S94" s="81">
        <v>26.1133178766867</v>
      </c>
      <c r="T94" s="37">
        <v>0.40157128634001998</v>
      </c>
    </row>
    <row r="95" spans="1:20" ht="13" customHeight="1" x14ac:dyDescent="0.15">
      <c r="A95" s="1" t="s">
        <v>533</v>
      </c>
      <c r="B95" s="1" t="s">
        <v>597</v>
      </c>
      <c r="C95" s="1" t="s">
        <v>851</v>
      </c>
      <c r="D95" s="1" t="s">
        <v>1</v>
      </c>
      <c r="E95" s="3">
        <v>0.2</v>
      </c>
      <c r="F95" s="3">
        <v>26</v>
      </c>
      <c r="G95" s="37">
        <v>-0.293131221295928</v>
      </c>
      <c r="H95" s="37">
        <v>0.256756891428015</v>
      </c>
      <c r="I95" s="37">
        <f t="shared" si="9"/>
        <v>-0.79637472849483748</v>
      </c>
      <c r="J95" s="37">
        <f t="shared" si="10"/>
        <v>0.21011228590298142</v>
      </c>
      <c r="K95" s="37" t="s">
        <v>488</v>
      </c>
      <c r="L95" s="37" t="s">
        <v>488</v>
      </c>
      <c r="M95" s="37" t="s">
        <v>488</v>
      </c>
      <c r="N95" s="37">
        <v>0.25359189377517299</v>
      </c>
      <c r="O95" s="37">
        <v>-1.7310071389834401E-2</v>
      </c>
      <c r="P95" s="37">
        <v>1.04115136005707E-2</v>
      </c>
      <c r="Q95" s="37">
        <v>9.6394669011757195E-2</v>
      </c>
      <c r="R95" s="37">
        <v>0.98449093191433401</v>
      </c>
      <c r="S95" s="81">
        <v>23.261337480517302</v>
      </c>
      <c r="T95" s="37">
        <v>0.50441759044354195</v>
      </c>
    </row>
    <row r="96" spans="1:20" ht="13" customHeight="1" x14ac:dyDescent="0.15">
      <c r="A96" s="1" t="s">
        <v>533</v>
      </c>
      <c r="B96" s="1" t="s">
        <v>597</v>
      </c>
      <c r="C96" s="1" t="s">
        <v>851</v>
      </c>
      <c r="D96" s="1" t="s">
        <v>2</v>
      </c>
      <c r="E96" s="3">
        <v>0.2</v>
      </c>
      <c r="F96" s="3">
        <v>26</v>
      </c>
      <c r="G96" s="37">
        <v>8.8355321014256402E-2</v>
      </c>
      <c r="H96" s="37">
        <v>0.11723728461475</v>
      </c>
      <c r="I96" s="37">
        <f t="shared" si="9"/>
        <v>-0.14142975683065356</v>
      </c>
      <c r="J96" s="37">
        <f t="shared" si="10"/>
        <v>0.3181403988591664</v>
      </c>
      <c r="K96" s="37" t="s">
        <v>488</v>
      </c>
      <c r="L96" s="37" t="s">
        <v>488</v>
      </c>
      <c r="M96" s="37" t="s">
        <v>488</v>
      </c>
      <c r="N96" s="37">
        <v>0.451062274021934</v>
      </c>
      <c r="O96" s="37" t="s">
        <v>488</v>
      </c>
      <c r="P96" s="37" t="s">
        <v>488</v>
      </c>
      <c r="Q96" s="37" t="s">
        <v>488</v>
      </c>
      <c r="R96" s="37">
        <v>1.0219290039457201</v>
      </c>
      <c r="S96" s="81">
        <v>26.108472227637101</v>
      </c>
      <c r="T96" s="37">
        <v>0.401828204421526</v>
      </c>
    </row>
    <row r="97" spans="1:20" ht="13" customHeight="1" x14ac:dyDescent="0.15">
      <c r="A97" s="4" t="s">
        <v>511</v>
      </c>
      <c r="B97" s="1"/>
      <c r="C97" s="1"/>
      <c r="D97" s="1"/>
      <c r="E97" s="3"/>
      <c r="F97" s="3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81"/>
      <c r="T97" s="37"/>
    </row>
    <row r="98" spans="1:20" ht="13" customHeight="1" x14ac:dyDescent="0.15">
      <c r="A98" s="5" t="s">
        <v>621</v>
      </c>
      <c r="B98" s="5" t="s">
        <v>598</v>
      </c>
      <c r="C98" s="5" t="s">
        <v>596</v>
      </c>
      <c r="D98" s="5" t="s">
        <v>0</v>
      </c>
      <c r="E98" s="3">
        <v>0.2</v>
      </c>
      <c r="F98" s="3">
        <v>8</v>
      </c>
      <c r="G98" s="37">
        <v>5.7515647564585999E-2</v>
      </c>
      <c r="H98" s="37">
        <v>0.123437782376126</v>
      </c>
      <c r="I98" s="37">
        <f t="shared" ref="I98:I112" si="13">G98-1.96*H98</f>
        <v>-0.18442240589262096</v>
      </c>
      <c r="J98" s="37">
        <f t="shared" ref="J98:J112" si="14">G98+1.96*H98</f>
        <v>0.29945370102179297</v>
      </c>
      <c r="K98" s="37">
        <f>EXP(G98)</f>
        <v>1.0592018444543327</v>
      </c>
      <c r="L98" s="37">
        <f t="shared" ref="L98:M100" si="15">EXP(I98)</f>
        <v>0.83158446345019965</v>
      </c>
      <c r="M98" s="37">
        <f t="shared" si="15"/>
        <v>1.3491215824796938</v>
      </c>
      <c r="N98" s="37">
        <v>0.64125237561201898</v>
      </c>
      <c r="O98" s="37" t="s">
        <v>488</v>
      </c>
      <c r="P98" s="37" t="s">
        <v>488</v>
      </c>
      <c r="Q98" s="37" t="s">
        <v>488</v>
      </c>
      <c r="R98" s="37">
        <v>1.16206940522758</v>
      </c>
      <c r="S98" s="81">
        <v>9.4528371179619199</v>
      </c>
      <c r="T98" s="37">
        <v>0.221757508201265</v>
      </c>
    </row>
    <row r="99" spans="1:20" ht="13" customHeight="1" x14ac:dyDescent="0.15">
      <c r="A99" s="5" t="s">
        <v>621</v>
      </c>
      <c r="B99" s="5" t="s">
        <v>598</v>
      </c>
      <c r="C99" s="5" t="s">
        <v>596</v>
      </c>
      <c r="D99" s="5" t="s">
        <v>1</v>
      </c>
      <c r="E99" s="3">
        <v>0.2</v>
      </c>
      <c r="F99" s="3">
        <v>8</v>
      </c>
      <c r="G99" s="37">
        <v>7.8879317634885898E-2</v>
      </c>
      <c r="H99" s="37">
        <v>0.16151193336814901</v>
      </c>
      <c r="I99" s="37">
        <f t="shared" si="13"/>
        <v>-0.23768407176668613</v>
      </c>
      <c r="J99" s="37">
        <f t="shared" si="14"/>
        <v>0.3954427070364579</v>
      </c>
      <c r="K99" s="37">
        <f>EXP(G99)</f>
        <v>1.0820737269736116</v>
      </c>
      <c r="L99" s="37">
        <f t="shared" si="15"/>
        <v>0.78845174591711453</v>
      </c>
      <c r="M99" s="37">
        <f t="shared" si="15"/>
        <v>1.4850414837303823</v>
      </c>
      <c r="N99" s="37">
        <v>0.62528018103520699</v>
      </c>
      <c r="O99" s="37">
        <v>3.0244918864508201E-3</v>
      </c>
      <c r="P99" s="37">
        <v>1.5482226919890801E-2</v>
      </c>
      <c r="Q99" s="37">
        <v>0.84511699194883705</v>
      </c>
      <c r="R99" s="37">
        <v>1.25200222669607</v>
      </c>
      <c r="S99" s="81">
        <v>9.4050574539114997</v>
      </c>
      <c r="T99" s="37">
        <v>0.152046570341309</v>
      </c>
    </row>
    <row r="100" spans="1:20" ht="13" customHeight="1" x14ac:dyDescent="0.15">
      <c r="A100" s="5" t="s">
        <v>621</v>
      </c>
      <c r="B100" s="5" t="s">
        <v>598</v>
      </c>
      <c r="C100" s="5" t="s">
        <v>596</v>
      </c>
      <c r="D100" s="5" t="s">
        <v>2</v>
      </c>
      <c r="E100" s="3">
        <v>0.2</v>
      </c>
      <c r="F100" s="3">
        <v>8</v>
      </c>
      <c r="G100" s="37">
        <v>5.89430494857189E-2</v>
      </c>
      <c r="H100" s="37">
        <v>0.12584502851443399</v>
      </c>
      <c r="I100" s="37">
        <f t="shared" si="13"/>
        <v>-0.18771320640257172</v>
      </c>
      <c r="J100" s="37">
        <f t="shared" si="14"/>
        <v>0.30559930537400953</v>
      </c>
      <c r="K100" s="37">
        <f>EXP(G100)</f>
        <v>1.0607148307648682</v>
      </c>
      <c r="L100" s="37">
        <f t="shared" si="15"/>
        <v>0.82885238270572281</v>
      </c>
      <c r="M100" s="37">
        <f t="shared" si="15"/>
        <v>1.3574382793371373</v>
      </c>
      <c r="N100" s="37">
        <v>0.63951425965758202</v>
      </c>
      <c r="O100" s="37" t="s">
        <v>488</v>
      </c>
      <c r="P100" s="37" t="s">
        <v>488</v>
      </c>
      <c r="Q100" s="37" t="s">
        <v>488</v>
      </c>
      <c r="R100" s="37">
        <v>1.1616017659872599</v>
      </c>
      <c r="S100" s="81">
        <v>9.4452306392129906</v>
      </c>
      <c r="T100" s="37">
        <v>0.22225027265363601</v>
      </c>
    </row>
    <row r="101" spans="1:20" ht="13" customHeight="1" x14ac:dyDescent="0.15">
      <c r="A101" s="5" t="s">
        <v>621</v>
      </c>
      <c r="B101" s="5" t="s">
        <v>598</v>
      </c>
      <c r="C101" s="5" t="s">
        <v>489</v>
      </c>
      <c r="D101" s="5" t="s">
        <v>0</v>
      </c>
      <c r="E101" s="3">
        <v>0.2</v>
      </c>
      <c r="F101" s="3">
        <v>8</v>
      </c>
      <c r="G101" s="37">
        <v>-2.8579838796429599E-2</v>
      </c>
      <c r="H101" s="37">
        <v>3.4396068241286E-2</v>
      </c>
      <c r="I101" s="37">
        <f t="shared" si="13"/>
        <v>-9.599613254935016E-2</v>
      </c>
      <c r="J101" s="37">
        <f t="shared" si="14"/>
        <v>3.8836454956490962E-2</v>
      </c>
      <c r="K101" s="37" t="s">
        <v>488</v>
      </c>
      <c r="L101" s="37" t="s">
        <v>488</v>
      </c>
      <c r="M101" s="37" t="s">
        <v>488</v>
      </c>
      <c r="N101" s="37">
        <v>0.40602773058617297</v>
      </c>
      <c r="O101" s="37" t="s">
        <v>488</v>
      </c>
      <c r="P101" s="37" t="s">
        <v>488</v>
      </c>
      <c r="Q101" s="37" t="s">
        <v>488</v>
      </c>
      <c r="R101" s="37">
        <v>1.07448425930042</v>
      </c>
      <c r="S101" s="81">
        <v>8.0816149643905906</v>
      </c>
      <c r="T101" s="37">
        <v>0.32545225771266201</v>
      </c>
    </row>
    <row r="102" spans="1:20" ht="13" customHeight="1" x14ac:dyDescent="0.15">
      <c r="A102" s="5" t="s">
        <v>621</v>
      </c>
      <c r="B102" s="5" t="s">
        <v>598</v>
      </c>
      <c r="C102" s="5" t="s">
        <v>489</v>
      </c>
      <c r="D102" s="5" t="s">
        <v>1</v>
      </c>
      <c r="E102" s="3">
        <v>0.2</v>
      </c>
      <c r="F102" s="3">
        <v>8</v>
      </c>
      <c r="G102" s="37">
        <v>-2.47255752220931E-2</v>
      </c>
      <c r="H102" s="37">
        <v>4.5450353807573098E-2</v>
      </c>
      <c r="I102" s="37">
        <f t="shared" si="13"/>
        <v>-0.11380826868493638</v>
      </c>
      <c r="J102" s="37">
        <f t="shared" si="14"/>
        <v>6.4357118240750161E-2</v>
      </c>
      <c r="K102" s="37" t="s">
        <v>488</v>
      </c>
      <c r="L102" s="37" t="s">
        <v>488</v>
      </c>
      <c r="M102" s="37" t="s">
        <v>488</v>
      </c>
      <c r="N102" s="37">
        <v>0.586432649722332</v>
      </c>
      <c r="O102" s="37">
        <v>5.2070107827445001E-4</v>
      </c>
      <c r="P102" s="37">
        <v>4.0028072692954199E-3</v>
      </c>
      <c r="Q102" s="37">
        <v>0.89649998897123995</v>
      </c>
      <c r="R102" s="37">
        <v>1.1591663481758601</v>
      </c>
      <c r="S102" s="81">
        <v>8.0619997364601605</v>
      </c>
      <c r="T102" s="37">
        <v>0.23359615714029699</v>
      </c>
    </row>
    <row r="103" spans="1:20" ht="13" customHeight="1" x14ac:dyDescent="0.15">
      <c r="A103" s="5" t="s">
        <v>621</v>
      </c>
      <c r="B103" s="5" t="s">
        <v>598</v>
      </c>
      <c r="C103" s="5" t="s">
        <v>489</v>
      </c>
      <c r="D103" s="5" t="s">
        <v>2</v>
      </c>
      <c r="E103" s="3">
        <v>0.2</v>
      </c>
      <c r="F103" s="3">
        <v>8</v>
      </c>
      <c r="G103" s="37">
        <v>-2.90655193048488E-2</v>
      </c>
      <c r="H103" s="37">
        <v>3.4773213500072002E-2</v>
      </c>
      <c r="I103" s="37">
        <f t="shared" si="13"/>
        <v>-9.7221017764989925E-2</v>
      </c>
      <c r="J103" s="37">
        <f t="shared" si="14"/>
        <v>3.9089979155292331E-2</v>
      </c>
      <c r="K103" s="37" t="s">
        <v>488</v>
      </c>
      <c r="L103" s="37" t="s">
        <v>488</v>
      </c>
      <c r="M103" s="37" t="s">
        <v>488</v>
      </c>
      <c r="N103" s="37">
        <v>0.40323397380496101</v>
      </c>
      <c r="O103" s="37" t="s">
        <v>488</v>
      </c>
      <c r="P103" s="37" t="s">
        <v>488</v>
      </c>
      <c r="Q103" s="37" t="s">
        <v>488</v>
      </c>
      <c r="R103" s="37">
        <v>1.0733321160256799</v>
      </c>
      <c r="S103" s="81">
        <v>8.0642928190451197</v>
      </c>
      <c r="T103" s="37">
        <v>0.32695880230068203</v>
      </c>
    </row>
    <row r="104" spans="1:20" ht="13" customHeight="1" x14ac:dyDescent="0.15">
      <c r="A104" s="5" t="s">
        <v>621</v>
      </c>
      <c r="B104" s="1" t="s">
        <v>598</v>
      </c>
      <c r="C104" s="1" t="s">
        <v>850</v>
      </c>
      <c r="D104" s="1" t="s">
        <v>0</v>
      </c>
      <c r="E104" s="3">
        <v>0.2</v>
      </c>
      <c r="F104" s="3">
        <v>8</v>
      </c>
      <c r="G104" s="37">
        <v>-5.7395942274819103E-2</v>
      </c>
      <c r="H104" s="37">
        <v>5.6186452821367097E-2</v>
      </c>
      <c r="I104" s="37">
        <f t="shared" si="13"/>
        <v>-0.16752138980469861</v>
      </c>
      <c r="J104" s="37">
        <f t="shared" si="14"/>
        <v>5.2729505255060399E-2</v>
      </c>
      <c r="K104" s="37" t="s">
        <v>488</v>
      </c>
      <c r="L104" s="37" t="s">
        <v>488</v>
      </c>
      <c r="M104" s="37" t="s">
        <v>488</v>
      </c>
      <c r="N104" s="37">
        <v>0.30700512980425299</v>
      </c>
      <c r="O104" s="37" t="s">
        <v>488</v>
      </c>
      <c r="P104" s="37" t="s">
        <v>488</v>
      </c>
      <c r="Q104" s="37" t="s">
        <v>488</v>
      </c>
      <c r="R104" s="37">
        <v>1.05468138577909</v>
      </c>
      <c r="S104" s="81">
        <v>7.78646977856235</v>
      </c>
      <c r="T104" s="37">
        <v>0.35179898371553697</v>
      </c>
    </row>
    <row r="105" spans="1:20" ht="13" customHeight="1" x14ac:dyDescent="0.15">
      <c r="A105" s="5" t="s">
        <v>621</v>
      </c>
      <c r="B105" s="1" t="s">
        <v>598</v>
      </c>
      <c r="C105" s="1" t="s">
        <v>850</v>
      </c>
      <c r="D105" s="1" t="s">
        <v>1</v>
      </c>
      <c r="E105" s="3">
        <v>0.2</v>
      </c>
      <c r="F105" s="3">
        <v>8</v>
      </c>
      <c r="G105" s="37">
        <v>-7.5210549044181493E-2</v>
      </c>
      <c r="H105" s="37">
        <v>8.32808181204895E-2</v>
      </c>
      <c r="I105" s="37">
        <f t="shared" si="13"/>
        <v>-0.23844095256034092</v>
      </c>
      <c r="J105" s="37">
        <f t="shared" si="14"/>
        <v>8.8019854471977924E-2</v>
      </c>
      <c r="K105" s="37" t="s">
        <v>488</v>
      </c>
      <c r="L105" s="37" t="s">
        <v>488</v>
      </c>
      <c r="M105" s="37" t="s">
        <v>488</v>
      </c>
      <c r="N105" s="37">
        <v>0.36647510400771299</v>
      </c>
      <c r="O105" s="37">
        <v>-1.8961236697640101E-3</v>
      </c>
      <c r="P105" s="37">
        <v>6.4941261190309902E-3</v>
      </c>
      <c r="Q105" s="37">
        <v>0.77030559781011998</v>
      </c>
      <c r="R105" s="37">
        <v>1.1321041220477699</v>
      </c>
      <c r="S105" s="81">
        <v>7.6899584589453696</v>
      </c>
      <c r="T105" s="37">
        <v>0.26170894683275903</v>
      </c>
    </row>
    <row r="106" spans="1:20" ht="13" customHeight="1" x14ac:dyDescent="0.15">
      <c r="A106" s="5" t="s">
        <v>621</v>
      </c>
      <c r="B106" s="1" t="s">
        <v>598</v>
      </c>
      <c r="C106" s="1" t="s">
        <v>850</v>
      </c>
      <c r="D106" s="1" t="s">
        <v>2</v>
      </c>
      <c r="E106" s="3">
        <v>0.2</v>
      </c>
      <c r="F106" s="3">
        <v>8</v>
      </c>
      <c r="G106" s="37">
        <v>-5.8957565801519E-2</v>
      </c>
      <c r="H106" s="37">
        <v>5.6880251840358297E-2</v>
      </c>
      <c r="I106" s="37">
        <f t="shared" si="13"/>
        <v>-0.17044285940862125</v>
      </c>
      <c r="J106" s="37">
        <f t="shared" si="14"/>
        <v>5.2527727805583256E-2</v>
      </c>
      <c r="K106" s="37" t="s">
        <v>488</v>
      </c>
      <c r="L106" s="37" t="s">
        <v>488</v>
      </c>
      <c r="M106" s="37" t="s">
        <v>488</v>
      </c>
      <c r="N106" s="37">
        <v>0.299959227187449</v>
      </c>
      <c r="O106" s="37" t="s">
        <v>488</v>
      </c>
      <c r="P106" s="37" t="s">
        <v>488</v>
      </c>
      <c r="Q106" s="37" t="s">
        <v>488</v>
      </c>
      <c r="R106" s="37">
        <v>1.0524694580662</v>
      </c>
      <c r="S106" s="81">
        <v>7.7538437211351301</v>
      </c>
      <c r="T106" s="37">
        <v>0.354799455641574</v>
      </c>
    </row>
    <row r="107" spans="1:20" ht="13" customHeight="1" x14ac:dyDescent="0.15">
      <c r="A107" s="5" t="s">
        <v>621</v>
      </c>
      <c r="B107" s="1" t="s">
        <v>598</v>
      </c>
      <c r="C107" s="1" t="s">
        <v>849</v>
      </c>
      <c r="D107" s="1" t="s">
        <v>0</v>
      </c>
      <c r="E107" s="3">
        <v>0.2</v>
      </c>
      <c r="F107" s="3">
        <v>8</v>
      </c>
      <c r="G107" s="37">
        <v>7.8439911940885398E-2</v>
      </c>
      <c r="H107" s="37">
        <v>4.2550639640584802E-2</v>
      </c>
      <c r="I107" s="37">
        <f t="shared" si="13"/>
        <v>-4.9593417546608121E-3</v>
      </c>
      <c r="J107" s="37">
        <f t="shared" si="14"/>
        <v>0.16183916563643161</v>
      </c>
      <c r="K107" s="37" t="s">
        <v>488</v>
      </c>
      <c r="L107" s="37" t="s">
        <v>488</v>
      </c>
      <c r="M107" s="37" t="s">
        <v>488</v>
      </c>
      <c r="N107" s="37">
        <v>6.5263557406502401E-2</v>
      </c>
      <c r="O107" s="37" t="s">
        <v>488</v>
      </c>
      <c r="P107" s="37" t="s">
        <v>488</v>
      </c>
      <c r="Q107" s="37" t="s">
        <v>488</v>
      </c>
      <c r="R107" s="37">
        <v>0.99189937290413899</v>
      </c>
      <c r="S107" s="81">
        <v>6.8870505617733597</v>
      </c>
      <c r="T107" s="37">
        <v>0.44073421798658202</v>
      </c>
    </row>
    <row r="108" spans="1:20" ht="13" customHeight="1" x14ac:dyDescent="0.15">
      <c r="A108" s="5" t="s">
        <v>621</v>
      </c>
      <c r="B108" s="1" t="s">
        <v>598</v>
      </c>
      <c r="C108" s="1" t="s">
        <v>849</v>
      </c>
      <c r="D108" s="1" t="s">
        <v>1</v>
      </c>
      <c r="E108" s="3">
        <v>0.2</v>
      </c>
      <c r="F108" s="3">
        <v>8</v>
      </c>
      <c r="G108" s="37">
        <v>0.15931005844746601</v>
      </c>
      <c r="H108" s="37">
        <v>8.05213382238439E-2</v>
      </c>
      <c r="I108" s="37">
        <f t="shared" si="13"/>
        <v>1.4882355287319793E-3</v>
      </c>
      <c r="J108" s="37">
        <f t="shared" si="14"/>
        <v>0.31713188136620007</v>
      </c>
      <c r="K108" s="37" t="s">
        <v>488</v>
      </c>
      <c r="L108" s="37" t="s">
        <v>488</v>
      </c>
      <c r="M108" s="37" t="s">
        <v>488</v>
      </c>
      <c r="N108" s="37">
        <v>4.7874301027019103E-2</v>
      </c>
      <c r="O108" s="37">
        <v>9.1998800144374102E-3</v>
      </c>
      <c r="P108" s="37">
        <v>6.5442945840729896E-3</v>
      </c>
      <c r="Q108" s="37">
        <v>0.15978757572948399</v>
      </c>
      <c r="R108" s="37">
        <v>0.75522629849492495</v>
      </c>
      <c r="S108" s="81">
        <v>3.4222005716300701</v>
      </c>
      <c r="T108" s="37">
        <v>0.75429014908623204</v>
      </c>
    </row>
    <row r="109" spans="1:20" ht="13" customHeight="1" x14ac:dyDescent="0.15">
      <c r="A109" s="5" t="s">
        <v>621</v>
      </c>
      <c r="B109" s="1" t="s">
        <v>598</v>
      </c>
      <c r="C109" s="1" t="s">
        <v>849</v>
      </c>
      <c r="D109" s="1" t="s">
        <v>2</v>
      </c>
      <c r="E109" s="3">
        <v>0.2</v>
      </c>
      <c r="F109" s="3">
        <v>8</v>
      </c>
      <c r="G109" s="37">
        <v>7.8407277114317595E-2</v>
      </c>
      <c r="H109" s="37">
        <v>4.3219621381112301E-2</v>
      </c>
      <c r="I109" s="37">
        <f t="shared" si="13"/>
        <v>-6.3031807926625105E-3</v>
      </c>
      <c r="J109" s="37">
        <f t="shared" si="14"/>
        <v>0.1631177350212977</v>
      </c>
      <c r="K109" s="37" t="s">
        <v>488</v>
      </c>
      <c r="L109" s="37" t="s">
        <v>488</v>
      </c>
      <c r="M109" s="37" t="s">
        <v>488</v>
      </c>
      <c r="N109" s="37">
        <v>6.9653207547392099E-2</v>
      </c>
      <c r="O109" s="37" t="s">
        <v>488</v>
      </c>
      <c r="P109" s="37" t="s">
        <v>488</v>
      </c>
      <c r="Q109" s="37" t="s">
        <v>488</v>
      </c>
      <c r="R109" s="37">
        <v>0.98730056324083904</v>
      </c>
      <c r="S109" s="81">
        <v>6.8233368152297498</v>
      </c>
      <c r="T109" s="37">
        <v>0.447503027877586</v>
      </c>
    </row>
    <row r="110" spans="1:20" ht="13" customHeight="1" x14ac:dyDescent="0.15">
      <c r="A110" s="5" t="s">
        <v>621</v>
      </c>
      <c r="B110" s="1" t="s">
        <v>598</v>
      </c>
      <c r="C110" s="1" t="s">
        <v>851</v>
      </c>
      <c r="D110" s="1" t="s">
        <v>0</v>
      </c>
      <c r="E110" s="3">
        <v>0.2</v>
      </c>
      <c r="F110" s="3">
        <v>8</v>
      </c>
      <c r="G110" s="37">
        <v>2.7440935206704799E-2</v>
      </c>
      <c r="H110" s="37">
        <v>0.16767490630322501</v>
      </c>
      <c r="I110" s="37">
        <f t="shared" si="13"/>
        <v>-0.3012018811476162</v>
      </c>
      <c r="J110" s="37">
        <f t="shared" si="14"/>
        <v>0.35608375156102584</v>
      </c>
      <c r="K110" s="37" t="s">
        <v>488</v>
      </c>
      <c r="L110" s="37" t="s">
        <v>488</v>
      </c>
      <c r="M110" s="37" t="s">
        <v>488</v>
      </c>
      <c r="N110" s="37">
        <v>0.87000228252590905</v>
      </c>
      <c r="O110" s="37" t="s">
        <v>488</v>
      </c>
      <c r="P110" s="37" t="s">
        <v>488</v>
      </c>
      <c r="Q110" s="37" t="s">
        <v>488</v>
      </c>
      <c r="R110" s="37">
        <v>0.83577967947304399</v>
      </c>
      <c r="S110" s="81">
        <v>4.8896937083404497</v>
      </c>
      <c r="T110" s="37">
        <v>0.67342241736981101</v>
      </c>
    </row>
    <row r="111" spans="1:20" ht="13" customHeight="1" x14ac:dyDescent="0.15">
      <c r="A111" s="5" t="s">
        <v>621</v>
      </c>
      <c r="B111" s="1" t="s">
        <v>598</v>
      </c>
      <c r="C111" s="1" t="s">
        <v>851</v>
      </c>
      <c r="D111" s="1" t="s">
        <v>1</v>
      </c>
      <c r="E111" s="3">
        <v>0.2</v>
      </c>
      <c r="F111" s="3">
        <v>8</v>
      </c>
      <c r="G111" s="37">
        <v>0.26305021148167801</v>
      </c>
      <c r="H111" s="37">
        <v>0.33948279953683902</v>
      </c>
      <c r="I111" s="37">
        <f t="shared" si="13"/>
        <v>-0.40233607561052648</v>
      </c>
      <c r="J111" s="37">
        <f t="shared" si="14"/>
        <v>0.92843649857388244</v>
      </c>
      <c r="K111" s="37" t="s">
        <v>488</v>
      </c>
      <c r="L111" s="37" t="s">
        <v>488</v>
      </c>
      <c r="M111" s="37" t="s">
        <v>488</v>
      </c>
      <c r="N111" s="37">
        <v>0.43842488077299202</v>
      </c>
      <c r="O111" s="37">
        <v>2.6722944051404199E-2</v>
      </c>
      <c r="P111" s="37">
        <v>2.7403825333600602E-2</v>
      </c>
      <c r="Q111" s="37">
        <v>0.32948398158560599</v>
      </c>
      <c r="R111" s="37">
        <v>0.70310276129428695</v>
      </c>
      <c r="S111" s="81">
        <v>2.9661209576379002</v>
      </c>
      <c r="T111" s="37">
        <v>0.81308684992900704</v>
      </c>
    </row>
    <row r="112" spans="1:20" ht="13" customHeight="1" x14ac:dyDescent="0.15">
      <c r="A112" s="5" t="s">
        <v>621</v>
      </c>
      <c r="B112" s="1" t="s">
        <v>598</v>
      </c>
      <c r="C112" s="1" t="s">
        <v>851</v>
      </c>
      <c r="D112" s="1" t="s">
        <v>2</v>
      </c>
      <c r="E112" s="3">
        <v>0.2</v>
      </c>
      <c r="F112" s="3">
        <v>8</v>
      </c>
      <c r="G112" s="37">
        <v>2.4427492047420198E-2</v>
      </c>
      <c r="H112" s="37">
        <v>0.168807733474966</v>
      </c>
      <c r="I112" s="37">
        <f t="shared" si="13"/>
        <v>-0.3064356655635132</v>
      </c>
      <c r="J112" s="37">
        <f t="shared" si="14"/>
        <v>0.35529064965835355</v>
      </c>
      <c r="K112" s="37" t="s">
        <v>488</v>
      </c>
      <c r="L112" s="37" t="s">
        <v>488</v>
      </c>
      <c r="M112" s="37" t="s">
        <v>488</v>
      </c>
      <c r="N112" s="37">
        <v>0.88494300092823897</v>
      </c>
      <c r="O112" s="37" t="s">
        <v>488</v>
      </c>
      <c r="P112" s="37" t="s">
        <v>488</v>
      </c>
      <c r="Q112" s="37" t="s">
        <v>488</v>
      </c>
      <c r="R112" s="37">
        <v>0.83590763131244294</v>
      </c>
      <c r="S112" s="81">
        <v>4.8911909766046504</v>
      </c>
      <c r="T112" s="37">
        <v>0.67323979973325698</v>
      </c>
    </row>
    <row r="113" spans="1:20" ht="13" customHeight="1" x14ac:dyDescent="0.15">
      <c r="A113" s="28" t="s">
        <v>511</v>
      </c>
      <c r="B113" s="5"/>
      <c r="C113" s="5"/>
      <c r="D113" s="5"/>
      <c r="E113" s="3"/>
      <c r="F113" s="3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81"/>
      <c r="T113" s="37"/>
    </row>
    <row r="114" spans="1:20" ht="13" customHeight="1" x14ac:dyDescent="0.15">
      <c r="A114" s="5" t="s">
        <v>621</v>
      </c>
      <c r="B114" s="5" t="s">
        <v>597</v>
      </c>
      <c r="C114" s="5" t="s">
        <v>596</v>
      </c>
      <c r="D114" s="5" t="s">
        <v>0</v>
      </c>
      <c r="E114" s="3">
        <v>0.2</v>
      </c>
      <c r="F114" s="3">
        <v>2</v>
      </c>
      <c r="G114" s="37">
        <v>0.159538887962065</v>
      </c>
      <c r="H114" s="37">
        <v>0.21632931555407001</v>
      </c>
      <c r="I114" s="37">
        <f t="shared" ref="I114:I120" si="16">G114-1.96*H114</f>
        <v>-0.2644665705239122</v>
      </c>
      <c r="J114" s="37">
        <f t="shared" ref="J114:J120" si="17">G114+1.96*H114</f>
        <v>0.58354434644804221</v>
      </c>
      <c r="K114" s="37">
        <f>EXP(G114)</f>
        <v>1.1729698757418452</v>
      </c>
      <c r="L114" s="37">
        <f>EXP(I114)</f>
        <v>0.76761530941629186</v>
      </c>
      <c r="M114" s="37">
        <f>EXP(J114)</f>
        <v>1.792380001441173</v>
      </c>
      <c r="N114" s="37">
        <v>0.460829533704812</v>
      </c>
      <c r="O114" s="37" t="s">
        <v>488</v>
      </c>
      <c r="P114" s="37" t="s">
        <v>488</v>
      </c>
      <c r="Q114" s="37" t="s">
        <v>488</v>
      </c>
      <c r="R114" s="37">
        <v>1.31133270900834</v>
      </c>
      <c r="S114" s="81">
        <v>1.7195934737151399</v>
      </c>
      <c r="T114" s="37">
        <v>0.189745382226058</v>
      </c>
    </row>
    <row r="115" spans="1:20" ht="13" customHeight="1" x14ac:dyDescent="0.15">
      <c r="A115" s="5" t="s">
        <v>621</v>
      </c>
      <c r="B115" s="5" t="s">
        <v>597</v>
      </c>
      <c r="C115" s="5" t="s">
        <v>596</v>
      </c>
      <c r="D115" s="5" t="s">
        <v>2</v>
      </c>
      <c r="E115" s="3">
        <v>0.2</v>
      </c>
      <c r="F115" s="3">
        <v>2</v>
      </c>
      <c r="G115" s="37">
        <v>0.161082863332317</v>
      </c>
      <c r="H115" s="37">
        <v>0.217554002322222</v>
      </c>
      <c r="I115" s="37">
        <f t="shared" si="16"/>
        <v>-0.26532298121923814</v>
      </c>
      <c r="J115" s="37">
        <f t="shared" si="17"/>
        <v>0.58748870788387209</v>
      </c>
      <c r="K115" s="37">
        <f>EXP(G115)</f>
        <v>1.17478231115781</v>
      </c>
      <c r="L115" s="37">
        <f>EXP(I115)</f>
        <v>0.76695819687467881</v>
      </c>
      <c r="M115" s="37">
        <f>EXP(J115)</f>
        <v>1.7994637572597667</v>
      </c>
      <c r="N115" s="37">
        <v>0.45904092393684998</v>
      </c>
      <c r="O115" s="37" t="s">
        <v>488</v>
      </c>
      <c r="P115" s="37" t="s">
        <v>488</v>
      </c>
      <c r="Q115" s="37" t="s">
        <v>488</v>
      </c>
      <c r="R115" s="37">
        <v>1.3091417152061999</v>
      </c>
      <c r="S115" s="81">
        <v>1.71385203049303</v>
      </c>
      <c r="T115" s="37">
        <v>0.19048635103078501</v>
      </c>
    </row>
    <row r="116" spans="1:20" ht="13" customHeight="1" x14ac:dyDescent="0.15">
      <c r="A116" s="5" t="s">
        <v>621</v>
      </c>
      <c r="B116" s="5" t="s">
        <v>597</v>
      </c>
      <c r="C116" s="5" t="s">
        <v>489</v>
      </c>
      <c r="D116" s="5" t="s">
        <v>0</v>
      </c>
      <c r="E116" s="3">
        <v>0.2</v>
      </c>
      <c r="F116" s="3">
        <v>2</v>
      </c>
      <c r="G116" s="37">
        <v>0.16739973025681101</v>
      </c>
      <c r="H116" s="37">
        <v>5.50775260220219E-2</v>
      </c>
      <c r="I116" s="37">
        <f t="shared" si="16"/>
        <v>5.9447779253648095E-2</v>
      </c>
      <c r="J116" s="37">
        <f t="shared" si="17"/>
        <v>0.27535168125997395</v>
      </c>
      <c r="K116" s="37" t="s">
        <v>488</v>
      </c>
      <c r="L116" s="37" t="s">
        <v>488</v>
      </c>
      <c r="M116" s="37" t="s">
        <v>488</v>
      </c>
      <c r="N116" s="37">
        <v>2.3709135683802601E-3</v>
      </c>
      <c r="O116" s="37" t="s">
        <v>488</v>
      </c>
      <c r="P116" s="37" t="s">
        <v>488</v>
      </c>
      <c r="Q116" s="37" t="s">
        <v>488</v>
      </c>
      <c r="R116" s="37">
        <v>1.2084420117956201</v>
      </c>
      <c r="S116" s="81">
        <v>1.46033209587264</v>
      </c>
      <c r="T116" s="37">
        <v>0.22687728822182501</v>
      </c>
    </row>
    <row r="117" spans="1:20" ht="13" customHeight="1" x14ac:dyDescent="0.15">
      <c r="A117" s="5" t="s">
        <v>621</v>
      </c>
      <c r="B117" s="5" t="s">
        <v>597</v>
      </c>
      <c r="C117" s="5" t="s">
        <v>489</v>
      </c>
      <c r="D117" s="5" t="s">
        <v>2</v>
      </c>
      <c r="E117" s="3">
        <v>0.2</v>
      </c>
      <c r="F117" s="3">
        <v>2</v>
      </c>
      <c r="G117" s="37">
        <v>0.16893512816912001</v>
      </c>
      <c r="H117" s="37">
        <v>5.71282970543509E-2</v>
      </c>
      <c r="I117" s="37">
        <f t="shared" si="16"/>
        <v>5.6963665942592251E-2</v>
      </c>
      <c r="J117" s="37">
        <f t="shared" si="17"/>
        <v>0.2809065903956478</v>
      </c>
      <c r="K117" s="37" t="s">
        <v>488</v>
      </c>
      <c r="L117" s="37" t="s">
        <v>488</v>
      </c>
      <c r="M117" s="37" t="s">
        <v>488</v>
      </c>
      <c r="N117" s="37">
        <v>3.1052903289477702E-3</v>
      </c>
      <c r="O117" s="37" t="s">
        <v>488</v>
      </c>
      <c r="P117" s="37" t="s">
        <v>488</v>
      </c>
      <c r="Q117" s="37" t="s">
        <v>488</v>
      </c>
      <c r="R117" s="37">
        <v>1.16351349297523</v>
      </c>
      <c r="S117" s="81">
        <v>1.3537636483354101</v>
      </c>
      <c r="T117" s="37">
        <v>0.244621226891449</v>
      </c>
    </row>
    <row r="118" spans="1:20" ht="13" customHeight="1" x14ac:dyDescent="0.15">
      <c r="A118" s="5" t="s">
        <v>621</v>
      </c>
      <c r="B118" s="1" t="s">
        <v>597</v>
      </c>
      <c r="C118" s="1" t="s">
        <v>850</v>
      </c>
      <c r="D118" s="1" t="s">
        <v>534</v>
      </c>
      <c r="E118" s="3">
        <v>0.2</v>
      </c>
      <c r="F118" s="3">
        <v>1</v>
      </c>
      <c r="G118" s="37">
        <v>5.9182023729301397E-2</v>
      </c>
      <c r="H118" s="37">
        <v>8.7427989600104394E-2</v>
      </c>
      <c r="I118" s="37">
        <f t="shared" si="16"/>
        <v>-0.11217683588690322</v>
      </c>
      <c r="J118" s="37">
        <f t="shared" si="17"/>
        <v>0.23054088334550601</v>
      </c>
      <c r="K118" s="37" t="s">
        <v>488</v>
      </c>
      <c r="L118" s="37" t="s">
        <v>488</v>
      </c>
      <c r="M118" s="37" t="s">
        <v>488</v>
      </c>
      <c r="N118" s="37">
        <v>0.49845476148175799</v>
      </c>
      <c r="O118" s="37" t="s">
        <v>488</v>
      </c>
      <c r="P118" s="37" t="s">
        <v>488</v>
      </c>
      <c r="Q118" s="37" t="s">
        <v>488</v>
      </c>
      <c r="R118" s="37" t="s">
        <v>488</v>
      </c>
      <c r="S118" s="81" t="s">
        <v>488</v>
      </c>
      <c r="T118" s="37" t="s">
        <v>488</v>
      </c>
    </row>
    <row r="119" spans="1:20" ht="13" customHeight="1" x14ac:dyDescent="0.15">
      <c r="A119" s="5" t="s">
        <v>621</v>
      </c>
      <c r="B119" s="1" t="s">
        <v>597</v>
      </c>
      <c r="C119" s="1" t="s">
        <v>849</v>
      </c>
      <c r="D119" s="1" t="s">
        <v>534</v>
      </c>
      <c r="E119" s="3">
        <v>0.2</v>
      </c>
      <c r="F119" s="3">
        <v>1</v>
      </c>
      <c r="G119" s="37">
        <v>-4.8421655778519299E-2</v>
      </c>
      <c r="H119" s="37">
        <v>7.2632483667778996E-2</v>
      </c>
      <c r="I119" s="37">
        <f t="shared" si="16"/>
        <v>-0.19078132376736612</v>
      </c>
      <c r="J119" s="37">
        <f t="shared" si="17"/>
        <v>9.3938012210327534E-2</v>
      </c>
      <c r="K119" s="37" t="s">
        <v>488</v>
      </c>
      <c r="L119" s="37" t="s">
        <v>488</v>
      </c>
      <c r="M119" s="37" t="s">
        <v>488</v>
      </c>
      <c r="N119" s="37">
        <v>0.50498507509384605</v>
      </c>
      <c r="O119" s="37" t="s">
        <v>488</v>
      </c>
      <c r="P119" s="37" t="s">
        <v>488</v>
      </c>
      <c r="Q119" s="37" t="s">
        <v>488</v>
      </c>
      <c r="R119" s="37" t="s">
        <v>488</v>
      </c>
      <c r="S119" s="81" t="s">
        <v>488</v>
      </c>
      <c r="T119" s="37" t="s">
        <v>488</v>
      </c>
    </row>
    <row r="120" spans="1:20" ht="13" customHeight="1" x14ac:dyDescent="0.15">
      <c r="A120" s="5" t="s">
        <v>621</v>
      </c>
      <c r="B120" s="1" t="s">
        <v>597</v>
      </c>
      <c r="C120" s="1" t="s">
        <v>851</v>
      </c>
      <c r="D120" s="1" t="s">
        <v>534</v>
      </c>
      <c r="E120" s="3">
        <v>0.2</v>
      </c>
      <c r="F120" s="3">
        <v>1</v>
      </c>
      <c r="G120" s="37">
        <v>0.177546071187904</v>
      </c>
      <c r="H120" s="37">
        <v>0.28111461271418198</v>
      </c>
      <c r="I120" s="37">
        <f t="shared" si="16"/>
        <v>-0.37343856973189271</v>
      </c>
      <c r="J120" s="37">
        <f t="shared" si="17"/>
        <v>0.72853071210770071</v>
      </c>
      <c r="K120" s="37" t="s">
        <v>488</v>
      </c>
      <c r="L120" s="37" t="s">
        <v>488</v>
      </c>
      <c r="M120" s="37" t="s">
        <v>488</v>
      </c>
      <c r="N120" s="37">
        <v>0.52766204679078399</v>
      </c>
      <c r="O120" s="37" t="s">
        <v>488</v>
      </c>
      <c r="P120" s="37" t="s">
        <v>488</v>
      </c>
      <c r="Q120" s="37" t="s">
        <v>488</v>
      </c>
      <c r="R120" s="37" t="s">
        <v>488</v>
      </c>
      <c r="S120" s="81" t="s">
        <v>488</v>
      </c>
      <c r="T120" s="37" t="s">
        <v>488</v>
      </c>
    </row>
    <row r="121" spans="1:20" ht="13" customHeight="1" x14ac:dyDescent="0.2">
      <c r="A121" s="4" t="s">
        <v>636</v>
      </c>
      <c r="B121" s="1"/>
      <c r="C121" s="1"/>
      <c r="D121" s="1"/>
      <c r="E121" s="3"/>
      <c r="F121" s="3"/>
      <c r="G121" s="37"/>
      <c r="H121" s="37"/>
      <c r="I121" s="37"/>
      <c r="J121" s="37"/>
      <c r="K121" s="37"/>
      <c r="L121" s="37"/>
      <c r="M121" s="37"/>
      <c r="N121"/>
      <c r="O121" s="37"/>
      <c r="P121" s="37"/>
      <c r="Q121" s="37"/>
      <c r="R121" s="37"/>
      <c r="S121" s="81"/>
      <c r="T121" s="37"/>
    </row>
    <row r="122" spans="1:20" ht="13" customHeight="1" x14ac:dyDescent="0.15">
      <c r="A122" s="5" t="s">
        <v>536</v>
      </c>
      <c r="B122" s="5" t="s">
        <v>598</v>
      </c>
      <c r="C122" s="5" t="s">
        <v>596</v>
      </c>
      <c r="D122" s="5" t="s">
        <v>534</v>
      </c>
      <c r="E122" s="3">
        <v>0.2</v>
      </c>
      <c r="F122" s="3">
        <v>1</v>
      </c>
      <c r="G122" s="37">
        <v>0.12679438437425</v>
      </c>
      <c r="H122" s="37">
        <v>0.30235583966167401</v>
      </c>
      <c r="I122" s="37">
        <f t="shared" ref="I122:I130" si="18">G122-1.96*H122</f>
        <v>-0.46582306136263102</v>
      </c>
      <c r="J122" s="37">
        <f t="shared" ref="J122:J130" si="19">G122+1.96*H122</f>
        <v>0.71941183011113097</v>
      </c>
      <c r="K122" s="37">
        <f>EXP(G122)</f>
        <v>1.1351835823007017</v>
      </c>
      <c r="L122" s="37">
        <f>EXP(I122)</f>
        <v>0.62761832415447216</v>
      </c>
      <c r="M122" s="37">
        <f>EXP(J122)</f>
        <v>2.0532252101802686</v>
      </c>
      <c r="N122" s="37">
        <v>0.674956824198369</v>
      </c>
      <c r="O122" s="37" t="s">
        <v>488</v>
      </c>
      <c r="P122" s="37" t="s">
        <v>488</v>
      </c>
      <c r="Q122" s="37" t="s">
        <v>488</v>
      </c>
      <c r="R122" s="37" t="s">
        <v>488</v>
      </c>
      <c r="S122" s="81" t="s">
        <v>488</v>
      </c>
      <c r="T122" s="37" t="s">
        <v>488</v>
      </c>
    </row>
    <row r="123" spans="1:20" ht="13" customHeight="1" x14ac:dyDescent="0.15">
      <c r="A123" s="5" t="s">
        <v>536</v>
      </c>
      <c r="B123" s="5" t="s">
        <v>598</v>
      </c>
      <c r="C123" s="5" t="s">
        <v>489</v>
      </c>
      <c r="D123" s="5" t="s">
        <v>534</v>
      </c>
      <c r="E123" s="3">
        <v>0.2</v>
      </c>
      <c r="F123" s="3">
        <v>1</v>
      </c>
      <c r="G123" s="37">
        <v>-0.50327617182394702</v>
      </c>
      <c r="H123" s="37">
        <v>0.18141350379700399</v>
      </c>
      <c r="I123" s="37">
        <f t="shared" si="18"/>
        <v>-0.85884663926607485</v>
      </c>
      <c r="J123" s="37">
        <f t="shared" si="19"/>
        <v>-0.14770570438181918</v>
      </c>
      <c r="K123" s="37" t="s">
        <v>488</v>
      </c>
      <c r="L123" s="37" t="s">
        <v>488</v>
      </c>
      <c r="M123" s="37" t="s">
        <v>488</v>
      </c>
      <c r="N123" s="37">
        <v>5.5338743897401102E-3</v>
      </c>
      <c r="O123" s="37" t="s">
        <v>488</v>
      </c>
      <c r="P123" s="37" t="s">
        <v>488</v>
      </c>
      <c r="Q123" s="37" t="s">
        <v>488</v>
      </c>
      <c r="R123" s="37" t="s">
        <v>488</v>
      </c>
      <c r="S123" s="81" t="s">
        <v>488</v>
      </c>
      <c r="T123" s="37" t="s">
        <v>488</v>
      </c>
    </row>
    <row r="124" spans="1:20" ht="13" customHeight="1" x14ac:dyDescent="0.15">
      <c r="A124" s="1" t="s">
        <v>536</v>
      </c>
      <c r="B124" s="1" t="s">
        <v>598</v>
      </c>
      <c r="C124" s="1" t="s">
        <v>850</v>
      </c>
      <c r="D124" s="1" t="s">
        <v>534</v>
      </c>
      <c r="E124" s="3">
        <v>0.2</v>
      </c>
      <c r="F124" s="3">
        <v>1</v>
      </c>
      <c r="G124" s="37">
        <v>-1.36547798556885E-2</v>
      </c>
      <c r="H124" s="37">
        <v>0.23798330605628501</v>
      </c>
      <c r="I124" s="37">
        <f t="shared" si="18"/>
        <v>-0.48010205972600711</v>
      </c>
      <c r="J124" s="37">
        <f t="shared" si="19"/>
        <v>0.45279250001463006</v>
      </c>
      <c r="K124" s="37" t="s">
        <v>488</v>
      </c>
      <c r="L124" s="37" t="s">
        <v>488</v>
      </c>
      <c r="M124" s="37" t="s">
        <v>488</v>
      </c>
      <c r="N124" s="37">
        <v>0.954244844978411</v>
      </c>
      <c r="O124" s="37" t="s">
        <v>488</v>
      </c>
      <c r="P124" s="37" t="s">
        <v>488</v>
      </c>
      <c r="Q124" s="37" t="s">
        <v>488</v>
      </c>
      <c r="R124" s="37" t="s">
        <v>488</v>
      </c>
      <c r="S124" s="81" t="s">
        <v>488</v>
      </c>
      <c r="T124" s="37" t="s">
        <v>488</v>
      </c>
    </row>
    <row r="125" spans="1:20" ht="13" customHeight="1" x14ac:dyDescent="0.15">
      <c r="A125" s="1" t="s">
        <v>536</v>
      </c>
      <c r="B125" s="1" t="s">
        <v>598</v>
      </c>
      <c r="C125" s="1" t="s">
        <v>849</v>
      </c>
      <c r="D125" s="1" t="s">
        <v>534</v>
      </c>
      <c r="E125" s="3">
        <v>0.2</v>
      </c>
      <c r="F125" s="3">
        <v>1</v>
      </c>
      <c r="G125" s="37">
        <v>-6.6323216441915495E-2</v>
      </c>
      <c r="H125" s="37">
        <v>0.243835354565866</v>
      </c>
      <c r="I125" s="37">
        <f t="shared" si="18"/>
        <v>-0.54424051139101282</v>
      </c>
      <c r="J125" s="37">
        <f t="shared" si="19"/>
        <v>0.41159407850718188</v>
      </c>
      <c r="K125" s="37" t="s">
        <v>488</v>
      </c>
      <c r="L125" s="37" t="s">
        <v>488</v>
      </c>
      <c r="M125" s="37" t="s">
        <v>488</v>
      </c>
      <c r="N125" s="37">
        <v>0.78562201934498299</v>
      </c>
      <c r="O125" s="37" t="s">
        <v>488</v>
      </c>
      <c r="P125" s="37" t="s">
        <v>488</v>
      </c>
      <c r="Q125" s="37" t="s">
        <v>488</v>
      </c>
      <c r="R125" s="37" t="s">
        <v>488</v>
      </c>
      <c r="S125" s="81" t="s">
        <v>488</v>
      </c>
      <c r="T125" s="37" t="s">
        <v>488</v>
      </c>
    </row>
    <row r="126" spans="1:20" ht="13" customHeight="1" x14ac:dyDescent="0.15">
      <c r="A126" s="5"/>
      <c r="B126" s="5"/>
      <c r="C126" s="5"/>
      <c r="D126" s="5"/>
      <c r="E126" s="3"/>
      <c r="F126" s="3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81"/>
      <c r="T126" s="37"/>
    </row>
    <row r="127" spans="1:20" ht="13" customHeight="1" x14ac:dyDescent="0.15">
      <c r="A127" s="5" t="s">
        <v>536</v>
      </c>
      <c r="B127" s="5" t="s">
        <v>597</v>
      </c>
      <c r="C127" s="5" t="s">
        <v>596</v>
      </c>
      <c r="D127" s="5" t="s">
        <v>534</v>
      </c>
      <c r="E127" s="3">
        <v>0.2</v>
      </c>
      <c r="F127" s="3">
        <v>1</v>
      </c>
      <c r="G127" s="37">
        <v>0.52947846371324203</v>
      </c>
      <c r="H127" s="37">
        <v>0.24475891247121601</v>
      </c>
      <c r="I127" s="37">
        <f t="shared" si="18"/>
        <v>4.9750995269658649E-2</v>
      </c>
      <c r="J127" s="37">
        <f t="shared" si="19"/>
        <v>1.0092059321568254</v>
      </c>
      <c r="K127" s="37">
        <f>EXP(G127)</f>
        <v>1.6980464847855756</v>
      </c>
      <c r="L127" s="37">
        <f>EXP(I127)</f>
        <v>1.0510093574886181</v>
      </c>
      <c r="M127" s="37">
        <f>EXP(J127)</f>
        <v>2.7434216869223973</v>
      </c>
      <c r="N127" s="37">
        <v>3.0520779888405201E-2</v>
      </c>
      <c r="O127" s="37" t="s">
        <v>488</v>
      </c>
      <c r="P127" s="37" t="s">
        <v>488</v>
      </c>
      <c r="Q127" s="37" t="s">
        <v>488</v>
      </c>
      <c r="R127" s="37" t="s">
        <v>488</v>
      </c>
      <c r="S127" s="81" t="s">
        <v>488</v>
      </c>
      <c r="T127" s="37" t="s">
        <v>488</v>
      </c>
    </row>
    <row r="128" spans="1:20" ht="13" customHeight="1" x14ac:dyDescent="0.15">
      <c r="A128" s="5" t="s">
        <v>536</v>
      </c>
      <c r="B128" s="5" t="s">
        <v>597</v>
      </c>
      <c r="C128" s="5" t="s">
        <v>489</v>
      </c>
      <c r="D128" s="5" t="s">
        <v>534</v>
      </c>
      <c r="E128" s="3">
        <v>0.2</v>
      </c>
      <c r="F128" s="3">
        <v>1</v>
      </c>
      <c r="G128" s="37">
        <v>9.1576463849774595E-2</v>
      </c>
      <c r="H128" s="37">
        <v>0.13486715585148601</v>
      </c>
      <c r="I128" s="37">
        <f t="shared" si="18"/>
        <v>-0.17276316161913802</v>
      </c>
      <c r="J128" s="37">
        <f t="shared" si="19"/>
        <v>0.35591608931868718</v>
      </c>
      <c r="K128" s="37" t="s">
        <v>488</v>
      </c>
      <c r="L128" s="37" t="s">
        <v>488</v>
      </c>
      <c r="M128" s="37" t="s">
        <v>488</v>
      </c>
      <c r="N128" s="37">
        <v>0.49713003955938501</v>
      </c>
      <c r="O128" s="37" t="s">
        <v>488</v>
      </c>
      <c r="P128" s="37" t="s">
        <v>488</v>
      </c>
      <c r="Q128" s="37" t="s">
        <v>488</v>
      </c>
      <c r="R128" s="37" t="s">
        <v>488</v>
      </c>
      <c r="S128" s="81" t="s">
        <v>488</v>
      </c>
      <c r="T128" s="37" t="s">
        <v>488</v>
      </c>
    </row>
    <row r="129" spans="1:20" ht="13" customHeight="1" x14ac:dyDescent="0.15">
      <c r="A129" s="1" t="s">
        <v>536</v>
      </c>
      <c r="B129" s="1" t="s">
        <v>597</v>
      </c>
      <c r="C129" s="1" t="s">
        <v>850</v>
      </c>
      <c r="D129" s="1" t="s">
        <v>534</v>
      </c>
      <c r="E129" s="3">
        <v>0.2</v>
      </c>
      <c r="F129" s="3">
        <v>1</v>
      </c>
      <c r="G129" s="37">
        <v>0.28804960447292699</v>
      </c>
      <c r="H129" s="37">
        <v>0.18981303416135101</v>
      </c>
      <c r="I129" s="37">
        <f t="shared" si="18"/>
        <v>-8.3983942483320972E-2</v>
      </c>
      <c r="J129" s="37">
        <f t="shared" si="19"/>
        <v>0.66008315142917495</v>
      </c>
      <c r="K129" s="37" t="s">
        <v>488</v>
      </c>
      <c r="L129" s="37" t="s">
        <v>488</v>
      </c>
      <c r="M129" s="37" t="s">
        <v>488</v>
      </c>
      <c r="N129" s="37">
        <v>0.12912942871424901</v>
      </c>
      <c r="O129" s="37" t="s">
        <v>488</v>
      </c>
      <c r="P129" s="37" t="s">
        <v>488</v>
      </c>
      <c r="Q129" s="37" t="s">
        <v>488</v>
      </c>
      <c r="R129" s="37" t="s">
        <v>488</v>
      </c>
      <c r="S129" s="81" t="s">
        <v>488</v>
      </c>
      <c r="T129" s="37" t="s">
        <v>488</v>
      </c>
    </row>
    <row r="130" spans="1:20" ht="13" customHeight="1" x14ac:dyDescent="0.15">
      <c r="A130" s="1" t="s">
        <v>536</v>
      </c>
      <c r="B130" s="1" t="s">
        <v>597</v>
      </c>
      <c r="C130" s="1" t="s">
        <v>849</v>
      </c>
      <c r="D130" s="1" t="s">
        <v>534</v>
      </c>
      <c r="E130" s="3">
        <v>0.2</v>
      </c>
      <c r="F130" s="3">
        <v>1</v>
      </c>
      <c r="G130" s="37">
        <v>0.26806928508752198</v>
      </c>
      <c r="H130" s="37">
        <v>0.19480811400770201</v>
      </c>
      <c r="I130" s="37">
        <f t="shared" si="18"/>
        <v>-0.11375461836757395</v>
      </c>
      <c r="J130" s="37">
        <f t="shared" si="19"/>
        <v>0.64989318854261791</v>
      </c>
      <c r="K130" s="37" t="s">
        <v>488</v>
      </c>
      <c r="L130" s="37" t="s">
        <v>488</v>
      </c>
      <c r="M130" s="3" t="s">
        <v>488</v>
      </c>
      <c r="N130" s="37">
        <v>0.16880046514305599</v>
      </c>
      <c r="O130" s="37" t="s">
        <v>488</v>
      </c>
      <c r="P130" s="37" t="s">
        <v>488</v>
      </c>
      <c r="Q130" s="37" t="s">
        <v>488</v>
      </c>
      <c r="R130" s="37" t="s">
        <v>488</v>
      </c>
      <c r="S130" s="81" t="s">
        <v>488</v>
      </c>
      <c r="T130" s="37" t="s">
        <v>488</v>
      </c>
    </row>
    <row r="131" spans="1:20" ht="13" customHeight="1" x14ac:dyDescent="0.15">
      <c r="A131" s="5"/>
      <c r="B131" s="5"/>
      <c r="C131" s="5"/>
      <c r="D131" s="5"/>
      <c r="E131" s="3"/>
      <c r="F131" s="3"/>
      <c r="G131" s="37"/>
      <c r="H131" s="37"/>
      <c r="I131" s="37"/>
      <c r="J131" s="37"/>
      <c r="K131" s="37"/>
      <c r="L131" s="37"/>
      <c r="M131" s="3"/>
      <c r="N131" s="3"/>
      <c r="O131" s="3"/>
      <c r="P131" s="3"/>
      <c r="Q131" s="3"/>
      <c r="R131" s="3"/>
      <c r="S131" s="81"/>
      <c r="T131" s="3"/>
    </row>
    <row r="132" spans="1:20" ht="13" customHeight="1" x14ac:dyDescent="0.15">
      <c r="A132" s="8"/>
      <c r="B132" s="8"/>
      <c r="C132" s="8"/>
      <c r="D132" s="8"/>
      <c r="E132" s="38"/>
      <c r="F132" s="38"/>
      <c r="G132" s="38"/>
      <c r="H132" s="38"/>
      <c r="I132" s="38"/>
      <c r="J132" s="38"/>
      <c r="K132" s="38"/>
      <c r="L132" s="38"/>
    </row>
    <row r="133" spans="1:20" ht="13" customHeight="1" x14ac:dyDescent="0.15">
      <c r="A133" s="8"/>
      <c r="B133" s="8"/>
      <c r="C133" s="8"/>
      <c r="D133" s="8"/>
      <c r="E133" s="38"/>
      <c r="F133" s="38"/>
      <c r="G133" s="38"/>
      <c r="H133" s="38"/>
      <c r="I133" s="38"/>
      <c r="J133" s="38"/>
      <c r="K133" s="38"/>
      <c r="L133" s="38"/>
    </row>
    <row r="134" spans="1:20" ht="13" customHeight="1" x14ac:dyDescent="0.15">
      <c r="A134" s="9" t="s">
        <v>859</v>
      </c>
      <c r="B134" s="9"/>
      <c r="C134" s="9"/>
      <c r="D134" s="8"/>
    </row>
    <row r="135" spans="1:20" ht="13" customHeight="1" x14ac:dyDescent="0.15">
      <c r="A135" s="9"/>
      <c r="B135" s="9"/>
      <c r="C135" s="9"/>
      <c r="D135" s="8"/>
    </row>
    <row r="136" spans="1:20" ht="13" customHeight="1" x14ac:dyDescent="0.15">
      <c r="A136" s="8" t="s">
        <v>651</v>
      </c>
      <c r="B136" s="8"/>
      <c r="C136" s="8"/>
      <c r="D136" s="8"/>
    </row>
    <row r="137" spans="1:20" ht="13" customHeight="1" x14ac:dyDescent="0.15">
      <c r="A137" s="8" t="s">
        <v>602</v>
      </c>
      <c r="B137" s="8" t="s">
        <v>652</v>
      </c>
      <c r="C137" s="8"/>
      <c r="D137" s="8"/>
    </row>
    <row r="138" spans="1:20" ht="13" customHeight="1" x14ac:dyDescent="0.15">
      <c r="A138" s="8" t="s">
        <v>653</v>
      </c>
      <c r="B138" s="8" t="s">
        <v>654</v>
      </c>
      <c r="C138" s="8"/>
      <c r="D138" s="8"/>
    </row>
    <row r="139" spans="1:20" ht="13" customHeight="1" x14ac:dyDescent="0.15">
      <c r="A139" s="8" t="s">
        <v>655</v>
      </c>
      <c r="B139" s="8" t="s">
        <v>656</v>
      </c>
      <c r="C139" s="8"/>
      <c r="D139" s="8"/>
    </row>
    <row r="140" spans="1:20" ht="13" customHeight="1" x14ac:dyDescent="0.15">
      <c r="A140" s="10" t="s">
        <v>657</v>
      </c>
      <c r="B140" s="8" t="s">
        <v>658</v>
      </c>
      <c r="C140" s="8"/>
      <c r="D140" s="8"/>
    </row>
    <row r="141" spans="1:20" ht="13" customHeight="1" x14ac:dyDescent="0.15">
      <c r="A141" s="8" t="s">
        <v>659</v>
      </c>
      <c r="B141" s="8" t="s">
        <v>660</v>
      </c>
      <c r="C141" s="8"/>
      <c r="D141" s="8"/>
    </row>
    <row r="142" spans="1:20" ht="13" customHeight="1" x14ac:dyDescent="0.15">
      <c r="A142" s="8" t="s">
        <v>627</v>
      </c>
      <c r="B142" s="8" t="s">
        <v>661</v>
      </c>
      <c r="C142" s="8"/>
      <c r="D142" s="8"/>
    </row>
    <row r="143" spans="1:20" ht="13" customHeight="1" x14ac:dyDescent="0.15">
      <c r="A143" s="8" t="s">
        <v>624</v>
      </c>
      <c r="B143" s="8" t="s">
        <v>662</v>
      </c>
      <c r="C143" s="8"/>
      <c r="D143" s="8"/>
    </row>
    <row r="144" spans="1:20" ht="13" customHeight="1" x14ac:dyDescent="0.15">
      <c r="A144" s="8" t="s">
        <v>618</v>
      </c>
      <c r="B144" s="8" t="s">
        <v>663</v>
      </c>
      <c r="C144" s="8"/>
      <c r="D144" s="8"/>
    </row>
    <row r="145" spans="1:4" ht="13" customHeight="1" x14ac:dyDescent="0.15">
      <c r="A145" s="8" t="s">
        <v>606</v>
      </c>
      <c r="B145" s="8" t="s">
        <v>664</v>
      </c>
      <c r="C145" s="8"/>
      <c r="D145" s="8"/>
    </row>
    <row r="146" spans="1:4" ht="13" customHeight="1" x14ac:dyDescent="0.15">
      <c r="A146" s="8" t="s">
        <v>610</v>
      </c>
      <c r="B146" s="8" t="s">
        <v>665</v>
      </c>
      <c r="C146" s="8"/>
      <c r="D146" s="8"/>
    </row>
    <row r="147" spans="1:4" ht="13" customHeight="1" x14ac:dyDescent="0.15">
      <c r="A147" s="8" t="s">
        <v>603</v>
      </c>
      <c r="B147" s="8" t="s">
        <v>666</v>
      </c>
      <c r="C147" s="8"/>
      <c r="D147" s="8"/>
    </row>
    <row r="148" spans="1:4" ht="13" customHeight="1" x14ac:dyDescent="0.15">
      <c r="A148" s="8" t="s">
        <v>3</v>
      </c>
      <c r="B148" s="8" t="s">
        <v>667</v>
      </c>
      <c r="C148" s="8"/>
      <c r="D148" s="8"/>
    </row>
    <row r="149" spans="1:4" ht="13" customHeight="1" x14ac:dyDescent="0.15">
      <c r="A149" s="8"/>
      <c r="B149" s="8"/>
      <c r="C149" s="8"/>
      <c r="D149" s="8"/>
    </row>
    <row r="150" spans="1:4" ht="13" customHeight="1" x14ac:dyDescent="0.15">
      <c r="A150" s="8"/>
      <c r="B150" s="8"/>
      <c r="C150" s="8"/>
      <c r="D150" s="8"/>
    </row>
    <row r="151" spans="1:4" ht="13" customHeight="1" x14ac:dyDescent="0.15">
      <c r="A151" s="8"/>
      <c r="B151" s="8"/>
      <c r="C151" s="8"/>
      <c r="D151" s="8"/>
    </row>
    <row r="152" spans="1:4" ht="13" customHeight="1" x14ac:dyDescent="0.15">
      <c r="A152" s="8"/>
      <c r="B152" s="8"/>
      <c r="C152" s="8"/>
      <c r="D152" s="8"/>
    </row>
  </sheetData>
  <sortState xmlns:xlrd2="http://schemas.microsoft.com/office/spreadsheetml/2017/richdata2" ref="A5:T131">
    <sortCondition ref="A6:A131"/>
    <sortCondition descending="1" ref="E6:E131"/>
    <sortCondition descending="1" ref="B6:B131"/>
    <sortCondition descending="1" ref="C6:C131"/>
    <sortCondition descending="1" ref="D6:D131"/>
  </sortState>
  <conditionalFormatting sqref="N50:N63 N82:N96 N98:N106 N129:N130">
    <cfRule type="cellIs" dxfId="0" priority="1" operator="lessThan">
      <formula>0.002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ACBCA-E551-F040-8CD1-FE73A31B7D53}">
  <dimension ref="A1:W50"/>
  <sheetViews>
    <sheetView workbookViewId="0"/>
  </sheetViews>
  <sheetFormatPr baseColWidth="10" defaultRowHeight="13" customHeight="1" x14ac:dyDescent="0.15"/>
  <cols>
    <col min="1" max="1" width="10.83203125" style="8"/>
    <col min="2" max="2" width="18.5" style="8" customWidth="1"/>
    <col min="3" max="3" width="16.83203125" style="8" customWidth="1"/>
    <col min="4" max="5" width="10.83203125" style="8"/>
    <col min="6" max="7" width="10.83203125" style="68"/>
    <col min="8" max="8" width="18.5" style="68" customWidth="1"/>
    <col min="9" max="9" width="18.6640625" style="68" customWidth="1"/>
    <col min="10" max="13" width="10.83203125" style="38"/>
    <col min="14" max="16" width="10.83203125" style="103"/>
    <col min="17" max="19" width="10.83203125" style="112"/>
    <col min="20" max="20" width="10.83203125" style="104"/>
    <col min="21" max="21" width="10.83203125" style="11"/>
    <col min="22" max="22" width="10.83203125" style="8"/>
    <col min="23" max="23" width="10.83203125" style="11"/>
    <col min="24" max="16384" width="10.83203125" style="8"/>
  </cols>
  <sheetData>
    <row r="1" spans="1:23" s="29" customFormat="1" ht="13" customHeight="1" x14ac:dyDescent="0.15">
      <c r="A1" s="29" t="s">
        <v>943</v>
      </c>
      <c r="F1" s="67"/>
      <c r="G1" s="67"/>
      <c r="H1" s="67"/>
      <c r="I1" s="67"/>
      <c r="J1" s="99"/>
      <c r="K1" s="99"/>
      <c r="L1" s="99"/>
      <c r="M1" s="99"/>
      <c r="N1" s="100"/>
      <c r="O1" s="100"/>
      <c r="P1" s="100"/>
      <c r="Q1" s="110"/>
      <c r="R1" s="110"/>
      <c r="S1" s="110"/>
      <c r="T1" s="101"/>
      <c r="U1" s="102"/>
      <c r="W1" s="102"/>
    </row>
    <row r="2" spans="1:23" s="29" customFormat="1" ht="13" customHeight="1" x14ac:dyDescent="0.15">
      <c r="A2" s="29" t="s">
        <v>862</v>
      </c>
      <c r="F2" s="67"/>
      <c r="G2" s="67"/>
      <c r="H2" s="67"/>
      <c r="I2" s="67"/>
      <c r="J2" s="99"/>
      <c r="K2" s="99"/>
      <c r="L2" s="99"/>
      <c r="M2" s="99"/>
      <c r="N2" s="100"/>
      <c r="O2" s="100"/>
      <c r="P2" s="100"/>
      <c r="Q2" s="110"/>
      <c r="R2" s="110"/>
      <c r="S2" s="110"/>
      <c r="T2" s="101"/>
      <c r="U2" s="102"/>
      <c r="W2" s="102"/>
    </row>
    <row r="4" spans="1:23" ht="13" customHeight="1" x14ac:dyDescent="0.15">
      <c r="A4" s="1" t="s">
        <v>614</v>
      </c>
      <c r="B4" s="1" t="s">
        <v>769</v>
      </c>
      <c r="C4" s="1" t="s">
        <v>623</v>
      </c>
      <c r="D4" s="1" t="s">
        <v>616</v>
      </c>
      <c r="E4" s="1" t="s">
        <v>624</v>
      </c>
      <c r="F4" s="70" t="s">
        <v>617</v>
      </c>
      <c r="G4" s="70" t="s">
        <v>603</v>
      </c>
      <c r="H4" s="70" t="s">
        <v>604</v>
      </c>
      <c r="I4" s="70" t="s">
        <v>605</v>
      </c>
      <c r="J4" s="37" t="s">
        <v>618</v>
      </c>
      <c r="K4" s="37" t="s">
        <v>619</v>
      </c>
      <c r="L4" s="37" t="s">
        <v>620</v>
      </c>
      <c r="M4" s="37" t="s">
        <v>606</v>
      </c>
      <c r="N4" s="87" t="s">
        <v>492</v>
      </c>
      <c r="O4" s="87" t="s">
        <v>627</v>
      </c>
      <c r="P4" s="87" t="s">
        <v>628</v>
      </c>
      <c r="Q4" s="111" t="s">
        <v>629</v>
      </c>
      <c r="R4" s="111" t="s">
        <v>630</v>
      </c>
      <c r="S4" s="111" t="s">
        <v>631</v>
      </c>
      <c r="T4" s="7" t="s">
        <v>632</v>
      </c>
      <c r="U4" s="2" t="s">
        <v>633</v>
      </c>
      <c r="V4" s="1" t="s">
        <v>634</v>
      </c>
      <c r="W4" s="2" t="s">
        <v>635</v>
      </c>
    </row>
    <row r="5" spans="1:23" ht="13" customHeight="1" x14ac:dyDescent="0.15">
      <c r="A5" s="1" t="s">
        <v>595</v>
      </c>
      <c r="B5" s="1" t="s">
        <v>858</v>
      </c>
      <c r="C5" s="1" t="s">
        <v>596</v>
      </c>
      <c r="D5" s="1" t="s">
        <v>534</v>
      </c>
      <c r="E5" s="1">
        <v>1</v>
      </c>
      <c r="F5" s="70">
        <v>0.53479542870357899</v>
      </c>
      <c r="G5" s="70">
        <v>0.387365337547457</v>
      </c>
      <c r="H5" s="70">
        <f>F5-1.96*G5</f>
        <v>-0.22444063288943672</v>
      </c>
      <c r="I5" s="70">
        <f>F5+1.96*G5</f>
        <v>1.2940314902965948</v>
      </c>
      <c r="J5" s="37">
        <f>EXP(F5)</f>
        <v>1.707098983079141</v>
      </c>
      <c r="K5" s="37">
        <f t="shared" ref="K5:L9" si="0">EXP(H5)</f>
        <v>0.79896300741719295</v>
      </c>
      <c r="L5" s="37">
        <f t="shared" si="0"/>
        <v>3.647461660897827</v>
      </c>
      <c r="M5" s="37">
        <v>0.16740290169267599</v>
      </c>
      <c r="N5" s="87" t="s">
        <v>488</v>
      </c>
      <c r="O5" s="87" t="s">
        <v>488</v>
      </c>
      <c r="P5" s="87" t="s">
        <v>488</v>
      </c>
      <c r="Q5" s="111" t="s">
        <v>488</v>
      </c>
      <c r="R5" s="111" t="s">
        <v>488</v>
      </c>
      <c r="S5" s="111" t="s">
        <v>488</v>
      </c>
      <c r="T5" s="7">
        <v>4.1092752778521301E-3</v>
      </c>
      <c r="U5" s="2">
        <v>4.5173719680230201E-4</v>
      </c>
      <c r="V5" s="1" t="b">
        <v>1</v>
      </c>
      <c r="W5" s="2">
        <v>6.8288465095524701E-3</v>
      </c>
    </row>
    <row r="6" spans="1:23" ht="13" customHeight="1" x14ac:dyDescent="0.15">
      <c r="A6" s="1" t="s">
        <v>535</v>
      </c>
      <c r="B6" s="1" t="s">
        <v>858</v>
      </c>
      <c r="C6" s="1" t="s">
        <v>596</v>
      </c>
      <c r="D6" s="1" t="s">
        <v>534</v>
      </c>
      <c r="E6" s="1">
        <v>1</v>
      </c>
      <c r="F6" s="70">
        <v>-0.39537088685215499</v>
      </c>
      <c r="G6" s="70">
        <v>0.23042316017179701</v>
      </c>
      <c r="H6" s="70">
        <f>F6-1.96*G6</f>
        <v>-0.84700028078887712</v>
      </c>
      <c r="I6" s="70">
        <f>F6+1.96*G6</f>
        <v>5.6258507084567144E-2</v>
      </c>
      <c r="J6" s="37">
        <f>EXP(F6)</f>
        <v>0.67343022650874496</v>
      </c>
      <c r="K6" s="37">
        <f t="shared" si="0"/>
        <v>0.42869898166265463</v>
      </c>
      <c r="L6" s="37">
        <f t="shared" si="0"/>
        <v>1.0578711155709895</v>
      </c>
      <c r="M6" s="37">
        <v>8.6190050292026199E-2</v>
      </c>
      <c r="N6" s="87" t="s">
        <v>488</v>
      </c>
      <c r="O6" s="87" t="s">
        <v>488</v>
      </c>
      <c r="P6" s="87" t="s">
        <v>488</v>
      </c>
      <c r="Q6" s="111" t="s">
        <v>488</v>
      </c>
      <c r="R6" s="111" t="s">
        <v>488</v>
      </c>
      <c r="S6" s="111" t="s">
        <v>488</v>
      </c>
      <c r="T6" s="7">
        <v>5.8648705033376397E-4</v>
      </c>
      <c r="U6" s="2">
        <v>3.5488864060228101E-5</v>
      </c>
      <c r="V6" s="1" t="b">
        <v>1</v>
      </c>
      <c r="W6" s="2">
        <v>2.0602794770855601E-4</v>
      </c>
    </row>
    <row r="7" spans="1:23" ht="13" customHeight="1" x14ac:dyDescent="0.15">
      <c r="A7" s="1" t="s">
        <v>533</v>
      </c>
      <c r="B7" s="1" t="s">
        <v>858</v>
      </c>
      <c r="C7" s="1" t="s">
        <v>596</v>
      </c>
      <c r="D7" s="1" t="s">
        <v>493</v>
      </c>
      <c r="E7" s="1">
        <v>2</v>
      </c>
      <c r="F7" s="70">
        <v>3.6865553003804299E-2</v>
      </c>
      <c r="G7" s="70">
        <v>0.113567373107318</v>
      </c>
      <c r="H7" s="70">
        <f>F7-1.96*G7</f>
        <v>-0.18572649828653898</v>
      </c>
      <c r="I7" s="70">
        <f>F7+1.96*G7</f>
        <v>0.2594576042941476</v>
      </c>
      <c r="J7" s="37">
        <f>EXP(F7)</f>
        <v>1.0375535155067788</v>
      </c>
      <c r="K7" s="37">
        <f t="shared" si="0"/>
        <v>0.83050070728918857</v>
      </c>
      <c r="L7" s="37">
        <f t="shared" si="0"/>
        <v>1.296226828095429</v>
      </c>
      <c r="M7" s="37">
        <v>0.74547327177874001</v>
      </c>
      <c r="N7" s="87">
        <v>4.0013289140518999</v>
      </c>
      <c r="O7" s="87">
        <v>1</v>
      </c>
      <c r="P7" s="87">
        <v>4.5464404113105802E-2</v>
      </c>
      <c r="Q7" s="111" t="s">
        <v>488</v>
      </c>
      <c r="R7" s="111" t="s">
        <v>488</v>
      </c>
      <c r="S7" s="111" t="s">
        <v>488</v>
      </c>
      <c r="T7" s="7">
        <v>1.2043107085570499E-3</v>
      </c>
      <c r="U7" s="2">
        <v>6.9606343390125495E-5</v>
      </c>
      <c r="V7" s="1" t="b">
        <v>1</v>
      </c>
      <c r="W7" s="2">
        <v>9.4698521470243298E-11</v>
      </c>
    </row>
    <row r="8" spans="1:23" ht="13" customHeight="1" x14ac:dyDescent="0.15">
      <c r="A8" s="1" t="s">
        <v>530</v>
      </c>
      <c r="B8" s="1" t="s">
        <v>858</v>
      </c>
      <c r="C8" s="1" t="s">
        <v>596</v>
      </c>
      <c r="D8" s="1" t="s">
        <v>493</v>
      </c>
      <c r="E8" s="1">
        <v>2</v>
      </c>
      <c r="F8" s="70">
        <v>0.29851965616236398</v>
      </c>
      <c r="G8" s="70">
        <v>0.258867984777848</v>
      </c>
      <c r="H8" s="70">
        <f>F8-1.96*G8</f>
        <v>-0.20886159400221815</v>
      </c>
      <c r="I8" s="70">
        <f>F8+1.96*G8</f>
        <v>0.80590090632694611</v>
      </c>
      <c r="J8" s="37">
        <f>EXP(F8)</f>
        <v>1.3478620307313256</v>
      </c>
      <c r="K8" s="37">
        <f t="shared" si="0"/>
        <v>0.81150754538258751</v>
      </c>
      <c r="L8" s="37">
        <f t="shared" si="0"/>
        <v>2.238712460807335</v>
      </c>
      <c r="M8" s="37">
        <v>0.24883924773548</v>
      </c>
      <c r="N8" s="87">
        <v>2.2975496053622599</v>
      </c>
      <c r="O8" s="87">
        <v>1</v>
      </c>
      <c r="P8" s="87">
        <v>0.129578278599351</v>
      </c>
      <c r="Q8" s="111" t="s">
        <v>488</v>
      </c>
      <c r="R8" s="111" t="s">
        <v>488</v>
      </c>
      <c r="S8" s="111" t="s">
        <v>488</v>
      </c>
      <c r="T8" s="7">
        <v>4.5418863917137996E-3</v>
      </c>
      <c r="U8" s="2">
        <v>5.2955247243347903E-4</v>
      </c>
      <c r="V8" s="1" t="b">
        <v>1</v>
      </c>
      <c r="W8" s="2">
        <v>5.2972761138275102E-5</v>
      </c>
    </row>
    <row r="9" spans="1:23" ht="13" customHeight="1" x14ac:dyDescent="0.15">
      <c r="A9" s="1" t="s">
        <v>536</v>
      </c>
      <c r="B9" s="1" t="s">
        <v>858</v>
      </c>
      <c r="C9" s="1" t="s">
        <v>596</v>
      </c>
      <c r="D9" s="1" t="s">
        <v>534</v>
      </c>
      <c r="E9" s="1">
        <v>1</v>
      </c>
      <c r="F9" s="70">
        <v>0.43667148930306798</v>
      </c>
      <c r="G9" s="70">
        <v>0.50759261285577095</v>
      </c>
      <c r="H9" s="70">
        <f>F9-1.96*G9</f>
        <v>-0.55821003189424312</v>
      </c>
      <c r="I9" s="70">
        <f>F9+1.96*G9</f>
        <v>1.4315530105003791</v>
      </c>
      <c r="J9" s="37">
        <f>EXP(F9)</f>
        <v>1.5475476075989771</v>
      </c>
      <c r="K9" s="37">
        <f t="shared" si="0"/>
        <v>0.57223242547392195</v>
      </c>
      <c r="L9" s="37">
        <f t="shared" si="0"/>
        <v>4.1851937974361775</v>
      </c>
      <c r="M9" s="37">
        <v>0.38963502287119101</v>
      </c>
      <c r="N9" s="87" t="s">
        <v>488</v>
      </c>
      <c r="O9" s="87" t="s">
        <v>488</v>
      </c>
      <c r="P9" s="87" t="s">
        <v>488</v>
      </c>
      <c r="Q9" s="111" t="s">
        <v>488</v>
      </c>
      <c r="R9" s="111" t="s">
        <v>488</v>
      </c>
      <c r="S9" s="111" t="s">
        <v>488</v>
      </c>
      <c r="T9" s="7">
        <v>4.25969946614677E-4</v>
      </c>
      <c r="U9" s="2">
        <v>1.49563954051699E-5</v>
      </c>
      <c r="V9" s="1" t="b">
        <v>1</v>
      </c>
      <c r="W9" s="2">
        <v>1.23171532653673E-2</v>
      </c>
    </row>
    <row r="10" spans="1:23" ht="13" customHeight="1" x14ac:dyDescent="0.15">
      <c r="A10" s="1"/>
      <c r="B10" s="1"/>
      <c r="C10" s="1"/>
      <c r="D10" s="1"/>
      <c r="E10" s="1"/>
      <c r="F10" s="70"/>
      <c r="G10" s="70"/>
      <c r="H10" s="70"/>
      <c r="I10" s="70"/>
      <c r="J10" s="37"/>
      <c r="K10" s="37"/>
      <c r="L10" s="37"/>
      <c r="M10" s="37"/>
      <c r="N10" s="87"/>
      <c r="O10" s="87"/>
      <c r="P10" s="87"/>
      <c r="Q10" s="111"/>
      <c r="R10" s="111"/>
      <c r="S10" s="111"/>
      <c r="T10" s="7"/>
      <c r="U10" s="2"/>
      <c r="V10" s="1"/>
      <c r="W10" s="2"/>
    </row>
    <row r="11" spans="1:23" ht="13" customHeight="1" x14ac:dyDescent="0.15">
      <c r="A11" s="1" t="s">
        <v>595</v>
      </c>
      <c r="B11" s="1" t="s">
        <v>858</v>
      </c>
      <c r="C11" s="1" t="s">
        <v>851</v>
      </c>
      <c r="D11" s="1" t="s">
        <v>534</v>
      </c>
      <c r="E11" s="1">
        <v>1</v>
      </c>
      <c r="F11" s="70">
        <v>-0.29293299157817598</v>
      </c>
      <c r="G11" s="70">
        <v>0.44518105956946602</v>
      </c>
      <c r="H11" s="70">
        <f t="shared" ref="H11:H32" si="1">F11-1.96*G11</f>
        <v>-1.1654878683343295</v>
      </c>
      <c r="I11" s="70">
        <f t="shared" ref="I11:I32" si="2">F11+1.96*G11</f>
        <v>0.57962188517797741</v>
      </c>
      <c r="J11" s="37" t="s">
        <v>488</v>
      </c>
      <c r="K11" s="37" t="s">
        <v>488</v>
      </c>
      <c r="L11" s="37" t="s">
        <v>488</v>
      </c>
      <c r="M11" s="37">
        <v>0.51053256775947298</v>
      </c>
      <c r="N11" s="87" t="s">
        <v>488</v>
      </c>
      <c r="O11" s="87" t="s">
        <v>488</v>
      </c>
      <c r="P11" s="87" t="s">
        <v>488</v>
      </c>
      <c r="Q11" s="111" t="s">
        <v>488</v>
      </c>
      <c r="R11" s="111" t="s">
        <v>488</v>
      </c>
      <c r="S11" s="111" t="s">
        <v>488</v>
      </c>
      <c r="T11" s="7">
        <v>4.1092752778521301E-3</v>
      </c>
      <c r="U11" s="2">
        <v>4.1460104453001998E-4</v>
      </c>
      <c r="V11" s="1" t="b">
        <v>1</v>
      </c>
      <c r="W11" s="2">
        <v>0.1002136036592</v>
      </c>
    </row>
    <row r="12" spans="1:23" ht="13" customHeight="1" x14ac:dyDescent="0.15">
      <c r="A12" s="1" t="s">
        <v>535</v>
      </c>
      <c r="B12" s="1" t="s">
        <v>858</v>
      </c>
      <c r="C12" s="1" t="s">
        <v>851</v>
      </c>
      <c r="D12" s="1" t="s">
        <v>534</v>
      </c>
      <c r="E12" s="1">
        <v>1</v>
      </c>
      <c r="F12" s="70">
        <v>-1.43542296500464</v>
      </c>
      <c r="G12" s="70">
        <v>0.91539692592839705</v>
      </c>
      <c r="H12" s="70">
        <f t="shared" si="1"/>
        <v>-3.229600939824298</v>
      </c>
      <c r="I12" s="70">
        <f t="shared" si="2"/>
        <v>0.35875500981501829</v>
      </c>
      <c r="J12" s="37" t="s">
        <v>488</v>
      </c>
      <c r="K12" s="37" t="s">
        <v>488</v>
      </c>
      <c r="L12" s="37" t="s">
        <v>488</v>
      </c>
      <c r="M12" s="37">
        <v>0.116860588952691</v>
      </c>
      <c r="N12" s="87" t="s">
        <v>488</v>
      </c>
      <c r="O12" s="87" t="s">
        <v>488</v>
      </c>
      <c r="P12" s="87" t="s">
        <v>488</v>
      </c>
      <c r="Q12" s="111" t="s">
        <v>488</v>
      </c>
      <c r="R12" s="111" t="s">
        <v>488</v>
      </c>
      <c r="S12" s="111" t="s">
        <v>488</v>
      </c>
      <c r="T12" s="7">
        <v>5.8648705033375996E-4</v>
      </c>
      <c r="U12" s="2">
        <v>3.5911769484281002E-4</v>
      </c>
      <c r="V12" s="1" t="b">
        <v>1</v>
      </c>
      <c r="W12" s="2">
        <v>0.64354105555740504</v>
      </c>
    </row>
    <row r="13" spans="1:23" ht="13" customHeight="1" x14ac:dyDescent="0.15">
      <c r="A13" s="1" t="s">
        <v>533</v>
      </c>
      <c r="B13" s="1" t="s">
        <v>858</v>
      </c>
      <c r="C13" s="1" t="s">
        <v>851</v>
      </c>
      <c r="D13" s="1" t="s">
        <v>493</v>
      </c>
      <c r="E13" s="1">
        <v>2</v>
      </c>
      <c r="F13" s="70">
        <v>0.115544113511947</v>
      </c>
      <c r="G13" s="70">
        <v>0.10907172185797399</v>
      </c>
      <c r="H13" s="70">
        <f t="shared" si="1"/>
        <v>-9.8236461329682015E-2</v>
      </c>
      <c r="I13" s="70">
        <f t="shared" si="2"/>
        <v>0.32932468835357603</v>
      </c>
      <c r="J13" s="37" t="s">
        <v>488</v>
      </c>
      <c r="K13" s="37" t="s">
        <v>488</v>
      </c>
      <c r="L13" s="37" t="s">
        <v>488</v>
      </c>
      <c r="M13" s="37">
        <v>0.289444648397989</v>
      </c>
      <c r="N13" s="87">
        <v>2.61154152469532</v>
      </c>
      <c r="O13" s="87">
        <v>1</v>
      </c>
      <c r="P13" s="87">
        <v>0.106088592129767</v>
      </c>
      <c r="Q13" s="111" t="s">
        <v>488</v>
      </c>
      <c r="R13" s="111" t="s">
        <v>488</v>
      </c>
      <c r="S13" s="111" t="s">
        <v>488</v>
      </c>
      <c r="T13" s="7">
        <v>1.2043107085570499E-3</v>
      </c>
      <c r="U13" s="2">
        <v>9.5906749945723997E-5</v>
      </c>
      <c r="V13" s="1" t="b">
        <v>1</v>
      </c>
      <c r="W13" s="2">
        <v>6.5650232588454298E-9</v>
      </c>
    </row>
    <row r="14" spans="1:23" ht="13" customHeight="1" x14ac:dyDescent="0.15">
      <c r="A14" s="1" t="s">
        <v>530</v>
      </c>
      <c r="B14" s="1" t="s">
        <v>858</v>
      </c>
      <c r="C14" s="1" t="s">
        <v>851</v>
      </c>
      <c r="D14" s="1" t="s">
        <v>493</v>
      </c>
      <c r="E14" s="1">
        <v>2</v>
      </c>
      <c r="F14" s="70">
        <v>0.33747397423798497</v>
      </c>
      <c r="G14" s="70">
        <v>0.23693086034517999</v>
      </c>
      <c r="H14" s="70">
        <f t="shared" si="1"/>
        <v>-0.12691051203856779</v>
      </c>
      <c r="I14" s="70">
        <f t="shared" si="2"/>
        <v>0.8018584605145378</v>
      </c>
      <c r="J14" s="37" t="s">
        <v>488</v>
      </c>
      <c r="K14" s="37" t="s">
        <v>488</v>
      </c>
      <c r="L14" s="37" t="s">
        <v>488</v>
      </c>
      <c r="M14" s="37">
        <v>0.154343344574699</v>
      </c>
      <c r="N14" s="87">
        <v>4.2742296108912801E-2</v>
      </c>
      <c r="O14" s="87">
        <v>1</v>
      </c>
      <c r="P14" s="87">
        <v>0.83621127620640301</v>
      </c>
      <c r="Q14" s="111" t="s">
        <v>488</v>
      </c>
      <c r="R14" s="111" t="s">
        <v>488</v>
      </c>
      <c r="S14" s="111" t="s">
        <v>488</v>
      </c>
      <c r="T14" s="7">
        <v>4.5418863917137996E-3</v>
      </c>
      <c r="U14" s="2">
        <v>1.9058581212515999E-4</v>
      </c>
      <c r="V14" s="1" t="b">
        <v>1</v>
      </c>
      <c r="W14" s="2">
        <v>2.2820690319029899E-7</v>
      </c>
    </row>
    <row r="15" spans="1:23" ht="13" customHeight="1" x14ac:dyDescent="0.15">
      <c r="A15" s="1"/>
      <c r="B15" s="1"/>
      <c r="C15" s="1"/>
      <c r="D15" s="1"/>
      <c r="E15" s="1"/>
      <c r="F15" s="70"/>
      <c r="G15" s="70"/>
      <c r="H15" s="70"/>
      <c r="I15" s="70"/>
      <c r="J15" s="37"/>
      <c r="K15" s="37"/>
      <c r="L15" s="37"/>
      <c r="M15" s="37"/>
      <c r="N15" s="87"/>
      <c r="O15" s="87"/>
      <c r="P15" s="87"/>
      <c r="Q15" s="111"/>
      <c r="R15" s="111"/>
      <c r="S15" s="111"/>
      <c r="T15" s="7"/>
      <c r="U15" s="2"/>
      <c r="V15" s="1"/>
      <c r="W15" s="2"/>
    </row>
    <row r="16" spans="1:23" ht="13" customHeight="1" x14ac:dyDescent="0.15">
      <c r="A16" s="1" t="s">
        <v>595</v>
      </c>
      <c r="B16" s="1" t="s">
        <v>858</v>
      </c>
      <c r="C16" s="1" t="s">
        <v>849</v>
      </c>
      <c r="D16" s="1" t="s">
        <v>534</v>
      </c>
      <c r="E16" s="1">
        <v>1</v>
      </c>
      <c r="F16" s="70">
        <v>3.8543814681339002E-2</v>
      </c>
      <c r="G16" s="70">
        <v>7.5160438628611104E-2</v>
      </c>
      <c r="H16" s="70">
        <f t="shared" si="1"/>
        <v>-0.10877064503073877</v>
      </c>
      <c r="I16" s="70">
        <f t="shared" si="2"/>
        <v>0.18585827439341676</v>
      </c>
      <c r="J16" s="37" t="s">
        <v>488</v>
      </c>
      <c r="K16" s="37" t="s">
        <v>488</v>
      </c>
      <c r="L16" s="37" t="s">
        <v>488</v>
      </c>
      <c r="M16" s="37">
        <v>0.60807687946592304</v>
      </c>
      <c r="N16" s="87" t="s">
        <v>488</v>
      </c>
      <c r="O16" s="87" t="s">
        <v>488</v>
      </c>
      <c r="P16" s="87" t="s">
        <v>488</v>
      </c>
      <c r="Q16" s="111" t="s">
        <v>488</v>
      </c>
      <c r="R16" s="111" t="s">
        <v>488</v>
      </c>
      <c r="S16" s="111" t="s">
        <v>488</v>
      </c>
      <c r="T16" s="7">
        <v>4.1092752778521301E-3</v>
      </c>
      <c r="U16" s="2">
        <v>1.4729667853546301E-6</v>
      </c>
      <c r="V16" s="1" t="b">
        <v>1</v>
      </c>
      <c r="W16" s="2">
        <v>1.7455581013761599E-13</v>
      </c>
    </row>
    <row r="17" spans="1:23" ht="13" customHeight="1" x14ac:dyDescent="0.15">
      <c r="A17" s="1" t="s">
        <v>535</v>
      </c>
      <c r="B17" s="1" t="s">
        <v>858</v>
      </c>
      <c r="C17" s="1" t="s">
        <v>849</v>
      </c>
      <c r="D17" s="1" t="s">
        <v>534</v>
      </c>
      <c r="E17" s="1">
        <v>1</v>
      </c>
      <c r="F17" s="70">
        <v>-5.0365718070338197E-2</v>
      </c>
      <c r="G17" s="70">
        <v>0.120877723368812</v>
      </c>
      <c r="H17" s="70">
        <f t="shared" si="1"/>
        <v>-0.28728605587320971</v>
      </c>
      <c r="I17" s="70">
        <f t="shared" si="2"/>
        <v>0.18655461973253334</v>
      </c>
      <c r="J17" s="37" t="s">
        <v>488</v>
      </c>
      <c r="K17" s="37" t="s">
        <v>488</v>
      </c>
      <c r="L17" s="37" t="s">
        <v>488</v>
      </c>
      <c r="M17" s="37">
        <v>0.67692223902137905</v>
      </c>
      <c r="N17" s="87" t="s">
        <v>488</v>
      </c>
      <c r="O17" s="87" t="s">
        <v>488</v>
      </c>
      <c r="P17" s="87" t="s">
        <v>488</v>
      </c>
      <c r="Q17" s="111" t="s">
        <v>488</v>
      </c>
      <c r="R17" s="111" t="s">
        <v>488</v>
      </c>
      <c r="S17" s="111" t="s">
        <v>488</v>
      </c>
      <c r="T17" s="7">
        <v>5.8648705033375996E-4</v>
      </c>
      <c r="U17" s="2">
        <v>2.2005704630528801E-6</v>
      </c>
      <c r="V17" s="1" t="b">
        <v>1</v>
      </c>
      <c r="W17" s="2">
        <v>5.8136432618834002E-4</v>
      </c>
    </row>
    <row r="18" spans="1:23" ht="13" customHeight="1" x14ac:dyDescent="0.15">
      <c r="A18" s="1" t="s">
        <v>533</v>
      </c>
      <c r="B18" s="1" t="s">
        <v>858</v>
      </c>
      <c r="C18" s="1" t="s">
        <v>849</v>
      </c>
      <c r="D18" s="1" t="s">
        <v>493</v>
      </c>
      <c r="E18" s="1">
        <v>2</v>
      </c>
      <c r="F18" s="70">
        <v>1.42548556998936E-2</v>
      </c>
      <c r="G18" s="70">
        <v>1.52380871333061E-2</v>
      </c>
      <c r="H18" s="70">
        <f t="shared" si="1"/>
        <v>-1.5611795081386355E-2</v>
      </c>
      <c r="I18" s="70">
        <f t="shared" si="2"/>
        <v>4.4121506481173557E-2</v>
      </c>
      <c r="J18" s="37" t="s">
        <v>488</v>
      </c>
      <c r="K18" s="37" t="s">
        <v>488</v>
      </c>
      <c r="L18" s="37" t="s">
        <v>488</v>
      </c>
      <c r="M18" s="37">
        <v>0.349543353753066</v>
      </c>
      <c r="N18" s="87">
        <v>0.83965157614104302</v>
      </c>
      <c r="O18" s="87">
        <v>1</v>
      </c>
      <c r="P18" s="87">
        <v>0.35949643922376701</v>
      </c>
      <c r="Q18" s="111" t="s">
        <v>488</v>
      </c>
      <c r="R18" s="111" t="s">
        <v>488</v>
      </c>
      <c r="S18" s="111" t="s">
        <v>488</v>
      </c>
      <c r="T18" s="7">
        <v>1.2043107085570499E-3</v>
      </c>
      <c r="U18" s="2">
        <v>1.29608037999464E-5</v>
      </c>
      <c r="V18" s="1" t="b">
        <v>1</v>
      </c>
      <c r="W18" s="2">
        <v>2.8835041154180001E-33</v>
      </c>
    </row>
    <row r="19" spans="1:23" ht="13" customHeight="1" x14ac:dyDescent="0.15">
      <c r="A19" s="1" t="s">
        <v>530</v>
      </c>
      <c r="B19" s="1" t="s">
        <v>858</v>
      </c>
      <c r="C19" s="1" t="s">
        <v>849</v>
      </c>
      <c r="D19" s="1" t="s">
        <v>493</v>
      </c>
      <c r="E19" s="1">
        <v>2</v>
      </c>
      <c r="F19" s="70">
        <v>0.14201421909294501</v>
      </c>
      <c r="G19" s="70">
        <v>6.0260032417965001E-2</v>
      </c>
      <c r="H19" s="70">
        <f t="shared" si="1"/>
        <v>2.3904555553733609E-2</v>
      </c>
      <c r="I19" s="70">
        <f t="shared" si="2"/>
        <v>0.26012388263215641</v>
      </c>
      <c r="J19" s="37" t="s">
        <v>488</v>
      </c>
      <c r="K19" s="37" t="s">
        <v>488</v>
      </c>
      <c r="L19" s="37" t="s">
        <v>488</v>
      </c>
      <c r="M19" s="37">
        <v>1.8438629588069199E-2</v>
      </c>
      <c r="N19" s="87">
        <v>2.0130639759618099E-3</v>
      </c>
      <c r="O19" s="87">
        <v>1</v>
      </c>
      <c r="P19" s="87">
        <v>0.96421317585627497</v>
      </c>
      <c r="Q19" s="111" t="s">
        <v>488</v>
      </c>
      <c r="R19" s="111" t="s">
        <v>488</v>
      </c>
      <c r="S19" s="111" t="s">
        <v>488</v>
      </c>
      <c r="T19" s="7">
        <v>4.5418863917137996E-3</v>
      </c>
      <c r="U19" s="2">
        <v>4.1908695927036002E-4</v>
      </c>
      <c r="V19" s="1" t="b">
        <v>1</v>
      </c>
      <c r="W19" s="2">
        <v>1.4908195629540601E-7</v>
      </c>
    </row>
    <row r="20" spans="1:23" ht="13" customHeight="1" x14ac:dyDescent="0.15">
      <c r="A20" s="1" t="s">
        <v>536</v>
      </c>
      <c r="B20" s="1" t="s">
        <v>858</v>
      </c>
      <c r="C20" s="1" t="s">
        <v>849</v>
      </c>
      <c r="D20" s="1" t="s">
        <v>534</v>
      </c>
      <c r="E20" s="1">
        <v>1</v>
      </c>
      <c r="F20" s="70">
        <v>-0.27760554076343602</v>
      </c>
      <c r="G20" s="70">
        <v>0.38702670281617602</v>
      </c>
      <c r="H20" s="70">
        <f t="shared" si="1"/>
        <v>-1.036177878283141</v>
      </c>
      <c r="I20" s="70">
        <f t="shared" si="2"/>
        <v>0.48096679675626897</v>
      </c>
      <c r="J20" s="37" t="s">
        <v>488</v>
      </c>
      <c r="K20" s="37" t="s">
        <v>488</v>
      </c>
      <c r="L20" s="37" t="s">
        <v>488</v>
      </c>
      <c r="M20" s="37">
        <v>0.47320289563943102</v>
      </c>
      <c r="N20" s="87" t="s">
        <v>488</v>
      </c>
      <c r="O20" s="87" t="s">
        <v>488</v>
      </c>
      <c r="P20" s="87" t="s">
        <v>488</v>
      </c>
      <c r="Q20" s="111" t="s">
        <v>488</v>
      </c>
      <c r="R20" s="111" t="s">
        <v>488</v>
      </c>
      <c r="S20" s="111" t="s">
        <v>488</v>
      </c>
      <c r="T20" s="7">
        <v>4.2596994661467001E-4</v>
      </c>
      <c r="U20" s="2">
        <v>3.35524668004855E-5</v>
      </c>
      <c r="V20" s="1" t="b">
        <v>1</v>
      </c>
      <c r="W20" s="2">
        <v>0.19581255500186301</v>
      </c>
    </row>
    <row r="21" spans="1:23" ht="13" customHeight="1" x14ac:dyDescent="0.15">
      <c r="A21" s="1"/>
      <c r="B21" s="1"/>
      <c r="C21" s="1"/>
      <c r="D21" s="1"/>
      <c r="E21" s="1"/>
      <c r="F21" s="70"/>
      <c r="G21" s="70"/>
      <c r="H21" s="70"/>
      <c r="I21" s="70"/>
      <c r="J21" s="37"/>
      <c r="K21" s="37"/>
      <c r="L21" s="37"/>
      <c r="M21" s="37"/>
      <c r="N21" s="87"/>
      <c r="O21" s="87"/>
      <c r="P21" s="87"/>
      <c r="Q21" s="111"/>
      <c r="R21" s="111"/>
      <c r="S21" s="111"/>
      <c r="T21" s="7"/>
      <c r="U21" s="2"/>
      <c r="V21" s="1"/>
      <c r="W21" s="2"/>
    </row>
    <row r="22" spans="1:23" ht="13" customHeight="1" x14ac:dyDescent="0.15">
      <c r="A22" s="1" t="s">
        <v>595</v>
      </c>
      <c r="B22" s="1" t="s">
        <v>858</v>
      </c>
      <c r="C22" s="1" t="s">
        <v>850</v>
      </c>
      <c r="D22" s="1" t="s">
        <v>534</v>
      </c>
      <c r="E22" s="1">
        <v>1</v>
      </c>
      <c r="F22" s="70">
        <v>-0.10214110890554801</v>
      </c>
      <c r="G22" s="70">
        <v>0.105995490373682</v>
      </c>
      <c r="H22" s="70">
        <f t="shared" si="1"/>
        <v>-0.30989227003796471</v>
      </c>
      <c r="I22" s="70">
        <f t="shared" si="2"/>
        <v>0.1056100522268687</v>
      </c>
      <c r="J22" s="37" t="s">
        <v>488</v>
      </c>
      <c r="K22" s="37" t="s">
        <v>488</v>
      </c>
      <c r="L22" s="37" t="s">
        <v>488</v>
      </c>
      <c r="M22" s="37">
        <v>0.335228269007387</v>
      </c>
      <c r="N22" s="87" t="s">
        <v>488</v>
      </c>
      <c r="O22" s="87" t="s">
        <v>488</v>
      </c>
      <c r="P22" s="87" t="s">
        <v>488</v>
      </c>
      <c r="Q22" s="111" t="s">
        <v>488</v>
      </c>
      <c r="R22" s="111" t="s">
        <v>488</v>
      </c>
      <c r="S22" s="111" t="s">
        <v>488</v>
      </c>
      <c r="T22" s="7">
        <v>4.1092752778521301E-3</v>
      </c>
      <c r="U22" s="2">
        <v>1.2346557571329001E-4</v>
      </c>
      <c r="V22" s="1" t="b">
        <v>1</v>
      </c>
      <c r="W22" s="2">
        <v>9.3993310517019303E-6</v>
      </c>
    </row>
    <row r="23" spans="1:23" ht="13" customHeight="1" x14ac:dyDescent="0.15">
      <c r="A23" s="1" t="s">
        <v>535</v>
      </c>
      <c r="B23" s="1" t="s">
        <v>858</v>
      </c>
      <c r="C23" s="1" t="s">
        <v>850</v>
      </c>
      <c r="D23" s="1" t="s">
        <v>534</v>
      </c>
      <c r="E23" s="1">
        <v>1</v>
      </c>
      <c r="F23" s="70">
        <v>1.6368858372859899E-2</v>
      </c>
      <c r="G23" s="70">
        <v>0.13724658174167201</v>
      </c>
      <c r="H23" s="70">
        <f t="shared" si="1"/>
        <v>-0.25263444184081724</v>
      </c>
      <c r="I23" s="70">
        <f t="shared" si="2"/>
        <v>0.28537215858653703</v>
      </c>
      <c r="J23" s="37" t="s">
        <v>488</v>
      </c>
      <c r="K23" s="37" t="s">
        <v>488</v>
      </c>
      <c r="L23" s="37" t="s">
        <v>488</v>
      </c>
      <c r="M23" s="37">
        <v>0.90506457565616505</v>
      </c>
      <c r="N23" s="87" t="s">
        <v>488</v>
      </c>
      <c r="O23" s="87" t="s">
        <v>488</v>
      </c>
      <c r="P23" s="87" t="s">
        <v>488</v>
      </c>
      <c r="Q23" s="111" t="s">
        <v>488</v>
      </c>
      <c r="R23" s="111" t="s">
        <v>488</v>
      </c>
      <c r="S23" s="111" t="s">
        <v>488</v>
      </c>
      <c r="T23" s="7">
        <v>5.8648705033375996E-4</v>
      </c>
      <c r="U23" s="2">
        <v>2.0517989681545998E-5</v>
      </c>
      <c r="V23" s="1" t="b">
        <v>1</v>
      </c>
      <c r="W23" s="2">
        <v>5.1620283861221099E-3</v>
      </c>
    </row>
    <row r="24" spans="1:23" ht="13" customHeight="1" x14ac:dyDescent="0.15">
      <c r="A24" s="1" t="s">
        <v>533</v>
      </c>
      <c r="B24" s="1" t="s">
        <v>858</v>
      </c>
      <c r="C24" s="1" t="s">
        <v>850</v>
      </c>
      <c r="D24" s="1" t="s">
        <v>493</v>
      </c>
      <c r="E24" s="1">
        <v>2</v>
      </c>
      <c r="F24" s="70">
        <v>1.83295656155231E-2</v>
      </c>
      <c r="G24" s="70">
        <v>1.67653909888868E-2</v>
      </c>
      <c r="H24" s="70">
        <f t="shared" si="1"/>
        <v>-1.453060072269503E-2</v>
      </c>
      <c r="I24" s="70">
        <f t="shared" si="2"/>
        <v>5.1189731953741227E-2</v>
      </c>
      <c r="J24" s="37" t="s">
        <v>488</v>
      </c>
      <c r="K24" s="37" t="s">
        <v>488</v>
      </c>
      <c r="L24" s="37" t="s">
        <v>488</v>
      </c>
      <c r="M24" s="37">
        <v>0.27426305461397799</v>
      </c>
      <c r="N24" s="87">
        <v>6.19655021995398E-2</v>
      </c>
      <c r="O24" s="87">
        <v>1</v>
      </c>
      <c r="P24" s="87">
        <v>0.80341592751931501</v>
      </c>
      <c r="Q24" s="111" t="s">
        <v>488</v>
      </c>
      <c r="R24" s="111" t="s">
        <v>488</v>
      </c>
      <c r="S24" s="111" t="s">
        <v>488</v>
      </c>
      <c r="T24" s="7">
        <v>1.2043107085570499E-3</v>
      </c>
      <c r="U24" s="2">
        <v>2.8818626834061901E-5</v>
      </c>
      <c r="V24" s="1" t="b">
        <v>1</v>
      </c>
      <c r="W24" s="2">
        <v>1.0033526851023001E-23</v>
      </c>
    </row>
    <row r="25" spans="1:23" ht="13" customHeight="1" x14ac:dyDescent="0.15">
      <c r="A25" s="1" t="s">
        <v>530</v>
      </c>
      <c r="B25" s="1" t="s">
        <v>858</v>
      </c>
      <c r="C25" s="1" t="s">
        <v>850</v>
      </c>
      <c r="D25" s="1" t="s">
        <v>493</v>
      </c>
      <c r="E25" s="1">
        <v>2</v>
      </c>
      <c r="F25" s="70">
        <v>-8.0503679462885502E-2</v>
      </c>
      <c r="G25" s="70">
        <v>0.117963398084444</v>
      </c>
      <c r="H25" s="70">
        <f t="shared" si="1"/>
        <v>-0.31171193970839572</v>
      </c>
      <c r="I25" s="70">
        <f t="shared" si="2"/>
        <v>0.15070458078262475</v>
      </c>
      <c r="J25" s="37" t="s">
        <v>488</v>
      </c>
      <c r="K25" s="37" t="s">
        <v>488</v>
      </c>
      <c r="L25" s="37" t="s">
        <v>488</v>
      </c>
      <c r="M25" s="37">
        <v>0.49495681491700499</v>
      </c>
      <c r="N25" s="87">
        <v>2.2788639859112698</v>
      </c>
      <c r="O25" s="87">
        <v>1</v>
      </c>
      <c r="P25" s="87">
        <v>0.131147903944834</v>
      </c>
      <c r="Q25" s="111" t="s">
        <v>488</v>
      </c>
      <c r="R25" s="111" t="s">
        <v>488</v>
      </c>
      <c r="S25" s="111" t="s">
        <v>488</v>
      </c>
      <c r="T25" s="7">
        <v>4.5418863917137996E-3</v>
      </c>
      <c r="U25" s="2">
        <v>1.6985007648201E-4</v>
      </c>
      <c r="V25" s="1" t="b">
        <v>1</v>
      </c>
      <c r="W25" s="2">
        <v>1.09120117141626E-8</v>
      </c>
    </row>
    <row r="26" spans="1:23" ht="13" customHeight="1" x14ac:dyDescent="0.15">
      <c r="A26" s="1" t="s">
        <v>536</v>
      </c>
      <c r="B26" s="1" t="s">
        <v>858</v>
      </c>
      <c r="C26" s="1" t="s">
        <v>850</v>
      </c>
      <c r="D26" s="1" t="s">
        <v>534</v>
      </c>
      <c r="E26" s="1">
        <v>1</v>
      </c>
      <c r="F26" s="70">
        <v>0.29989503673714202</v>
      </c>
      <c r="G26" s="70">
        <v>0.37182931919773998</v>
      </c>
      <c r="H26" s="70">
        <f t="shared" si="1"/>
        <v>-0.42889042889042839</v>
      </c>
      <c r="I26" s="70">
        <f t="shared" si="2"/>
        <v>1.0286805023647125</v>
      </c>
      <c r="J26" s="37" t="s">
        <v>488</v>
      </c>
      <c r="K26" s="37" t="s">
        <v>488</v>
      </c>
      <c r="L26" s="37" t="s">
        <v>488</v>
      </c>
      <c r="M26" s="37">
        <v>0.419931836431649</v>
      </c>
      <c r="N26" s="87" t="s">
        <v>488</v>
      </c>
      <c r="O26" s="87" t="s">
        <v>488</v>
      </c>
      <c r="P26" s="87" t="s">
        <v>488</v>
      </c>
      <c r="Q26" s="111" t="s">
        <v>488</v>
      </c>
      <c r="R26" s="111" t="s">
        <v>488</v>
      </c>
      <c r="S26" s="111" t="s">
        <v>488</v>
      </c>
      <c r="T26" s="7">
        <v>4.2596994661467001E-4</v>
      </c>
      <c r="U26" s="2">
        <v>7.4356269747702803E-5</v>
      </c>
      <c r="V26" s="1" t="b">
        <v>1</v>
      </c>
      <c r="W26" s="2">
        <v>0.31734472641853601</v>
      </c>
    </row>
    <row r="27" spans="1:23" ht="13" customHeight="1" x14ac:dyDescent="0.15">
      <c r="A27" s="1"/>
      <c r="B27" s="1"/>
      <c r="C27" s="1"/>
      <c r="D27" s="1"/>
      <c r="E27" s="1"/>
      <c r="F27" s="70"/>
      <c r="G27" s="70"/>
      <c r="H27" s="70"/>
      <c r="I27" s="70"/>
      <c r="J27" s="37"/>
      <c r="K27" s="37"/>
      <c r="L27" s="37"/>
      <c r="M27" s="37"/>
      <c r="N27" s="87"/>
      <c r="O27" s="87"/>
      <c r="P27" s="87"/>
      <c r="Q27" s="111"/>
      <c r="R27" s="111"/>
      <c r="S27" s="111"/>
      <c r="T27" s="7"/>
      <c r="U27" s="2"/>
      <c r="V27" s="1"/>
      <c r="W27" s="2"/>
    </row>
    <row r="28" spans="1:23" ht="13" customHeight="1" x14ac:dyDescent="0.15">
      <c r="A28" s="1" t="s">
        <v>595</v>
      </c>
      <c r="B28" s="1" t="s">
        <v>858</v>
      </c>
      <c r="C28" s="1" t="s">
        <v>489</v>
      </c>
      <c r="D28" s="1" t="s">
        <v>534</v>
      </c>
      <c r="E28" s="1">
        <v>1</v>
      </c>
      <c r="F28" s="70">
        <v>-4.5288982250573297E-2</v>
      </c>
      <c r="G28" s="70">
        <v>9.2505155235213604E-2</v>
      </c>
      <c r="H28" s="70">
        <f t="shared" si="1"/>
        <v>-0.22659908651159194</v>
      </c>
      <c r="I28" s="70">
        <f t="shared" si="2"/>
        <v>0.13602112201044536</v>
      </c>
      <c r="J28" s="37" t="s">
        <v>488</v>
      </c>
      <c r="K28" s="37" t="s">
        <v>488</v>
      </c>
      <c r="L28" s="37" t="s">
        <v>488</v>
      </c>
      <c r="M28" s="37">
        <v>0.62442877256899998</v>
      </c>
      <c r="N28" s="87" t="s">
        <v>488</v>
      </c>
      <c r="O28" s="87" t="s">
        <v>488</v>
      </c>
      <c r="P28" s="87" t="s">
        <v>488</v>
      </c>
      <c r="Q28" s="111" t="s">
        <v>488</v>
      </c>
      <c r="R28" s="111" t="s">
        <v>488</v>
      </c>
      <c r="S28" s="111" t="s">
        <v>488</v>
      </c>
      <c r="T28" s="7">
        <v>4.1092752778521301E-3</v>
      </c>
      <c r="U28" s="2">
        <v>1.3883814382398E-4</v>
      </c>
      <c r="V28" s="1" t="b">
        <v>1</v>
      </c>
      <c r="W28" s="2">
        <v>3.6385254885205503E-5</v>
      </c>
    </row>
    <row r="29" spans="1:23" ht="13" customHeight="1" x14ac:dyDescent="0.15">
      <c r="A29" s="1" t="s">
        <v>535</v>
      </c>
      <c r="B29" s="1" t="s">
        <v>858</v>
      </c>
      <c r="C29" s="1" t="s">
        <v>489</v>
      </c>
      <c r="D29" s="1" t="s">
        <v>534</v>
      </c>
      <c r="E29" s="1">
        <v>1</v>
      </c>
      <c r="F29" s="70">
        <v>-4.9106575118579798E-2</v>
      </c>
      <c r="G29" s="70">
        <v>8.31034348160581E-2</v>
      </c>
      <c r="H29" s="70">
        <f t="shared" si="1"/>
        <v>-0.21198930735805366</v>
      </c>
      <c r="I29" s="70">
        <f t="shared" si="2"/>
        <v>0.11377615712089406</v>
      </c>
      <c r="J29" s="37" t="s">
        <v>488</v>
      </c>
      <c r="K29" s="37" t="s">
        <v>488</v>
      </c>
      <c r="L29" s="37" t="s">
        <v>488</v>
      </c>
      <c r="M29" s="37">
        <v>0.55458133446816904</v>
      </c>
      <c r="N29" s="87" t="s">
        <v>488</v>
      </c>
      <c r="O29" s="87" t="s">
        <v>488</v>
      </c>
      <c r="P29" s="87" t="s">
        <v>488</v>
      </c>
      <c r="Q29" s="111" t="s">
        <v>488</v>
      </c>
      <c r="R29" s="111" t="s">
        <v>488</v>
      </c>
      <c r="S29" s="111" t="s">
        <v>488</v>
      </c>
      <c r="T29" s="7">
        <v>5.8648705033375996E-4</v>
      </c>
      <c r="U29" s="2">
        <v>9.3028475125357793E-6</v>
      </c>
      <c r="V29" s="1" t="b">
        <v>1</v>
      </c>
      <c r="W29" s="2">
        <v>1.4313578135109E-3</v>
      </c>
    </row>
    <row r="30" spans="1:23" ht="13" customHeight="1" x14ac:dyDescent="0.15">
      <c r="A30" s="1" t="s">
        <v>533</v>
      </c>
      <c r="B30" s="1" t="s">
        <v>858</v>
      </c>
      <c r="C30" s="1" t="s">
        <v>489</v>
      </c>
      <c r="D30" s="1" t="s">
        <v>493</v>
      </c>
      <c r="E30" s="1">
        <v>2</v>
      </c>
      <c r="F30" s="70">
        <v>4.5899806320887698E-3</v>
      </c>
      <c r="G30" s="70">
        <v>1.16661262812111E-2</v>
      </c>
      <c r="H30" s="70">
        <f t="shared" si="1"/>
        <v>-1.8275626879084985E-2</v>
      </c>
      <c r="I30" s="70">
        <f t="shared" si="2"/>
        <v>2.7455588143262526E-2</v>
      </c>
      <c r="J30" s="37" t="s">
        <v>488</v>
      </c>
      <c r="K30" s="37" t="s">
        <v>488</v>
      </c>
      <c r="L30" s="37" t="s">
        <v>488</v>
      </c>
      <c r="M30" s="37">
        <v>0.69399073890070595</v>
      </c>
      <c r="N30" s="87">
        <v>0.79739271888848695</v>
      </c>
      <c r="O30" s="87">
        <v>1</v>
      </c>
      <c r="P30" s="87">
        <v>0.37187404873160601</v>
      </c>
      <c r="Q30" s="111" t="s">
        <v>488</v>
      </c>
      <c r="R30" s="111" t="s">
        <v>488</v>
      </c>
      <c r="S30" s="111" t="s">
        <v>488</v>
      </c>
      <c r="T30" s="7">
        <v>1.2043107085570499E-3</v>
      </c>
      <c r="U30" s="2">
        <v>2.6962645908167498E-6</v>
      </c>
      <c r="V30" s="1" t="b">
        <v>1</v>
      </c>
      <c r="W30" s="2">
        <v>5.7134935737344206E-29</v>
      </c>
    </row>
    <row r="31" spans="1:23" ht="13" customHeight="1" x14ac:dyDescent="0.15">
      <c r="A31" s="1" t="s">
        <v>530</v>
      </c>
      <c r="B31" s="1" t="s">
        <v>858</v>
      </c>
      <c r="C31" s="1" t="s">
        <v>489</v>
      </c>
      <c r="D31" s="1" t="s">
        <v>493</v>
      </c>
      <c r="E31" s="1">
        <v>2</v>
      </c>
      <c r="F31" s="70">
        <v>-3.01178161591301E-2</v>
      </c>
      <c r="G31" s="70">
        <v>4.4909435825414297E-2</v>
      </c>
      <c r="H31" s="70">
        <f t="shared" si="1"/>
        <v>-0.11814031037694213</v>
      </c>
      <c r="I31" s="70">
        <f t="shared" si="2"/>
        <v>5.7904678058681922E-2</v>
      </c>
      <c r="J31" s="37" t="s">
        <v>488</v>
      </c>
      <c r="K31" s="37" t="s">
        <v>488</v>
      </c>
      <c r="L31" s="37" t="s">
        <v>488</v>
      </c>
      <c r="M31" s="37">
        <v>0.50245341125072396</v>
      </c>
      <c r="N31" s="87">
        <v>7.3922139438452605E-2</v>
      </c>
      <c r="O31" s="87">
        <v>1</v>
      </c>
      <c r="P31" s="87">
        <v>0.78570947484474296</v>
      </c>
      <c r="Q31" s="111" t="s">
        <v>488</v>
      </c>
      <c r="R31" s="111" t="s">
        <v>488</v>
      </c>
      <c r="S31" s="111" t="s">
        <v>488</v>
      </c>
      <c r="T31" s="7">
        <v>4.5418863917137996E-3</v>
      </c>
      <c r="U31" s="2">
        <v>5.48639770642758E-5</v>
      </c>
      <c r="V31" s="1" t="b">
        <v>1</v>
      </c>
      <c r="W31" s="2">
        <v>2.6345758156270197E-10</v>
      </c>
    </row>
    <row r="32" spans="1:23" ht="13" customHeight="1" x14ac:dyDescent="0.15">
      <c r="A32" s="1" t="s">
        <v>536</v>
      </c>
      <c r="B32" s="1" t="s">
        <v>858</v>
      </c>
      <c r="C32" s="1" t="s">
        <v>489</v>
      </c>
      <c r="D32" s="1" t="s">
        <v>534</v>
      </c>
      <c r="E32" s="1">
        <v>1</v>
      </c>
      <c r="F32" s="70">
        <v>0.57040846514530696</v>
      </c>
      <c r="G32" s="70">
        <v>0.28064501748712301</v>
      </c>
      <c r="H32" s="70">
        <f t="shared" si="1"/>
        <v>2.0344230870545932E-2</v>
      </c>
      <c r="I32" s="70">
        <f t="shared" si="2"/>
        <v>1.120472699420068</v>
      </c>
      <c r="J32" s="37" t="s">
        <v>488</v>
      </c>
      <c r="K32" s="37" t="s">
        <v>488</v>
      </c>
      <c r="L32" s="37" t="s">
        <v>488</v>
      </c>
      <c r="M32" s="37">
        <v>4.2103976540834198E-2</v>
      </c>
      <c r="N32" s="87" t="s">
        <v>488</v>
      </c>
      <c r="O32" s="87" t="s">
        <v>488</v>
      </c>
      <c r="P32" s="87" t="s">
        <v>488</v>
      </c>
      <c r="Q32" s="111" t="s">
        <v>488</v>
      </c>
      <c r="R32" s="111" t="s">
        <v>488</v>
      </c>
      <c r="S32" s="111" t="s">
        <v>488</v>
      </c>
      <c r="T32" s="7">
        <v>4.2596994661467001E-4</v>
      </c>
      <c r="U32" s="2">
        <v>3.2453916395222001E-4</v>
      </c>
      <c r="V32" s="1" t="b">
        <v>1</v>
      </c>
      <c r="W32" s="2">
        <v>0.81772544401429004</v>
      </c>
    </row>
    <row r="33" spans="1:23" ht="13" customHeight="1" x14ac:dyDescent="0.15">
      <c r="A33" s="1"/>
      <c r="B33" s="1"/>
      <c r="C33" s="1"/>
      <c r="D33" s="1"/>
      <c r="E33" s="1"/>
      <c r="F33" s="70"/>
      <c r="G33" s="70"/>
      <c r="H33" s="70"/>
      <c r="I33" s="70"/>
      <c r="J33" s="37"/>
      <c r="K33" s="37"/>
      <c r="L33" s="37"/>
      <c r="M33" s="37"/>
      <c r="N33" s="87"/>
      <c r="O33" s="87"/>
      <c r="P33" s="87"/>
      <c r="Q33" s="111"/>
      <c r="R33" s="111"/>
      <c r="S33" s="111"/>
      <c r="T33" s="7"/>
      <c r="U33" s="2"/>
      <c r="V33" s="1"/>
      <c r="W33" s="2"/>
    </row>
    <row r="34" spans="1:23" s="68" customFormat="1" ht="13" customHeight="1" x14ac:dyDescent="0.15">
      <c r="A34" s="70" t="s">
        <v>533</v>
      </c>
      <c r="B34" s="1" t="s">
        <v>858</v>
      </c>
      <c r="C34" s="70" t="s">
        <v>931</v>
      </c>
      <c r="D34" s="1" t="s">
        <v>493</v>
      </c>
      <c r="E34" s="1">
        <v>2</v>
      </c>
      <c r="F34" s="70">
        <v>0.13500482851023601</v>
      </c>
      <c r="G34" s="70">
        <v>4.9137283818203599E-2</v>
      </c>
      <c r="H34" s="70">
        <v>3.8695752226556968E-2</v>
      </c>
      <c r="I34" s="70">
        <v>0.23131390479391506</v>
      </c>
      <c r="J34" s="37" t="s">
        <v>488</v>
      </c>
      <c r="K34" s="37" t="s">
        <v>488</v>
      </c>
      <c r="L34" s="37" t="s">
        <v>488</v>
      </c>
      <c r="M34" s="70">
        <v>6.0050982597012496E-3</v>
      </c>
      <c r="N34" s="70">
        <v>2.6279279758795099E-2</v>
      </c>
      <c r="O34" s="70">
        <v>1</v>
      </c>
      <c r="P34" s="70">
        <v>0.87122013584904001</v>
      </c>
      <c r="Q34" s="70" t="s">
        <v>488</v>
      </c>
      <c r="R34" s="70" t="s">
        <v>488</v>
      </c>
      <c r="S34" s="70" t="s">
        <v>488</v>
      </c>
      <c r="T34" s="70">
        <v>1.2043107085570499E-3</v>
      </c>
      <c r="U34" s="70">
        <v>1.41752597614557E-4</v>
      </c>
      <c r="V34" s="70" t="b">
        <v>1</v>
      </c>
      <c r="W34" s="70">
        <v>2.8153798275131198E-7</v>
      </c>
    </row>
    <row r="35" spans="1:23" s="68" customFormat="1" ht="13" customHeight="1" x14ac:dyDescent="0.15">
      <c r="A35" s="70" t="s">
        <v>533</v>
      </c>
      <c r="B35" s="1" t="s">
        <v>858</v>
      </c>
      <c r="C35" s="70" t="s">
        <v>930</v>
      </c>
      <c r="D35" s="1" t="s">
        <v>493</v>
      </c>
      <c r="E35" s="1">
        <v>2</v>
      </c>
      <c r="F35" s="70">
        <v>-0.10186361205974</v>
      </c>
      <c r="G35" s="70">
        <v>4.9343926671879597E-2</v>
      </c>
      <c r="H35" s="70">
        <v>-0.198577708336624</v>
      </c>
      <c r="I35" s="70">
        <v>-5.1495157828559956E-3</v>
      </c>
      <c r="J35" s="37" t="s">
        <v>488</v>
      </c>
      <c r="K35" s="37" t="s">
        <v>488</v>
      </c>
      <c r="L35" s="37" t="s">
        <v>488</v>
      </c>
      <c r="M35" s="70">
        <v>3.8983627564633701E-2</v>
      </c>
      <c r="N35" s="70">
        <v>0.14161663038716901</v>
      </c>
      <c r="O35" s="70">
        <v>1</v>
      </c>
      <c r="P35" s="70">
        <v>0.70667912305073999</v>
      </c>
      <c r="Q35" s="70" t="s">
        <v>488</v>
      </c>
      <c r="R35" s="70" t="s">
        <v>488</v>
      </c>
      <c r="S35" s="70" t="s">
        <v>488</v>
      </c>
      <c r="T35" s="70">
        <v>1.2043107085570499E-3</v>
      </c>
      <c r="U35" s="70">
        <v>8.1820782001600803E-5</v>
      </c>
      <c r="V35" s="70" t="b">
        <v>1</v>
      </c>
      <c r="W35" s="70">
        <v>6.6783737085857802E-9</v>
      </c>
    </row>
    <row r="36" spans="1:23" s="68" customFormat="1" ht="13" customHeight="1" x14ac:dyDescent="0.15">
      <c r="B36" s="8"/>
      <c r="D36" s="8"/>
      <c r="E36" s="8"/>
      <c r="J36" s="38"/>
      <c r="K36" s="38"/>
      <c r="L36" s="38"/>
    </row>
    <row r="37" spans="1:23" s="68" customFormat="1" ht="13" customHeight="1" x14ac:dyDescent="0.15">
      <c r="B37" s="8"/>
      <c r="D37" s="8"/>
      <c r="E37" s="8"/>
      <c r="J37" s="38"/>
      <c r="K37" s="38"/>
      <c r="L37" s="38"/>
    </row>
    <row r="38" spans="1:23" ht="13" customHeight="1" x14ac:dyDescent="0.15">
      <c r="A38" s="8" t="s">
        <v>651</v>
      </c>
    </row>
    <row r="39" spans="1:23" ht="13" customHeight="1" x14ac:dyDescent="0.15">
      <c r="A39" s="8" t="s">
        <v>602</v>
      </c>
      <c r="B39" s="8" t="s">
        <v>652</v>
      </c>
    </row>
    <row r="40" spans="1:23" ht="13" customHeight="1" x14ac:dyDescent="0.15">
      <c r="A40" s="8" t="s">
        <v>653</v>
      </c>
      <c r="B40" s="8" t="s">
        <v>654</v>
      </c>
    </row>
    <row r="41" spans="1:23" ht="13" customHeight="1" x14ac:dyDescent="0.15">
      <c r="A41" s="8" t="s">
        <v>655</v>
      </c>
      <c r="B41" s="8" t="s">
        <v>656</v>
      </c>
    </row>
    <row r="42" spans="1:23" ht="13" customHeight="1" x14ac:dyDescent="0.15">
      <c r="A42" s="10" t="s">
        <v>657</v>
      </c>
      <c r="B42" s="8" t="s">
        <v>658</v>
      </c>
    </row>
    <row r="43" spans="1:23" ht="13" customHeight="1" x14ac:dyDescent="0.15">
      <c r="A43" s="8" t="s">
        <v>659</v>
      </c>
      <c r="B43" s="8" t="s">
        <v>660</v>
      </c>
    </row>
    <row r="44" spans="1:23" ht="13" customHeight="1" x14ac:dyDescent="0.15">
      <c r="A44" s="8" t="s">
        <v>627</v>
      </c>
      <c r="B44" s="8" t="s">
        <v>661</v>
      </c>
    </row>
    <row r="45" spans="1:23" ht="13" customHeight="1" x14ac:dyDescent="0.15">
      <c r="A45" s="8" t="s">
        <v>624</v>
      </c>
      <c r="B45" s="8" t="s">
        <v>662</v>
      </c>
    </row>
    <row r="46" spans="1:23" ht="13" customHeight="1" x14ac:dyDescent="0.15">
      <c r="A46" s="8" t="s">
        <v>618</v>
      </c>
      <c r="B46" s="8" t="s">
        <v>663</v>
      </c>
    </row>
    <row r="47" spans="1:23" ht="13" customHeight="1" x14ac:dyDescent="0.15">
      <c r="A47" s="8" t="s">
        <v>606</v>
      </c>
      <c r="B47" s="8" t="s">
        <v>664</v>
      </c>
    </row>
    <row r="48" spans="1:23" ht="13" customHeight="1" x14ac:dyDescent="0.15">
      <c r="A48" s="8" t="s">
        <v>610</v>
      </c>
      <c r="B48" s="8" t="s">
        <v>665</v>
      </c>
    </row>
    <row r="49" spans="1:2" ht="13" customHeight="1" x14ac:dyDescent="0.15">
      <c r="A49" s="8" t="s">
        <v>603</v>
      </c>
      <c r="B49" s="8" t="s">
        <v>666</v>
      </c>
    </row>
    <row r="50" spans="1:2" ht="13" customHeight="1" x14ac:dyDescent="0.15">
      <c r="A50" s="8" t="s">
        <v>3</v>
      </c>
      <c r="B50" s="8" t="s">
        <v>667</v>
      </c>
    </row>
  </sheetData>
  <sortState xmlns:xlrd2="http://schemas.microsoft.com/office/spreadsheetml/2017/richdata2" ref="A11:W32">
    <sortCondition ref="C11:C32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31DC7-3563-AA45-8916-4B4D1A0B2ECD}">
  <dimension ref="A1:AC37"/>
  <sheetViews>
    <sheetView workbookViewId="0">
      <selection activeCell="D21" sqref="D21"/>
    </sheetView>
  </sheetViews>
  <sheetFormatPr baseColWidth="10" defaultRowHeight="13" customHeight="1" x14ac:dyDescent="0.15"/>
  <cols>
    <col min="1" max="1" width="10.83203125" style="8"/>
    <col min="2" max="2" width="25.1640625" style="8" customWidth="1"/>
    <col min="3" max="3" width="10.83203125" style="8"/>
    <col min="4" max="4" width="19.33203125" style="8" customWidth="1"/>
    <col min="5" max="5" width="13.5" style="8" customWidth="1"/>
    <col min="6" max="6" width="10.83203125" style="89"/>
    <col min="7" max="7" width="10.83203125" style="8"/>
    <col min="8" max="8" width="10.83203125" style="68"/>
    <col min="9" max="10" width="10.83203125" style="8"/>
    <col min="11" max="11" width="10.83203125" style="68"/>
    <col min="12" max="20" width="10.83203125" style="8"/>
    <col min="21" max="25" width="10.83203125" style="68"/>
    <col min="26" max="16384" width="10.83203125" style="8"/>
  </cols>
  <sheetData>
    <row r="1" spans="1:29" ht="13" customHeight="1" x14ac:dyDescent="0.15">
      <c r="A1" s="29" t="s">
        <v>1053</v>
      </c>
    </row>
    <row r="2" spans="1:29" ht="13" customHeight="1" x14ac:dyDescent="0.15">
      <c r="A2" s="8" t="s">
        <v>986</v>
      </c>
    </row>
    <row r="5" spans="1:29" ht="13" customHeight="1" x14ac:dyDescent="0.15">
      <c r="D5" s="29" t="s">
        <v>992</v>
      </c>
      <c r="E5" s="29"/>
      <c r="F5" s="88"/>
      <c r="G5" s="29"/>
      <c r="H5" s="67"/>
      <c r="I5" s="29"/>
      <c r="J5" s="29"/>
      <c r="K5" s="67"/>
      <c r="P5" s="29" t="s">
        <v>991</v>
      </c>
    </row>
    <row r="6" spans="1:29" ht="13" customHeight="1" x14ac:dyDescent="0.15">
      <c r="D6" s="33" t="s">
        <v>945</v>
      </c>
      <c r="E6" s="33" t="s">
        <v>983</v>
      </c>
      <c r="F6" s="92" t="s">
        <v>989</v>
      </c>
      <c r="G6" s="33" t="s">
        <v>946</v>
      </c>
      <c r="H6" s="69" t="s">
        <v>947</v>
      </c>
      <c r="I6" s="33" t="s">
        <v>948</v>
      </c>
      <c r="J6" s="33" t="s">
        <v>949</v>
      </c>
      <c r="K6" s="69" t="s">
        <v>950</v>
      </c>
      <c r="L6" s="33" t="s">
        <v>951</v>
      </c>
      <c r="P6" s="33" t="s">
        <v>945</v>
      </c>
      <c r="Q6" s="33" t="s">
        <v>983</v>
      </c>
      <c r="R6" s="33" t="s">
        <v>990</v>
      </c>
      <c r="S6" s="33" t="s">
        <v>984</v>
      </c>
      <c r="T6" s="33" t="s">
        <v>985</v>
      </c>
      <c r="U6" s="69" t="s">
        <v>946</v>
      </c>
      <c r="V6" s="69" t="s">
        <v>947</v>
      </c>
      <c r="W6" s="69" t="s">
        <v>948</v>
      </c>
      <c r="X6" s="69" t="s">
        <v>949</v>
      </c>
      <c r="Y6" s="69" t="s">
        <v>950</v>
      </c>
    </row>
    <row r="7" spans="1:29" ht="13" customHeight="1" x14ac:dyDescent="0.15">
      <c r="A7" s="33" t="s">
        <v>993</v>
      </c>
      <c r="B7" s="33" t="s">
        <v>983</v>
      </c>
      <c r="D7" s="1" t="s">
        <v>956</v>
      </c>
      <c r="E7" s="1" t="s">
        <v>955</v>
      </c>
      <c r="F7" s="93">
        <v>834</v>
      </c>
      <c r="G7" s="2">
        <v>2.3299999999999999E-53</v>
      </c>
      <c r="H7" s="70">
        <v>0.93500000000000005</v>
      </c>
      <c r="I7" s="2">
        <v>8.6700000000000003E-55</v>
      </c>
      <c r="J7" s="70">
        <v>3.4799999999999998E-2</v>
      </c>
      <c r="K7" s="70">
        <v>3.0499999999999999E-2</v>
      </c>
      <c r="L7" s="70">
        <f t="shared" ref="L7:L25" si="0">K7/(K7+J7)</f>
        <v>0.46707503828483921</v>
      </c>
      <c r="P7" s="1" t="s">
        <v>962</v>
      </c>
      <c r="Q7" s="1" t="s">
        <v>971</v>
      </c>
      <c r="R7" s="1">
        <v>486</v>
      </c>
      <c r="S7" s="1" t="s">
        <v>509</v>
      </c>
      <c r="T7" s="1" t="s">
        <v>975</v>
      </c>
      <c r="U7" s="70">
        <v>0</v>
      </c>
      <c r="V7" s="70">
        <v>0.53693444398120804</v>
      </c>
      <c r="W7" s="70">
        <v>0</v>
      </c>
      <c r="X7" s="70">
        <v>0.43140739036821901</v>
      </c>
      <c r="Y7" s="70">
        <v>3.16581656506447E-2</v>
      </c>
    </row>
    <row r="8" spans="1:29" ht="13" customHeight="1" x14ac:dyDescent="0.15">
      <c r="A8" s="1" t="s">
        <v>596</v>
      </c>
      <c r="B8" s="1" t="s">
        <v>954</v>
      </c>
      <c r="D8" s="1"/>
      <c r="E8" s="1"/>
      <c r="F8" s="93"/>
      <c r="G8" s="1"/>
      <c r="H8" s="70"/>
      <c r="I8" s="1"/>
      <c r="J8" s="1"/>
      <c r="K8" s="70"/>
      <c r="L8" s="70"/>
      <c r="P8" s="1"/>
      <c r="Q8" s="1"/>
      <c r="R8" s="1">
        <v>486</v>
      </c>
      <c r="S8" s="1" t="s">
        <v>976</v>
      </c>
      <c r="T8" s="1" t="s">
        <v>975</v>
      </c>
      <c r="U8" s="2">
        <v>2.22975684931604E-48</v>
      </c>
      <c r="V8" s="70">
        <v>0.55436711562577901</v>
      </c>
      <c r="W8" s="2">
        <v>1.7917918552756901E-48</v>
      </c>
      <c r="X8" s="70">
        <v>0.445478975232527</v>
      </c>
      <c r="Y8" s="2">
        <v>1.5390914168866E-4</v>
      </c>
    </row>
    <row r="9" spans="1:29" ht="13" customHeight="1" x14ac:dyDescent="0.15">
      <c r="A9" s="1" t="s">
        <v>850</v>
      </c>
      <c r="B9" s="1" t="s">
        <v>897</v>
      </c>
      <c r="D9" s="2" t="s">
        <v>958</v>
      </c>
      <c r="E9" s="1" t="s">
        <v>957</v>
      </c>
      <c r="F9" s="93">
        <v>960</v>
      </c>
      <c r="G9" s="2">
        <v>6.1000000000000003E-40</v>
      </c>
      <c r="H9" s="70">
        <v>0.91300000000000003</v>
      </c>
      <c r="I9" s="2">
        <v>2.6900000000000002E-41</v>
      </c>
      <c r="J9" s="2">
        <v>4.0099999999999997E-2</v>
      </c>
      <c r="K9" s="70">
        <v>4.6600000000000003E-2</v>
      </c>
      <c r="L9" s="95">
        <f t="shared" si="0"/>
        <v>0.53748558246828149</v>
      </c>
      <c r="P9" s="1"/>
      <c r="Q9" s="1"/>
      <c r="R9" s="1">
        <v>486</v>
      </c>
      <c r="S9" s="1" t="s">
        <v>977</v>
      </c>
      <c r="T9" s="1" t="s">
        <v>975</v>
      </c>
      <c r="U9" s="70">
        <v>2.28716517532025E-2</v>
      </c>
      <c r="V9" s="70">
        <v>0.53126467191302595</v>
      </c>
      <c r="W9" s="70">
        <v>1.83792413691477E-2</v>
      </c>
      <c r="X9" s="70">
        <v>0.42691343948974197</v>
      </c>
      <c r="Y9" s="70">
        <v>5.7099547488211901E-4</v>
      </c>
      <c r="AA9" s="11"/>
      <c r="AB9" s="11"/>
      <c r="AC9" s="11"/>
    </row>
    <row r="10" spans="1:29" ht="13" customHeight="1" x14ac:dyDescent="0.15">
      <c r="A10" s="1" t="s">
        <v>849</v>
      </c>
      <c r="B10" s="1" t="s">
        <v>896</v>
      </c>
      <c r="D10" s="1"/>
      <c r="E10" s="1"/>
      <c r="F10" s="93"/>
      <c r="G10" s="1"/>
      <c r="H10" s="70"/>
      <c r="I10" s="1"/>
      <c r="J10" s="1"/>
      <c r="K10" s="70"/>
      <c r="L10" s="70"/>
      <c r="P10" s="1"/>
      <c r="Q10" s="1"/>
      <c r="R10" s="1">
        <v>486</v>
      </c>
      <c r="S10" s="1" t="s">
        <v>61</v>
      </c>
      <c r="T10" s="1" t="s">
        <v>975</v>
      </c>
      <c r="U10" s="70">
        <v>0.12962014132416899</v>
      </c>
      <c r="V10" s="70">
        <v>0.42476541316657102</v>
      </c>
      <c r="W10" s="70">
        <v>0.104160376758376</v>
      </c>
      <c r="X10" s="70">
        <v>0.34133348225435101</v>
      </c>
      <c r="Y10" s="2">
        <v>1.20586496534332E-4</v>
      </c>
    </row>
    <row r="11" spans="1:29" ht="13" customHeight="1" x14ac:dyDescent="0.15">
      <c r="A11" s="1" t="s">
        <v>489</v>
      </c>
      <c r="B11" s="1" t="s">
        <v>899</v>
      </c>
      <c r="D11" s="1" t="s">
        <v>953</v>
      </c>
      <c r="E11" s="1" t="s">
        <v>952</v>
      </c>
      <c r="F11" s="93">
        <v>817</v>
      </c>
      <c r="G11" s="2">
        <v>6.2100000000000004E-12</v>
      </c>
      <c r="H11" s="70">
        <v>0.96099999999999997</v>
      </c>
      <c r="I11" s="2">
        <v>1.8200000000000001E-13</v>
      </c>
      <c r="J11" s="2">
        <v>2.8199999999999999E-2</v>
      </c>
      <c r="K11" s="70">
        <v>1.06E-2</v>
      </c>
      <c r="L11" s="70">
        <f t="shared" si="0"/>
        <v>0.27319587628865977</v>
      </c>
      <c r="P11" s="1"/>
      <c r="Q11" s="1"/>
      <c r="R11" s="1">
        <v>486</v>
      </c>
      <c r="S11" s="1" t="s">
        <v>978</v>
      </c>
      <c r="T11" s="1" t="s">
        <v>975</v>
      </c>
      <c r="U11" s="2">
        <v>6.9055759352614997E-9</v>
      </c>
      <c r="V11" s="70">
        <v>0.55429037222063904</v>
      </c>
      <c r="W11" s="2">
        <v>5.5491946220883699E-9</v>
      </c>
      <c r="X11" s="70">
        <v>0.445417028278835</v>
      </c>
      <c r="Y11" s="2">
        <v>2.9258704575566003E-4</v>
      </c>
    </row>
    <row r="12" spans="1:29" ht="13" customHeight="1" x14ac:dyDescent="0.15">
      <c r="A12" s="1"/>
      <c r="B12" s="1"/>
      <c r="D12" s="1"/>
      <c r="E12" s="1"/>
      <c r="F12" s="93"/>
      <c r="G12" s="1"/>
      <c r="H12" s="70"/>
      <c r="I12" s="1"/>
      <c r="J12" s="1"/>
      <c r="K12" s="70"/>
      <c r="L12" s="70"/>
      <c r="P12" s="1"/>
      <c r="Q12" s="1"/>
      <c r="R12" s="1">
        <v>486</v>
      </c>
      <c r="S12" s="1" t="s">
        <v>979</v>
      </c>
      <c r="T12" s="1" t="s">
        <v>975</v>
      </c>
      <c r="U12" s="70">
        <v>0.54226031055775104</v>
      </c>
      <c r="V12" s="70">
        <v>1.21639829298676E-2</v>
      </c>
      <c r="W12" s="70">
        <v>0.43575047575015802</v>
      </c>
      <c r="X12" s="70">
        <v>9.7746532304357897E-3</v>
      </c>
      <c r="Y12" s="2">
        <v>5.0577531787684899E-5</v>
      </c>
    </row>
    <row r="13" spans="1:29" ht="13" customHeight="1" x14ac:dyDescent="0.2">
      <c r="A13" s="33" t="s">
        <v>959</v>
      </c>
      <c r="B13" s="33" t="s">
        <v>960</v>
      </c>
      <c r="D13" s="1" t="s">
        <v>962</v>
      </c>
      <c r="E13" s="1" t="s">
        <v>961</v>
      </c>
      <c r="F13" s="93">
        <v>1818</v>
      </c>
      <c r="G13" s="1">
        <v>0</v>
      </c>
      <c r="H13" s="70">
        <v>0.84899999999999998</v>
      </c>
      <c r="I13" s="1">
        <v>0</v>
      </c>
      <c r="J13" s="70">
        <v>0.14099999999999999</v>
      </c>
      <c r="K13" s="70">
        <v>1.01E-2</v>
      </c>
      <c r="L13" s="70">
        <f t="shared" si="0"/>
        <v>6.6843150231634688E-2</v>
      </c>
      <c r="P13" s="1"/>
      <c r="Q13" s="1"/>
      <c r="R13" s="1">
        <v>486</v>
      </c>
      <c r="S13" s="1" t="s">
        <v>980</v>
      </c>
      <c r="T13" s="1" t="s">
        <v>975</v>
      </c>
      <c r="U13" s="2">
        <v>1.82340710462313E-43</v>
      </c>
      <c r="V13" s="70">
        <v>0.13167725638495001</v>
      </c>
      <c r="W13" s="2">
        <v>1.4652566264871999E-43</v>
      </c>
      <c r="X13" s="70">
        <v>0.10428536206431401</v>
      </c>
      <c r="Y13" s="94">
        <v>0.76403738155073797</v>
      </c>
    </row>
    <row r="14" spans="1:29" ht="13" customHeight="1" x14ac:dyDescent="0.15">
      <c r="A14" s="1" t="s">
        <v>533</v>
      </c>
      <c r="B14" s="1" t="s">
        <v>757</v>
      </c>
      <c r="D14" s="1"/>
      <c r="E14" s="1"/>
      <c r="F14" s="93"/>
      <c r="G14" s="1"/>
      <c r="H14" s="70"/>
      <c r="I14" s="1"/>
      <c r="J14" s="70"/>
      <c r="K14" s="70"/>
      <c r="L14" s="70"/>
      <c r="P14" s="1"/>
      <c r="Q14" s="1"/>
      <c r="R14" s="1">
        <v>486</v>
      </c>
      <c r="S14" s="1" t="s">
        <v>981</v>
      </c>
      <c r="T14" s="1" t="s">
        <v>975</v>
      </c>
      <c r="U14" s="2">
        <v>4.6364127869615897E-42</v>
      </c>
      <c r="V14" s="70">
        <v>0.55414653154894</v>
      </c>
      <c r="W14" s="2">
        <v>3.7257365850998802E-42</v>
      </c>
      <c r="X14" s="70">
        <v>0.44530092062218202</v>
      </c>
      <c r="Y14" s="70">
        <v>5.5254782888308404E-4</v>
      </c>
    </row>
    <row r="15" spans="1:29" ht="13" customHeight="1" x14ac:dyDescent="0.15">
      <c r="A15" s="1" t="s">
        <v>536</v>
      </c>
      <c r="B15" s="1" t="s">
        <v>764</v>
      </c>
      <c r="D15" s="1" t="s">
        <v>964</v>
      </c>
      <c r="E15" s="1" t="s">
        <v>963</v>
      </c>
      <c r="F15" s="93">
        <v>1378</v>
      </c>
      <c r="G15" s="2">
        <v>6.2499999999999998E-21</v>
      </c>
      <c r="H15" s="70">
        <v>0.81899999999999995</v>
      </c>
      <c r="I15" s="2">
        <v>6.3900000000000001E-22</v>
      </c>
      <c r="J15" s="70">
        <v>8.3599999999999994E-2</v>
      </c>
      <c r="K15" s="70">
        <v>9.7600000000000006E-2</v>
      </c>
      <c r="L15" s="95">
        <f t="shared" si="0"/>
        <v>0.53863134657836653</v>
      </c>
      <c r="P15" s="1"/>
      <c r="Q15" s="1"/>
      <c r="R15" s="1">
        <v>486</v>
      </c>
      <c r="S15" s="1" t="s">
        <v>982</v>
      </c>
      <c r="T15" s="1" t="s">
        <v>975</v>
      </c>
      <c r="U15" s="70">
        <v>0.54420637482941103</v>
      </c>
      <c r="V15" s="70">
        <v>1.01707344952744E-2</v>
      </c>
      <c r="W15" s="70">
        <v>0.437314297434514</v>
      </c>
      <c r="X15" s="70">
        <v>8.1727446729649694E-3</v>
      </c>
      <c r="Y15" s="2">
        <v>1.3584856783492599E-4</v>
      </c>
    </row>
    <row r="16" spans="1:29" ht="13" customHeight="1" x14ac:dyDescent="0.15">
      <c r="A16" s="1" t="s">
        <v>535</v>
      </c>
      <c r="B16" s="1" t="s">
        <v>752</v>
      </c>
      <c r="D16" s="1"/>
      <c r="E16" s="1"/>
      <c r="F16" s="93"/>
      <c r="G16" s="1"/>
      <c r="H16" s="70"/>
      <c r="I16" s="1"/>
      <c r="J16" s="70"/>
      <c r="K16" s="70"/>
      <c r="L16" s="70"/>
      <c r="P16" s="1"/>
      <c r="Q16" s="1"/>
      <c r="R16" s="1"/>
      <c r="S16" s="1"/>
      <c r="T16" s="1"/>
      <c r="U16" s="70"/>
      <c r="V16" s="70"/>
      <c r="W16" s="70"/>
      <c r="X16" s="70"/>
      <c r="Y16" s="70"/>
    </row>
    <row r="17" spans="1:16" ht="13" customHeight="1" x14ac:dyDescent="0.15">
      <c r="A17" s="1" t="s">
        <v>621</v>
      </c>
      <c r="B17" s="1" t="s">
        <v>965</v>
      </c>
      <c r="D17" s="1" t="s">
        <v>967</v>
      </c>
      <c r="E17" s="1" t="s">
        <v>966</v>
      </c>
      <c r="F17" s="93">
        <v>1089</v>
      </c>
      <c r="G17" s="2">
        <v>1.12E-4</v>
      </c>
      <c r="H17" s="70">
        <v>0.69499999999999995</v>
      </c>
      <c r="I17" s="2">
        <v>8.1100000000000003E-6</v>
      </c>
      <c r="J17" s="70">
        <v>5.0099999999999999E-2</v>
      </c>
      <c r="K17" s="70">
        <v>0.254</v>
      </c>
      <c r="L17" s="95">
        <f t="shared" si="0"/>
        <v>0.83525156198618877</v>
      </c>
    </row>
    <row r="18" spans="1:16" ht="13" customHeight="1" x14ac:dyDescent="0.15">
      <c r="A18" s="1" t="s">
        <v>968</v>
      </c>
      <c r="B18" s="1" t="s">
        <v>969</v>
      </c>
      <c r="D18" s="1"/>
      <c r="E18" s="1"/>
      <c r="F18" s="93"/>
      <c r="G18" s="1"/>
      <c r="H18" s="70"/>
      <c r="I18" s="1"/>
      <c r="J18" s="70"/>
      <c r="K18" s="70"/>
      <c r="L18" s="70"/>
      <c r="P18" s="8" t="s">
        <v>988</v>
      </c>
    </row>
    <row r="19" spans="1:16" ht="13" customHeight="1" x14ac:dyDescent="0.15">
      <c r="D19" s="1" t="s">
        <v>953</v>
      </c>
      <c r="E19" s="1" t="s">
        <v>972</v>
      </c>
      <c r="F19" s="93">
        <v>554</v>
      </c>
      <c r="G19" s="2">
        <v>8.4600000000000003E-13</v>
      </c>
      <c r="H19" s="70">
        <v>9.8500000000000004E-2</v>
      </c>
      <c r="I19" s="2">
        <v>7.6299999999999998E-13</v>
      </c>
      <c r="J19" s="70">
        <v>8.8099999999999998E-2</v>
      </c>
      <c r="K19" s="95">
        <v>0.81299999999999994</v>
      </c>
      <c r="L19" s="37" t="s">
        <v>488</v>
      </c>
    </row>
    <row r="20" spans="1:16" ht="13" customHeight="1" x14ac:dyDescent="0.15">
      <c r="D20" s="1"/>
      <c r="E20" s="1"/>
      <c r="F20" s="93"/>
      <c r="G20" s="1"/>
      <c r="H20" s="70"/>
      <c r="I20" s="1"/>
      <c r="J20" s="70"/>
      <c r="K20" s="70"/>
      <c r="L20" s="37"/>
    </row>
    <row r="21" spans="1:16" ht="13" customHeight="1" x14ac:dyDescent="0.15">
      <c r="A21" s="90"/>
      <c r="D21" s="1" t="s">
        <v>962</v>
      </c>
      <c r="E21" s="1" t="s">
        <v>971</v>
      </c>
      <c r="F21" s="93">
        <v>746</v>
      </c>
      <c r="G21" s="1">
        <v>0</v>
      </c>
      <c r="H21" s="70">
        <v>1.6000000000000001E-3</v>
      </c>
      <c r="I21" s="1">
        <v>0</v>
      </c>
      <c r="J21" s="96">
        <v>0.98399999999999999</v>
      </c>
      <c r="K21" s="70">
        <v>1.4500000000000001E-2</v>
      </c>
      <c r="L21" s="37" t="s">
        <v>488</v>
      </c>
    </row>
    <row r="22" spans="1:16" ht="13" customHeight="1" x14ac:dyDescent="0.15">
      <c r="A22" s="91"/>
      <c r="D22" s="1"/>
      <c r="E22" s="1"/>
      <c r="F22" s="93"/>
      <c r="G22" s="1"/>
      <c r="H22" s="70"/>
      <c r="I22" s="1"/>
      <c r="J22" s="70"/>
      <c r="K22" s="70"/>
      <c r="L22" s="70"/>
    </row>
    <row r="23" spans="1:16" ht="13" customHeight="1" x14ac:dyDescent="0.15">
      <c r="A23" s="91"/>
      <c r="D23" s="1" t="s">
        <v>956</v>
      </c>
      <c r="E23" s="1" t="s">
        <v>970</v>
      </c>
      <c r="F23" s="93">
        <v>581</v>
      </c>
      <c r="G23" s="2">
        <v>5.0099999999999999E-54</v>
      </c>
      <c r="H23" s="70">
        <v>0.16700000000000001</v>
      </c>
      <c r="I23" s="2">
        <v>4.5299999999999997E-54</v>
      </c>
      <c r="J23" s="70">
        <v>0.15</v>
      </c>
      <c r="K23" s="95">
        <v>0.68200000000000005</v>
      </c>
      <c r="L23" s="37" t="s">
        <v>488</v>
      </c>
    </row>
    <row r="24" spans="1:16" ht="13" customHeight="1" x14ac:dyDescent="0.15">
      <c r="D24" s="1"/>
      <c r="E24" s="1"/>
      <c r="F24" s="93"/>
      <c r="G24" s="1"/>
      <c r="H24" s="70"/>
      <c r="I24" s="1"/>
      <c r="J24" s="70"/>
      <c r="K24" s="70"/>
      <c r="L24" s="70"/>
    </row>
    <row r="25" spans="1:16" ht="13" customHeight="1" x14ac:dyDescent="0.15">
      <c r="D25" s="2" t="s">
        <v>974</v>
      </c>
      <c r="E25" s="1" t="s">
        <v>973</v>
      </c>
      <c r="F25" s="93">
        <v>1102</v>
      </c>
      <c r="G25" s="2">
        <v>1.3299999999999999E-175</v>
      </c>
      <c r="H25" s="70">
        <v>0.88200000000000001</v>
      </c>
      <c r="I25" s="2">
        <v>1.2799999999999999E-176</v>
      </c>
      <c r="J25" s="70">
        <v>8.5000000000000006E-2</v>
      </c>
      <c r="K25" s="70">
        <v>3.27E-2</v>
      </c>
      <c r="L25" s="70">
        <f t="shared" si="0"/>
        <v>0.27782497875955819</v>
      </c>
    </row>
    <row r="27" spans="1:16" ht="13" customHeight="1" x14ac:dyDescent="0.15">
      <c r="D27" s="10" t="s">
        <v>987</v>
      </c>
    </row>
    <row r="29" spans="1:16" ht="13" customHeight="1" x14ac:dyDescent="0.15">
      <c r="G29" s="11"/>
      <c r="I29" s="11"/>
      <c r="J29" s="11"/>
    </row>
    <row r="34" spans="1:1" ht="13" customHeight="1" x14ac:dyDescent="0.15">
      <c r="A34" s="10"/>
    </row>
    <row r="37" spans="1:1" ht="13" customHeight="1" x14ac:dyDescent="0.15">
      <c r="A37" s="29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3E761-9EAB-084D-99B8-F00D1C560A14}">
  <dimension ref="A1:O76"/>
  <sheetViews>
    <sheetView topLeftCell="B9" zoomScale="125" workbookViewId="0">
      <selection activeCell="C13" sqref="C13"/>
    </sheetView>
  </sheetViews>
  <sheetFormatPr baseColWidth="10" defaultRowHeight="13" x14ac:dyDescent="0.15"/>
  <cols>
    <col min="1" max="1" width="15.5" style="8" customWidth="1"/>
    <col min="2" max="2" width="14.5" style="8" customWidth="1"/>
    <col min="3" max="3" width="17.1640625" style="8" customWidth="1"/>
    <col min="4" max="4" width="10.83203125" style="8"/>
    <col min="5" max="5" width="28" style="8" customWidth="1"/>
    <col min="6" max="6" width="9.5" style="8" customWidth="1"/>
    <col min="7" max="7" width="10.83203125" style="8"/>
    <col min="8" max="8" width="19" style="68" customWidth="1"/>
    <col min="9" max="10" width="10.83203125" style="68"/>
    <col min="11" max="11" width="10" style="68" customWidth="1"/>
    <col min="12" max="12" width="9.83203125" style="68" customWidth="1"/>
    <col min="13" max="13" width="10.83203125" style="68"/>
    <col min="14" max="14" width="10.83203125" style="112"/>
    <col min="15" max="15" width="10.83203125" style="68"/>
    <col min="16" max="16384" width="10.83203125" style="8"/>
  </cols>
  <sheetData>
    <row r="1" spans="1:15" x14ac:dyDescent="0.15">
      <c r="A1" s="29" t="s">
        <v>1054</v>
      </c>
    </row>
    <row r="6" spans="1:15" x14ac:dyDescent="0.15">
      <c r="E6" s="33" t="s">
        <v>1009</v>
      </c>
      <c r="F6" s="33" t="s">
        <v>1010</v>
      </c>
      <c r="G6" s="33" t="s">
        <v>624</v>
      </c>
      <c r="H6" s="69" t="s">
        <v>1011</v>
      </c>
      <c r="I6" s="69" t="s">
        <v>1012</v>
      </c>
      <c r="J6" s="69" t="s">
        <v>603</v>
      </c>
      <c r="K6" s="69" t="s">
        <v>1013</v>
      </c>
      <c r="L6" s="69" t="s">
        <v>1014</v>
      </c>
      <c r="M6" s="69" t="s">
        <v>1015</v>
      </c>
      <c r="N6" s="117" t="s">
        <v>1016</v>
      </c>
      <c r="O6" s="105" t="s">
        <v>1017</v>
      </c>
    </row>
    <row r="7" spans="1:15" x14ac:dyDescent="0.15">
      <c r="A7" s="33" t="s">
        <v>750</v>
      </c>
      <c r="B7" s="33" t="s">
        <v>1010</v>
      </c>
      <c r="C7" s="33" t="s">
        <v>908</v>
      </c>
      <c r="E7" s="1" t="s">
        <v>1018</v>
      </c>
      <c r="F7" s="1" t="s">
        <v>851</v>
      </c>
      <c r="G7" s="1">
        <v>3</v>
      </c>
      <c r="H7" s="70" t="s">
        <v>1019</v>
      </c>
      <c r="I7" s="70">
        <v>-2.8623830375240198</v>
      </c>
      <c r="J7" s="70">
        <v>1.90026019653898</v>
      </c>
      <c r="K7" s="70">
        <f>I7-1.96*J7</f>
        <v>-6.586893022740421</v>
      </c>
      <c r="L7" s="70">
        <f>I7+1.96*J7</f>
        <v>0.86212694769238096</v>
      </c>
      <c r="M7" s="70">
        <v>0.13198732855280401</v>
      </c>
      <c r="N7" s="111">
        <v>0.31933338131740302</v>
      </c>
      <c r="O7" s="70">
        <v>0.57200853399782303</v>
      </c>
    </row>
    <row r="8" spans="1:15" x14ac:dyDescent="0.15">
      <c r="A8" s="1" t="s">
        <v>1046</v>
      </c>
      <c r="B8" s="1" t="s">
        <v>851</v>
      </c>
      <c r="C8" s="1" t="s">
        <v>1021</v>
      </c>
      <c r="E8" s="1"/>
      <c r="F8" s="1"/>
      <c r="G8" s="1"/>
      <c r="H8" s="70" t="s">
        <v>1022</v>
      </c>
      <c r="I8" s="70">
        <v>-3.6201525415788798E-2</v>
      </c>
      <c r="J8" s="70">
        <v>2.44043558687531E-2</v>
      </c>
      <c r="K8" s="70">
        <f t="shared" ref="K8:K71" si="0">I8-1.96*J8</f>
        <v>-8.4034062918544872E-2</v>
      </c>
      <c r="L8" s="70">
        <f t="shared" ref="L8:L71" si="1">I8+1.96*J8</f>
        <v>1.1631012086967277E-2</v>
      </c>
      <c r="M8" s="70">
        <v>0.13796703674474201</v>
      </c>
      <c r="N8" s="111"/>
      <c r="O8" s="70"/>
    </row>
    <row r="9" spans="1:15" x14ac:dyDescent="0.15">
      <c r="A9" s="1" t="s">
        <v>1047</v>
      </c>
      <c r="B9" s="1" t="s">
        <v>849</v>
      </c>
      <c r="C9" s="1" t="s">
        <v>896</v>
      </c>
      <c r="E9" s="1" t="s">
        <v>1018</v>
      </c>
      <c r="F9" s="1" t="s">
        <v>849</v>
      </c>
      <c r="G9" s="1">
        <v>3</v>
      </c>
      <c r="H9" s="70" t="s">
        <v>1019</v>
      </c>
      <c r="I9" s="70">
        <v>0.55523097661566101</v>
      </c>
      <c r="J9" s="70">
        <v>0.26545270431725498</v>
      </c>
      <c r="K9" s="70">
        <f t="shared" si="0"/>
        <v>3.4943676153841197E-2</v>
      </c>
      <c r="L9" s="70">
        <f t="shared" si="1"/>
        <v>1.0755182770774807</v>
      </c>
      <c r="M9" s="70">
        <v>3.6470906144597498E-2</v>
      </c>
      <c r="N9" s="111">
        <v>0.89901333960901697</v>
      </c>
      <c r="O9" s="70">
        <v>0.34304640887054499</v>
      </c>
    </row>
    <row r="10" spans="1:15" x14ac:dyDescent="0.15">
      <c r="A10" s="1" t="s">
        <v>1048</v>
      </c>
      <c r="B10" s="1" t="s">
        <v>850</v>
      </c>
      <c r="C10" s="1" t="s">
        <v>897</v>
      </c>
      <c r="E10" s="1"/>
      <c r="F10" s="1"/>
      <c r="G10" s="1"/>
      <c r="H10" s="70" t="s">
        <v>1022</v>
      </c>
      <c r="I10" s="70">
        <v>6.0603056752206097E-3</v>
      </c>
      <c r="J10" s="70">
        <v>3.3986812924872599E-3</v>
      </c>
      <c r="K10" s="70">
        <f t="shared" si="0"/>
        <v>-6.0110965805441983E-4</v>
      </c>
      <c r="L10" s="70">
        <f t="shared" si="1"/>
        <v>1.272172100849564E-2</v>
      </c>
      <c r="M10" s="70">
        <v>7.4564420796167596E-2</v>
      </c>
      <c r="N10" s="111"/>
      <c r="O10" s="70"/>
    </row>
    <row r="11" spans="1:15" x14ac:dyDescent="0.15">
      <c r="A11" s="1" t="s">
        <v>1049</v>
      </c>
      <c r="B11" s="1" t="s">
        <v>489</v>
      </c>
      <c r="C11" s="1" t="s">
        <v>899</v>
      </c>
      <c r="E11" s="1" t="s">
        <v>1018</v>
      </c>
      <c r="F11" s="1" t="s">
        <v>850</v>
      </c>
      <c r="G11" s="1">
        <v>3</v>
      </c>
      <c r="H11" s="70" t="s">
        <v>1019</v>
      </c>
      <c r="I11" s="70">
        <v>0.31652665142819197</v>
      </c>
      <c r="J11" s="70">
        <v>0.30468770791823602</v>
      </c>
      <c r="K11" s="70">
        <f t="shared" si="0"/>
        <v>-0.28066125609155063</v>
      </c>
      <c r="L11" s="70">
        <f t="shared" si="1"/>
        <v>0.91371455894793452</v>
      </c>
      <c r="M11" s="70">
        <v>0.29887171555275699</v>
      </c>
      <c r="N11" s="111">
        <v>1.03473244627367</v>
      </c>
      <c r="O11" s="70">
        <v>0.309049738084756</v>
      </c>
    </row>
    <row r="12" spans="1:15" x14ac:dyDescent="0.15">
      <c r="E12" s="1"/>
      <c r="F12" s="1"/>
      <c r="G12" s="1"/>
      <c r="H12" s="70" t="s">
        <v>1022</v>
      </c>
      <c r="I12" s="70">
        <v>3.48024457386198E-3</v>
      </c>
      <c r="J12" s="70">
        <v>3.9183643246220997E-3</v>
      </c>
      <c r="K12" s="70">
        <f t="shared" si="0"/>
        <v>-4.1997495023973356E-3</v>
      </c>
      <c r="L12" s="70">
        <f t="shared" si="1"/>
        <v>1.1160238650121296E-2</v>
      </c>
      <c r="M12" s="70">
        <v>0.37443957755139601</v>
      </c>
      <c r="N12" s="111"/>
      <c r="O12" s="70"/>
    </row>
    <row r="13" spans="1:15" x14ac:dyDescent="0.15">
      <c r="E13" s="1" t="s">
        <v>1018</v>
      </c>
      <c r="F13" s="1" t="s">
        <v>489</v>
      </c>
      <c r="G13" s="1">
        <v>3</v>
      </c>
      <c r="H13" s="70" t="s">
        <v>1019</v>
      </c>
      <c r="I13" s="70">
        <v>9.6061019860223598E-2</v>
      </c>
      <c r="J13" s="70">
        <v>0.176541687870824</v>
      </c>
      <c r="K13" s="70">
        <f t="shared" si="0"/>
        <v>-0.24996068836659147</v>
      </c>
      <c r="L13" s="70">
        <f t="shared" si="1"/>
        <v>0.44208272808703863</v>
      </c>
      <c r="M13" s="70">
        <v>0.58635439021309699</v>
      </c>
      <c r="N13" s="111">
        <v>1.77235661546714</v>
      </c>
      <c r="O13" s="70">
        <v>0.18309069802956501</v>
      </c>
    </row>
    <row r="14" spans="1:15" x14ac:dyDescent="0.15">
      <c r="E14" s="1"/>
      <c r="F14" s="1"/>
      <c r="G14" s="1"/>
      <c r="H14" s="70" t="s">
        <v>1022</v>
      </c>
      <c r="I14" s="70">
        <v>1.5406471497334199E-3</v>
      </c>
      <c r="J14" s="70">
        <v>2.2687587206418301E-3</v>
      </c>
      <c r="K14" s="70">
        <f t="shared" si="0"/>
        <v>-2.9061199427245672E-3</v>
      </c>
      <c r="L14" s="70">
        <f t="shared" si="1"/>
        <v>5.9874142421914075E-3</v>
      </c>
      <c r="M14" s="70">
        <v>0.49709318443817402</v>
      </c>
      <c r="N14" s="111"/>
      <c r="O14" s="70"/>
    </row>
    <row r="15" spans="1:15" x14ac:dyDescent="0.15">
      <c r="E15" s="1"/>
      <c r="F15" s="1"/>
      <c r="G15" s="1"/>
      <c r="H15" s="70"/>
      <c r="I15" s="70"/>
      <c r="J15" s="70"/>
      <c r="K15" s="70"/>
      <c r="L15" s="70"/>
      <c r="M15" s="70"/>
      <c r="N15" s="111"/>
      <c r="O15" s="70"/>
    </row>
    <row r="16" spans="1:15" x14ac:dyDescent="0.15">
      <c r="E16" s="1" t="s">
        <v>1018</v>
      </c>
      <c r="F16" s="1" t="s">
        <v>851</v>
      </c>
      <c r="G16" s="1">
        <v>7</v>
      </c>
      <c r="H16" s="70" t="s">
        <v>1028</v>
      </c>
      <c r="I16" s="70">
        <v>-0.21460362609112099</v>
      </c>
      <c r="J16" s="70">
        <v>0.67554838892799596</v>
      </c>
      <c r="K16" s="70">
        <f t="shared" si="0"/>
        <v>-1.538678468389993</v>
      </c>
      <c r="L16" s="70">
        <f t="shared" si="1"/>
        <v>1.1094712162077509</v>
      </c>
      <c r="M16" s="70">
        <v>0.75073283367972699</v>
      </c>
      <c r="N16" s="111">
        <v>9.5977342647144592</v>
      </c>
      <c r="O16" s="70">
        <v>8.7469437023168103E-2</v>
      </c>
    </row>
    <row r="17" spans="5:15" x14ac:dyDescent="0.15">
      <c r="E17" s="1"/>
      <c r="F17" s="1"/>
      <c r="G17" s="1"/>
      <c r="H17" s="70" t="s">
        <v>1040</v>
      </c>
      <c r="I17" s="70">
        <v>1.01281822202789E-2</v>
      </c>
      <c r="J17" s="70">
        <v>2.1569241858953501E-2</v>
      </c>
      <c r="K17" s="70">
        <f t="shared" si="0"/>
        <v>-3.2147531823269966E-2</v>
      </c>
      <c r="L17" s="70">
        <f t="shared" si="1"/>
        <v>5.2403896263827764E-2</v>
      </c>
      <c r="M17" s="70">
        <v>0.63866513409774095</v>
      </c>
      <c r="N17" s="111"/>
      <c r="O17" s="70"/>
    </row>
    <row r="18" spans="5:15" x14ac:dyDescent="0.15">
      <c r="E18" s="1" t="s">
        <v>1024</v>
      </c>
      <c r="F18" s="1" t="s">
        <v>851</v>
      </c>
      <c r="G18" s="1">
        <v>7</v>
      </c>
      <c r="H18" s="70" t="s">
        <v>1028</v>
      </c>
      <c r="I18" s="70">
        <v>2.2833552688899901</v>
      </c>
      <c r="J18" s="70">
        <v>2.5999285708896598</v>
      </c>
      <c r="K18" s="70">
        <f t="shared" si="0"/>
        <v>-2.8125047300537429</v>
      </c>
      <c r="L18" s="70">
        <f t="shared" si="1"/>
        <v>7.3792152678337235</v>
      </c>
      <c r="M18" s="70">
        <v>0.379814740915142</v>
      </c>
      <c r="N18" s="111">
        <v>7.6934603128289796</v>
      </c>
      <c r="O18" s="70">
        <v>0.10347493459939</v>
      </c>
    </row>
    <row r="19" spans="5:15" x14ac:dyDescent="0.15">
      <c r="E19" s="1"/>
      <c r="F19" s="1"/>
      <c r="G19" s="1"/>
      <c r="H19" s="70" t="s">
        <v>1040</v>
      </c>
      <c r="I19" s="70">
        <v>2.3812685768602699E-2</v>
      </c>
      <c r="J19" s="70">
        <v>2.5598840853537499E-2</v>
      </c>
      <c r="K19" s="70">
        <f t="shared" si="0"/>
        <v>-2.6361042304330794E-2</v>
      </c>
      <c r="L19" s="70">
        <f t="shared" si="1"/>
        <v>7.3986413841536189E-2</v>
      </c>
      <c r="M19" s="70">
        <v>0.35225451882582598</v>
      </c>
      <c r="N19" s="111"/>
      <c r="O19" s="70"/>
    </row>
    <row r="20" spans="5:15" x14ac:dyDescent="0.15">
      <c r="E20" s="1"/>
      <c r="F20" s="1"/>
      <c r="G20" s="1"/>
      <c r="H20" s="70" t="s">
        <v>1027</v>
      </c>
      <c r="I20" s="70">
        <v>-0.164347722061534</v>
      </c>
      <c r="J20" s="70">
        <v>0.16516949416123</v>
      </c>
      <c r="K20" s="70">
        <f t="shared" si="0"/>
        <v>-0.48807993061754484</v>
      </c>
      <c r="L20" s="70">
        <f t="shared" si="1"/>
        <v>0.15938448649447681</v>
      </c>
      <c r="M20" s="70">
        <v>0.31972426408542898</v>
      </c>
      <c r="N20" s="111"/>
      <c r="O20" s="70"/>
    </row>
    <row r="21" spans="5:15" x14ac:dyDescent="0.15">
      <c r="E21" s="1" t="s">
        <v>1018</v>
      </c>
      <c r="F21" s="1" t="s">
        <v>849</v>
      </c>
      <c r="G21" s="1">
        <v>7</v>
      </c>
      <c r="H21" s="70" t="s">
        <v>1028</v>
      </c>
      <c r="I21" s="70">
        <v>-8.4753735857407905E-3</v>
      </c>
      <c r="J21" s="70">
        <v>5.7365449205973203E-2</v>
      </c>
      <c r="K21" s="70">
        <f t="shared" si="0"/>
        <v>-0.12091165402944826</v>
      </c>
      <c r="L21" s="70">
        <f t="shared" si="1"/>
        <v>0.10396090685796669</v>
      </c>
      <c r="M21" s="70">
        <v>0.88254518184478903</v>
      </c>
      <c r="N21" s="111">
        <v>4.7908399819036802</v>
      </c>
      <c r="O21" s="70">
        <v>0.44193605682535902</v>
      </c>
    </row>
    <row r="22" spans="5:15" x14ac:dyDescent="0.15">
      <c r="E22" s="1"/>
      <c r="F22" s="1"/>
      <c r="G22" s="1"/>
      <c r="H22" s="70" t="s">
        <v>1040</v>
      </c>
      <c r="I22" s="70">
        <v>-2.7051819241327002E-4</v>
      </c>
      <c r="J22" s="70">
        <v>1.43536162599774E-3</v>
      </c>
      <c r="K22" s="70">
        <f t="shared" si="0"/>
        <v>-3.0838269793688404E-3</v>
      </c>
      <c r="L22" s="70">
        <f t="shared" si="1"/>
        <v>2.5427905945423E-3</v>
      </c>
      <c r="M22" s="70">
        <v>0.85051064064814397</v>
      </c>
      <c r="N22" s="111"/>
      <c r="O22" s="70"/>
    </row>
    <row r="23" spans="5:15" x14ac:dyDescent="0.15">
      <c r="E23" s="1" t="s">
        <v>1024</v>
      </c>
      <c r="F23" s="1" t="s">
        <v>849</v>
      </c>
      <c r="G23" s="1">
        <v>7</v>
      </c>
      <c r="H23" s="70" t="s">
        <v>1028</v>
      </c>
      <c r="I23" s="70">
        <v>-7.1450391033920202E-2</v>
      </c>
      <c r="J23" s="70">
        <v>0.243968628070524</v>
      </c>
      <c r="K23" s="70">
        <f t="shared" si="0"/>
        <v>-0.54962890205214721</v>
      </c>
      <c r="L23" s="70">
        <f t="shared" si="1"/>
        <v>0.4067281199843068</v>
      </c>
      <c r="M23" s="70">
        <v>0.76962371699176102</v>
      </c>
      <c r="N23" s="111">
        <v>4.7069776199937703</v>
      </c>
      <c r="O23" s="70">
        <v>0.318705573251507</v>
      </c>
    </row>
    <row r="24" spans="5:15" x14ac:dyDescent="0.15">
      <c r="E24" s="1"/>
      <c r="F24" s="1"/>
      <c r="G24" s="1"/>
      <c r="H24" s="70" t="s">
        <v>1040</v>
      </c>
      <c r="I24" s="70">
        <v>-5.2424223426377999E-4</v>
      </c>
      <c r="J24" s="70">
        <v>1.8242028467426799E-3</v>
      </c>
      <c r="K24" s="70">
        <f t="shared" si="0"/>
        <v>-4.0996798138794328E-3</v>
      </c>
      <c r="L24" s="70">
        <f t="shared" si="1"/>
        <v>3.0511953453518726E-3</v>
      </c>
      <c r="M24" s="70">
        <v>0.77382018970511901</v>
      </c>
      <c r="N24" s="111"/>
      <c r="O24" s="70"/>
    </row>
    <row r="25" spans="5:15" x14ac:dyDescent="0.15">
      <c r="E25" s="1"/>
      <c r="F25" s="1"/>
      <c r="G25" s="1"/>
      <c r="H25" s="70" t="s">
        <v>1027</v>
      </c>
      <c r="I25" s="70">
        <v>3.8865943363062898E-3</v>
      </c>
      <c r="J25" s="70">
        <v>1.45588388737127E-2</v>
      </c>
      <c r="K25" s="70">
        <f t="shared" si="0"/>
        <v>-2.4648729856170604E-2</v>
      </c>
      <c r="L25" s="70">
        <f t="shared" si="1"/>
        <v>3.2421918528783185E-2</v>
      </c>
      <c r="M25" s="70">
        <v>0.78950171959811399</v>
      </c>
      <c r="N25" s="111"/>
      <c r="O25" s="70"/>
    </row>
    <row r="26" spans="5:15" x14ac:dyDescent="0.15">
      <c r="E26" s="1" t="s">
        <v>1018</v>
      </c>
      <c r="F26" s="1" t="s">
        <v>850</v>
      </c>
      <c r="G26" s="1">
        <v>7</v>
      </c>
      <c r="H26" s="70" t="s">
        <v>1028</v>
      </c>
      <c r="I26" s="70">
        <v>-5.9322254641043098E-2</v>
      </c>
      <c r="J26" s="70">
        <v>6.7781246746915103E-2</v>
      </c>
      <c r="K26" s="70">
        <f t="shared" si="0"/>
        <v>-0.19217349826499669</v>
      </c>
      <c r="L26" s="70">
        <f t="shared" si="1"/>
        <v>7.3528988982910493E-2</v>
      </c>
      <c r="M26" s="70">
        <v>0.381464230524582</v>
      </c>
      <c r="N26" s="111">
        <v>5.2258219592152502</v>
      </c>
      <c r="O26" s="70">
        <v>0.38894690709556601</v>
      </c>
    </row>
    <row r="27" spans="5:15" x14ac:dyDescent="0.15">
      <c r="E27" s="1"/>
      <c r="F27" s="1"/>
      <c r="G27" s="1"/>
      <c r="H27" s="70" t="s">
        <v>1040</v>
      </c>
      <c r="I27" s="70">
        <v>1.27535033521074E-3</v>
      </c>
      <c r="J27" s="70">
        <v>1.71489208611502E-3</v>
      </c>
      <c r="K27" s="70">
        <f t="shared" si="0"/>
        <v>-2.0858381535746994E-3</v>
      </c>
      <c r="L27" s="70">
        <f t="shared" si="1"/>
        <v>4.6365388239961794E-3</v>
      </c>
      <c r="M27" s="70">
        <v>0.45706325033016199</v>
      </c>
      <c r="N27" s="111"/>
      <c r="O27" s="70"/>
    </row>
    <row r="28" spans="5:15" x14ac:dyDescent="0.15">
      <c r="E28" s="1" t="s">
        <v>1024</v>
      </c>
      <c r="F28" s="1" t="s">
        <v>850</v>
      </c>
      <c r="G28" s="1">
        <v>7</v>
      </c>
      <c r="H28" s="70" t="s">
        <v>1028</v>
      </c>
      <c r="I28" s="70">
        <v>0.452417539783244</v>
      </c>
      <c r="J28" s="70">
        <v>0.25836899008207398</v>
      </c>
      <c r="K28" s="70">
        <f t="shared" si="0"/>
        <v>-5.3985680777620948E-2</v>
      </c>
      <c r="L28" s="70">
        <f t="shared" si="1"/>
        <v>0.95882076034410901</v>
      </c>
      <c r="M28" s="70">
        <v>7.9936951301212894E-2</v>
      </c>
      <c r="N28" s="111">
        <v>1.0262904661601</v>
      </c>
      <c r="O28" s="70">
        <v>0.90578363697792197</v>
      </c>
    </row>
    <row r="29" spans="5:15" x14ac:dyDescent="0.15">
      <c r="E29" s="1"/>
      <c r="F29" s="1"/>
      <c r="G29" s="1"/>
      <c r="H29" s="70" t="s">
        <v>1040</v>
      </c>
      <c r="I29" s="70">
        <v>3.33304279568332E-3</v>
      </c>
      <c r="J29" s="70">
        <v>1.9549945377496701E-3</v>
      </c>
      <c r="K29" s="70">
        <f t="shared" si="0"/>
        <v>-4.9874649830603315E-4</v>
      </c>
      <c r="L29" s="70">
        <f t="shared" si="1"/>
        <v>7.1648320896726733E-3</v>
      </c>
      <c r="M29" s="70">
        <v>8.8215689997778707E-2</v>
      </c>
      <c r="N29" s="111"/>
      <c r="O29" s="70"/>
    </row>
    <row r="30" spans="5:15" x14ac:dyDescent="0.15">
      <c r="E30" s="1"/>
      <c r="F30" s="1"/>
      <c r="G30" s="1"/>
      <c r="H30" s="70" t="s">
        <v>1027</v>
      </c>
      <c r="I30" s="70">
        <v>-3.16868986018305E-2</v>
      </c>
      <c r="J30" s="70">
        <v>1.5462485767091199E-2</v>
      </c>
      <c r="K30" s="70">
        <f t="shared" si="0"/>
        <v>-6.1993370705329245E-2</v>
      </c>
      <c r="L30" s="70">
        <f t="shared" si="1"/>
        <v>-1.3804264983317514E-3</v>
      </c>
      <c r="M30" s="70">
        <v>4.0435149152994301E-2</v>
      </c>
      <c r="N30" s="111"/>
      <c r="O30" s="70"/>
    </row>
    <row r="31" spans="5:15" x14ac:dyDescent="0.15">
      <c r="E31" s="1" t="s">
        <v>1018</v>
      </c>
      <c r="F31" s="1" t="s">
        <v>489</v>
      </c>
      <c r="G31" s="1">
        <v>6</v>
      </c>
      <c r="H31" s="70" t="s">
        <v>1028</v>
      </c>
      <c r="I31" s="70">
        <v>6.3811151792977805E-2</v>
      </c>
      <c r="J31" s="70">
        <v>4.0591286313353903E-2</v>
      </c>
      <c r="K31" s="70">
        <f t="shared" si="0"/>
        <v>-1.5747769381195847E-2</v>
      </c>
      <c r="L31" s="70">
        <f t="shared" si="1"/>
        <v>0.14337007296715146</v>
      </c>
      <c r="M31" s="70">
        <v>0.115941126033972</v>
      </c>
      <c r="N31" s="111">
        <v>2.4210670984682601</v>
      </c>
      <c r="O31" s="70">
        <v>0.65882348191401197</v>
      </c>
    </row>
    <row r="32" spans="5:15" x14ac:dyDescent="0.15">
      <c r="E32" s="1"/>
      <c r="F32" s="1"/>
      <c r="G32" s="1"/>
      <c r="H32" s="70" t="s">
        <v>1040</v>
      </c>
      <c r="I32" s="70">
        <v>3.7983484690334998E-4</v>
      </c>
      <c r="J32" s="70">
        <v>1.2041961771060701E-3</v>
      </c>
      <c r="K32" s="70">
        <f t="shared" si="0"/>
        <v>-1.9803896602245473E-3</v>
      </c>
      <c r="L32" s="70">
        <f t="shared" si="1"/>
        <v>2.740059354031247E-3</v>
      </c>
      <c r="M32" s="70">
        <v>0.75243818844259902</v>
      </c>
      <c r="N32" s="111"/>
      <c r="O32" s="70"/>
    </row>
    <row r="33" spans="5:15" x14ac:dyDescent="0.15">
      <c r="E33" s="1" t="s">
        <v>1024</v>
      </c>
      <c r="F33" s="1" t="s">
        <v>489</v>
      </c>
      <c r="G33" s="1">
        <v>6</v>
      </c>
      <c r="H33" s="70" t="s">
        <v>1028</v>
      </c>
      <c r="I33" s="70">
        <v>0.24426303392941001</v>
      </c>
      <c r="J33" s="70">
        <v>0.154476751863213</v>
      </c>
      <c r="K33" s="70">
        <f t="shared" si="0"/>
        <v>-5.8511399722487478E-2</v>
      </c>
      <c r="L33" s="70">
        <f t="shared" si="1"/>
        <v>0.54703746758130745</v>
      </c>
      <c r="M33" s="70">
        <v>0.113825813997114</v>
      </c>
      <c r="N33" s="111">
        <v>0.95528837087768104</v>
      </c>
      <c r="O33" s="70">
        <v>0.81206901870465398</v>
      </c>
    </row>
    <row r="34" spans="5:15" x14ac:dyDescent="0.15">
      <c r="E34" s="1"/>
      <c r="F34" s="1"/>
      <c r="G34" s="1"/>
      <c r="H34" s="70" t="s">
        <v>1040</v>
      </c>
      <c r="I34" s="70">
        <v>1.3441400950557399E-3</v>
      </c>
      <c r="J34" s="70">
        <v>1.4437744768224299E-3</v>
      </c>
      <c r="K34" s="70">
        <f t="shared" si="0"/>
        <v>-1.4856578795162229E-3</v>
      </c>
      <c r="L34" s="70">
        <f t="shared" si="1"/>
        <v>4.1739380696277032E-3</v>
      </c>
      <c r="M34" s="70">
        <v>0.35185855967887802</v>
      </c>
      <c r="N34" s="111"/>
      <c r="O34" s="70"/>
    </row>
    <row r="35" spans="5:15" x14ac:dyDescent="0.15">
      <c r="E35" s="1"/>
      <c r="F35" s="1"/>
      <c r="G35" s="1"/>
      <c r="H35" s="70" t="s">
        <v>1027</v>
      </c>
      <c r="I35" s="70">
        <v>-1.14844425578269E-2</v>
      </c>
      <c r="J35" s="70">
        <v>9.4858381987742192E-3</v>
      </c>
      <c r="K35" s="70">
        <f t="shared" si="0"/>
        <v>-3.0076685427424369E-2</v>
      </c>
      <c r="L35" s="70">
        <f t="shared" si="1"/>
        <v>7.1078003117705686E-3</v>
      </c>
      <c r="M35" s="70">
        <v>0.22601289819204801</v>
      </c>
      <c r="N35" s="111"/>
      <c r="O35" s="70"/>
    </row>
    <row r="36" spans="5:15" x14ac:dyDescent="0.15">
      <c r="E36" s="1"/>
      <c r="F36" s="1"/>
      <c r="G36" s="1"/>
      <c r="H36" s="70"/>
      <c r="I36" s="70"/>
      <c r="J36" s="70"/>
      <c r="K36" s="70"/>
      <c r="L36" s="70"/>
      <c r="M36" s="70"/>
      <c r="N36" s="111"/>
      <c r="O36" s="70"/>
    </row>
    <row r="37" spans="5:15" x14ac:dyDescent="0.15">
      <c r="E37" s="1" t="s">
        <v>1030</v>
      </c>
      <c r="F37" s="1" t="s">
        <v>851</v>
      </c>
      <c r="G37" s="1">
        <v>178</v>
      </c>
      <c r="H37" s="70" t="s">
        <v>1031</v>
      </c>
      <c r="I37" s="70">
        <v>0.12722198727511499</v>
      </c>
      <c r="J37" s="70">
        <v>0.137424319022836</v>
      </c>
      <c r="K37" s="70">
        <f t="shared" si="0"/>
        <v>-0.14212967800964357</v>
      </c>
      <c r="L37" s="70">
        <f t="shared" si="1"/>
        <v>0.39657365255987354</v>
      </c>
      <c r="M37" s="70">
        <v>0.35457053091648899</v>
      </c>
      <c r="N37" s="111">
        <v>252.47374885151001</v>
      </c>
      <c r="O37" s="70">
        <v>1.3864951786964999E-4</v>
      </c>
    </row>
    <row r="38" spans="5:15" x14ac:dyDescent="0.15">
      <c r="E38" s="1"/>
      <c r="F38" s="1"/>
      <c r="G38" s="1"/>
      <c r="H38" s="70" t="s">
        <v>1032</v>
      </c>
      <c r="I38" s="70">
        <v>-1.5857497310259999E-3</v>
      </c>
      <c r="J38" s="70">
        <v>4.7899915344919001E-4</v>
      </c>
      <c r="K38" s="70">
        <f t="shared" si="0"/>
        <v>-2.5245880717864122E-3</v>
      </c>
      <c r="L38" s="70">
        <f t="shared" si="1"/>
        <v>-6.4691139026558755E-4</v>
      </c>
      <c r="M38" s="70">
        <v>9.3113452000163997E-4</v>
      </c>
      <c r="N38" s="111"/>
      <c r="O38" s="70"/>
    </row>
    <row r="39" spans="5:15" x14ac:dyDescent="0.15">
      <c r="E39" s="1" t="s">
        <v>1033</v>
      </c>
      <c r="F39" s="1" t="s">
        <v>851</v>
      </c>
      <c r="G39" s="1">
        <v>178</v>
      </c>
      <c r="H39" s="70" t="s">
        <v>1031</v>
      </c>
      <c r="I39" s="70">
        <v>-5.5448933644870503E-2</v>
      </c>
      <c r="J39" s="70">
        <v>0.16014050103073199</v>
      </c>
      <c r="K39" s="70">
        <f t="shared" si="0"/>
        <v>-0.36932431566510521</v>
      </c>
      <c r="L39" s="70">
        <f t="shared" si="1"/>
        <v>0.25842644837536416</v>
      </c>
      <c r="M39" s="70">
        <v>0.72915350321248895</v>
      </c>
      <c r="N39" s="111">
        <v>245.91140377949401</v>
      </c>
      <c r="O39" s="70">
        <v>3.2739191788688001E-4</v>
      </c>
    </row>
    <row r="40" spans="5:15" x14ac:dyDescent="0.15">
      <c r="E40" s="1"/>
      <c r="F40" s="1"/>
      <c r="G40" s="1"/>
      <c r="H40" s="70" t="s">
        <v>1032</v>
      </c>
      <c r="I40" s="70">
        <v>-1.73877156902659E-3</v>
      </c>
      <c r="J40" s="70">
        <v>4.7934078915303998E-4</v>
      </c>
      <c r="K40" s="70">
        <f t="shared" si="0"/>
        <v>-2.6782795157665484E-3</v>
      </c>
      <c r="L40" s="70">
        <f t="shared" si="1"/>
        <v>-7.9926362228663166E-4</v>
      </c>
      <c r="M40" s="70">
        <v>2.8626464746492997E-4</v>
      </c>
      <c r="N40" s="111"/>
      <c r="O40" s="70"/>
    </row>
    <row r="41" spans="5:15" x14ac:dyDescent="0.15">
      <c r="E41" s="1"/>
      <c r="F41" s="1"/>
      <c r="G41" s="1"/>
      <c r="H41" s="70" t="s">
        <v>1027</v>
      </c>
      <c r="I41" s="70">
        <v>8.7573070806285808E-3</v>
      </c>
      <c r="J41" s="70">
        <v>4.0523911405391704E-3</v>
      </c>
      <c r="K41" s="70">
        <f t="shared" si="0"/>
        <v>8.1462044517180768E-4</v>
      </c>
      <c r="L41" s="70">
        <f t="shared" si="1"/>
        <v>1.6699993716085354E-2</v>
      </c>
      <c r="M41" s="70">
        <v>3.0693627195212299E-2</v>
      </c>
      <c r="N41" s="111"/>
      <c r="O41" s="70"/>
    </row>
    <row r="42" spans="5:15" x14ac:dyDescent="0.15">
      <c r="E42" s="1" t="s">
        <v>1034</v>
      </c>
      <c r="F42" s="1" t="s">
        <v>851</v>
      </c>
      <c r="G42" s="1">
        <v>178</v>
      </c>
      <c r="H42" s="70" t="s">
        <v>1031</v>
      </c>
      <c r="I42" s="70">
        <v>2.58099695818114E-2</v>
      </c>
      <c r="J42" s="70">
        <v>0.18927588272481799</v>
      </c>
      <c r="K42" s="70">
        <f t="shared" si="0"/>
        <v>-0.34517076055883184</v>
      </c>
      <c r="L42" s="70">
        <f t="shared" si="1"/>
        <v>0.39679069972245468</v>
      </c>
      <c r="M42" s="70">
        <v>0.89153539804108795</v>
      </c>
      <c r="N42" s="111">
        <v>252.47374885151001</v>
      </c>
      <c r="O42" s="70">
        <v>1.3864951786964999E-4</v>
      </c>
    </row>
    <row r="43" spans="5:15" x14ac:dyDescent="0.15">
      <c r="E43" s="1"/>
      <c r="F43" s="1"/>
      <c r="G43" s="1"/>
      <c r="H43" s="70" t="s">
        <v>1032</v>
      </c>
      <c r="I43" s="70">
        <v>-1.4123258297462399E-3</v>
      </c>
      <c r="J43" s="70">
        <v>6.1361666990650005E-4</v>
      </c>
      <c r="K43" s="70">
        <f t="shared" si="0"/>
        <v>-2.6150145027629803E-3</v>
      </c>
      <c r="L43" s="70">
        <f t="shared" si="1"/>
        <v>-2.0963715672949975E-4</v>
      </c>
      <c r="M43" s="70">
        <v>2.1355375935938899E-2</v>
      </c>
      <c r="N43" s="111"/>
      <c r="O43" s="70"/>
    </row>
    <row r="44" spans="5:15" x14ac:dyDescent="0.15">
      <c r="E44" s="1" t="s">
        <v>1035</v>
      </c>
      <c r="F44" s="1" t="s">
        <v>851</v>
      </c>
      <c r="G44" s="1">
        <v>167</v>
      </c>
      <c r="H44" s="70" t="s">
        <v>1031</v>
      </c>
      <c r="I44" s="70">
        <v>0.104277292151436</v>
      </c>
      <c r="J44" s="70">
        <v>0.115545727604698</v>
      </c>
      <c r="K44" s="70">
        <f t="shared" si="0"/>
        <v>-0.12219233395377208</v>
      </c>
      <c r="L44" s="70">
        <f t="shared" si="1"/>
        <v>0.33074691825664404</v>
      </c>
      <c r="M44" s="70">
        <v>0.36680385313626601</v>
      </c>
      <c r="N44" s="111"/>
      <c r="O44" s="70">
        <v>0.16387573957453999</v>
      </c>
    </row>
    <row r="45" spans="5:15" x14ac:dyDescent="0.15">
      <c r="E45" s="1"/>
      <c r="F45" s="1"/>
      <c r="G45" s="1"/>
      <c r="H45" s="70" t="s">
        <v>1032</v>
      </c>
      <c r="I45" s="70">
        <v>-1.1393009534906001E-3</v>
      </c>
      <c r="J45" s="70">
        <v>4.2348952579152001E-4</v>
      </c>
      <c r="K45" s="70">
        <f t="shared" si="0"/>
        <v>-1.9693404240419795E-3</v>
      </c>
      <c r="L45" s="70">
        <f t="shared" si="1"/>
        <v>-3.0926148293922086E-4</v>
      </c>
      <c r="M45" s="70">
        <v>7.1394337453393499E-3</v>
      </c>
      <c r="N45" s="111"/>
      <c r="O45" s="70"/>
    </row>
    <row r="46" spans="5:15" x14ac:dyDescent="0.15">
      <c r="E46" s="1"/>
      <c r="F46" s="1"/>
      <c r="G46" s="1"/>
      <c r="H46" s="70"/>
      <c r="I46" s="70"/>
      <c r="J46" s="70"/>
      <c r="K46" s="70"/>
      <c r="L46" s="70"/>
      <c r="M46" s="70"/>
      <c r="N46" s="111"/>
      <c r="O46" s="70"/>
    </row>
    <row r="47" spans="5:15" x14ac:dyDescent="0.15">
      <c r="E47" s="1" t="s">
        <v>1030</v>
      </c>
      <c r="F47" s="1" t="s">
        <v>849</v>
      </c>
      <c r="G47" s="1">
        <v>184</v>
      </c>
      <c r="H47" s="70" t="s">
        <v>1031</v>
      </c>
      <c r="I47" s="70">
        <v>1.5808664953037899E-2</v>
      </c>
      <c r="J47" s="70">
        <v>1.7178448102298901E-2</v>
      </c>
      <c r="K47" s="70">
        <f t="shared" si="0"/>
        <v>-1.7861093327467943E-2</v>
      </c>
      <c r="L47" s="70">
        <f t="shared" si="1"/>
        <v>4.947842323354374E-2</v>
      </c>
      <c r="M47" s="70">
        <v>0.35743610666825099</v>
      </c>
      <c r="N47" s="111">
        <v>308.34529822362498</v>
      </c>
      <c r="O47" s="70">
        <v>1.45971703380966E-8</v>
      </c>
    </row>
    <row r="48" spans="5:15" x14ac:dyDescent="0.15">
      <c r="E48" s="1"/>
      <c r="F48" s="1"/>
      <c r="G48" s="1"/>
      <c r="H48" s="70" t="s">
        <v>1032</v>
      </c>
      <c r="I48" s="70">
        <v>-3.2951198245136998E-4</v>
      </c>
      <c r="J48" s="70">
        <v>6.7035889855437896E-5</v>
      </c>
      <c r="K48" s="70">
        <f t="shared" si="0"/>
        <v>-4.6090232656802827E-4</v>
      </c>
      <c r="L48" s="70">
        <f t="shared" si="1"/>
        <v>-1.9812163833471172E-4</v>
      </c>
      <c r="M48" s="70">
        <v>8.8575939272244904E-7</v>
      </c>
      <c r="N48" s="111"/>
      <c r="O48" s="70"/>
    </row>
    <row r="49" spans="5:15" x14ac:dyDescent="0.15">
      <c r="E49" s="1" t="s">
        <v>1033</v>
      </c>
      <c r="F49" s="1" t="s">
        <v>849</v>
      </c>
      <c r="G49" s="1">
        <v>184</v>
      </c>
      <c r="H49" s="70" t="s">
        <v>1031</v>
      </c>
      <c r="I49" s="70">
        <v>2.32649067178351E-3</v>
      </c>
      <c r="J49" s="70">
        <v>1.9709700804040501E-2</v>
      </c>
      <c r="K49" s="70">
        <f t="shared" si="0"/>
        <v>-3.6304522904135869E-2</v>
      </c>
      <c r="L49" s="70">
        <f t="shared" si="1"/>
        <v>4.0957504247702892E-2</v>
      </c>
      <c r="M49" s="70">
        <v>0.906037668959224</v>
      </c>
      <c r="N49" s="111">
        <v>305.11486988366403</v>
      </c>
      <c r="O49" s="70">
        <v>2.2023785508890499E-8</v>
      </c>
    </row>
    <row r="50" spans="5:15" x14ac:dyDescent="0.15">
      <c r="E50" s="1"/>
      <c r="F50" s="1"/>
      <c r="G50" s="1"/>
      <c r="H50" s="70" t="s">
        <v>1032</v>
      </c>
      <c r="I50" s="70">
        <v>-3.4453190602232002E-4</v>
      </c>
      <c r="J50" s="70">
        <v>6.77423107105452E-5</v>
      </c>
      <c r="K50" s="70">
        <f t="shared" si="0"/>
        <v>-4.7730683501498862E-4</v>
      </c>
      <c r="L50" s="70">
        <f t="shared" si="1"/>
        <v>-2.1175697702965142E-4</v>
      </c>
      <c r="M50" s="70">
        <v>3.65850154111E-7</v>
      </c>
      <c r="N50" s="111"/>
      <c r="O50" s="70"/>
    </row>
    <row r="51" spans="5:15" x14ac:dyDescent="0.15">
      <c r="E51" s="1"/>
      <c r="F51" s="1"/>
      <c r="G51" s="1"/>
      <c r="H51" s="70" t="s">
        <v>1027</v>
      </c>
      <c r="I51" s="70">
        <v>7.7602270992935003E-4</v>
      </c>
      <c r="J51" s="70">
        <v>5.6057893539321996E-4</v>
      </c>
      <c r="K51" s="70">
        <f t="shared" si="0"/>
        <v>-3.2271200344136108E-4</v>
      </c>
      <c r="L51" s="70">
        <f t="shared" si="1"/>
        <v>1.8747574233000611E-3</v>
      </c>
      <c r="M51" s="70">
        <v>0.166259358099729</v>
      </c>
      <c r="N51" s="111"/>
      <c r="O51" s="70"/>
    </row>
    <row r="52" spans="5:15" x14ac:dyDescent="0.15">
      <c r="E52" s="1" t="s">
        <v>1034</v>
      </c>
      <c r="F52" s="1" t="s">
        <v>849</v>
      </c>
      <c r="G52" s="1">
        <v>184</v>
      </c>
      <c r="H52" s="70" t="s">
        <v>1031</v>
      </c>
      <c r="I52" s="70">
        <v>3.6281687028758398E-2</v>
      </c>
      <c r="J52" s="70">
        <v>2.1901996394537701E-2</v>
      </c>
      <c r="K52" s="70">
        <f t="shared" si="0"/>
        <v>-6.6462259045354938E-3</v>
      </c>
      <c r="L52" s="70">
        <f t="shared" si="1"/>
        <v>7.9209599962052291E-2</v>
      </c>
      <c r="M52" s="70">
        <v>9.7611089664304096E-2</v>
      </c>
      <c r="N52" s="111">
        <v>308.34529822362498</v>
      </c>
      <c r="O52" s="70">
        <v>1.45971703380966E-8</v>
      </c>
    </row>
    <row r="53" spans="5:15" x14ac:dyDescent="0.15">
      <c r="E53" s="1"/>
      <c r="F53" s="1"/>
      <c r="G53" s="1"/>
      <c r="H53" s="70" t="s">
        <v>1032</v>
      </c>
      <c r="I53" s="70">
        <v>-2.5398426524396998E-4</v>
      </c>
      <c r="J53" s="70">
        <v>7.9058189901667499E-5</v>
      </c>
      <c r="K53" s="70">
        <f t="shared" si="0"/>
        <v>-4.0893831745123828E-4</v>
      </c>
      <c r="L53" s="70">
        <f t="shared" si="1"/>
        <v>-9.9030213036701675E-5</v>
      </c>
      <c r="M53" s="70">
        <v>1.3152820098971899E-3</v>
      </c>
      <c r="N53" s="111"/>
      <c r="O53" s="70"/>
    </row>
    <row r="54" spans="5:15" x14ac:dyDescent="0.15">
      <c r="E54" s="1" t="s">
        <v>1035</v>
      </c>
      <c r="F54" s="1" t="s">
        <v>849</v>
      </c>
      <c r="G54" s="1">
        <v>174</v>
      </c>
      <c r="H54" s="70" t="s">
        <v>1031</v>
      </c>
      <c r="I54" s="70">
        <v>6.4927002678570401E-3</v>
      </c>
      <c r="J54" s="70">
        <v>1.38310041126614E-2</v>
      </c>
      <c r="K54" s="70">
        <f t="shared" si="0"/>
        <v>-2.0616067792959304E-2</v>
      </c>
      <c r="L54" s="70">
        <f t="shared" si="1"/>
        <v>3.3601468328673383E-2</v>
      </c>
      <c r="M54" s="70">
        <v>0.63876168855879001</v>
      </c>
      <c r="N54" s="111"/>
      <c r="O54" s="70">
        <v>0.20882374936723599</v>
      </c>
    </row>
    <row r="55" spans="5:15" x14ac:dyDescent="0.15">
      <c r="E55" s="1"/>
      <c r="F55" s="1"/>
      <c r="G55" s="1"/>
      <c r="H55" s="70" t="s">
        <v>1032</v>
      </c>
      <c r="I55" s="70">
        <v>-2.0233560539641E-4</v>
      </c>
      <c r="J55" s="70">
        <v>5.3600316747343999E-5</v>
      </c>
      <c r="K55" s="70">
        <f t="shared" si="0"/>
        <v>-3.0739222622120423E-4</v>
      </c>
      <c r="L55" s="70">
        <f t="shared" si="1"/>
        <v>-9.7278984571615764E-5</v>
      </c>
      <c r="M55" s="70">
        <v>1.6007462286996E-4</v>
      </c>
      <c r="N55" s="111"/>
      <c r="O55" s="70"/>
    </row>
    <row r="56" spans="5:15" x14ac:dyDescent="0.15">
      <c r="E56" s="1"/>
      <c r="F56" s="1"/>
      <c r="G56" s="1"/>
      <c r="H56" s="70"/>
      <c r="I56" s="70"/>
      <c r="J56" s="70"/>
      <c r="K56" s="70"/>
      <c r="L56" s="70"/>
      <c r="M56" s="70"/>
      <c r="N56" s="111"/>
      <c r="O56" s="70"/>
    </row>
    <row r="57" spans="5:15" x14ac:dyDescent="0.15">
      <c r="E57" s="1" t="s">
        <v>1030</v>
      </c>
      <c r="F57" s="1" t="s">
        <v>850</v>
      </c>
      <c r="G57" s="1">
        <v>183</v>
      </c>
      <c r="H57" s="70" t="s">
        <v>1031</v>
      </c>
      <c r="I57" s="70">
        <v>-5.1688332815953602E-3</v>
      </c>
      <c r="J57" s="70">
        <v>1.9880554232877799E-2</v>
      </c>
      <c r="K57" s="70">
        <f t="shared" si="0"/>
        <v>-4.4134719578035844E-2</v>
      </c>
      <c r="L57" s="70">
        <f t="shared" si="1"/>
        <v>3.3797053014845119E-2</v>
      </c>
      <c r="M57" s="70">
        <v>0.79486807338184495</v>
      </c>
      <c r="N57" s="111">
        <v>299.60707499414502</v>
      </c>
      <c r="O57" s="70">
        <v>6.9426393454687298E-8</v>
      </c>
    </row>
    <row r="58" spans="5:15" x14ac:dyDescent="0.15">
      <c r="E58" s="1"/>
      <c r="F58" s="1"/>
      <c r="G58" s="1"/>
      <c r="H58" s="70" t="s">
        <v>1032</v>
      </c>
      <c r="I58" s="70">
        <v>-4.4430705074205597E-5</v>
      </c>
      <c r="J58" s="70">
        <v>7.6817077504397506E-5</v>
      </c>
      <c r="K58" s="70">
        <f t="shared" si="0"/>
        <v>-1.949921769828247E-4</v>
      </c>
      <c r="L58" s="70">
        <f t="shared" si="1"/>
        <v>1.061307668344135E-4</v>
      </c>
      <c r="M58" s="70">
        <v>0.56299666460925102</v>
      </c>
      <c r="N58" s="111"/>
      <c r="O58" s="70"/>
    </row>
    <row r="59" spans="5:15" x14ac:dyDescent="0.15">
      <c r="E59" s="1" t="s">
        <v>1033</v>
      </c>
      <c r="F59" s="1" t="s">
        <v>850</v>
      </c>
      <c r="G59" s="1">
        <v>183</v>
      </c>
      <c r="H59" s="70" t="s">
        <v>1031</v>
      </c>
      <c r="I59" s="70">
        <v>1.83006833540355E-3</v>
      </c>
      <c r="J59" s="70">
        <v>2.2997981730485999E-2</v>
      </c>
      <c r="K59" s="70">
        <f t="shared" si="0"/>
        <v>-4.3245975856349005E-2</v>
      </c>
      <c r="L59" s="70">
        <f t="shared" si="1"/>
        <v>4.6906112527156103E-2</v>
      </c>
      <c r="M59" s="70">
        <v>0.93657514302457001</v>
      </c>
      <c r="N59" s="111">
        <v>298.99201561064399</v>
      </c>
      <c r="O59" s="70">
        <v>6.0568087935093498E-8</v>
      </c>
    </row>
    <row r="60" spans="5:15" x14ac:dyDescent="0.15">
      <c r="E60" s="1"/>
      <c r="F60" s="1"/>
      <c r="G60" s="1"/>
      <c r="H60" s="70" t="s">
        <v>1032</v>
      </c>
      <c r="I60" s="70">
        <v>-3.7060723683920299E-5</v>
      </c>
      <c r="J60" s="70">
        <v>7.7898367430827197E-5</v>
      </c>
      <c r="K60" s="70">
        <f t="shared" si="0"/>
        <v>-1.897415238483416E-4</v>
      </c>
      <c r="L60" s="70">
        <f t="shared" si="1"/>
        <v>1.15620076480501E-4</v>
      </c>
      <c r="M60" s="70">
        <v>0.63424723218745405</v>
      </c>
      <c r="N60" s="111"/>
      <c r="O60" s="70"/>
    </row>
    <row r="61" spans="5:15" x14ac:dyDescent="0.15">
      <c r="E61" s="1"/>
      <c r="F61" s="1"/>
      <c r="G61" s="1"/>
      <c r="H61" s="70" t="s">
        <v>1027</v>
      </c>
      <c r="I61" s="70">
        <v>-3.9417210333030002E-4</v>
      </c>
      <c r="J61" s="70">
        <v>6.4777010832732995E-4</v>
      </c>
      <c r="K61" s="70">
        <f t="shared" si="0"/>
        <v>-1.6638015156518666E-3</v>
      </c>
      <c r="L61" s="70">
        <f t="shared" si="1"/>
        <v>8.7545730899126666E-4</v>
      </c>
      <c r="M61" s="70">
        <v>0.54285181947661598</v>
      </c>
      <c r="N61" s="111"/>
      <c r="O61" s="70"/>
    </row>
    <row r="62" spans="5:15" x14ac:dyDescent="0.15">
      <c r="E62" s="1" t="s">
        <v>1034</v>
      </c>
      <c r="F62" s="1" t="s">
        <v>850</v>
      </c>
      <c r="G62" s="1">
        <v>183</v>
      </c>
      <c r="H62" s="70" t="s">
        <v>1031</v>
      </c>
      <c r="I62" s="70">
        <v>-3.38689855232539E-3</v>
      </c>
      <c r="J62" s="70">
        <v>2.3359742639983899E-2</v>
      </c>
      <c r="K62" s="70">
        <f t="shared" si="0"/>
        <v>-4.9171994126693833E-2</v>
      </c>
      <c r="L62" s="70">
        <f t="shared" si="1"/>
        <v>4.2398197022043047E-2</v>
      </c>
      <c r="M62" s="70">
        <v>0.884719799197486</v>
      </c>
      <c r="N62" s="111">
        <v>299.60707499414502</v>
      </c>
      <c r="O62" s="70">
        <v>6.9426393454687298E-8</v>
      </c>
    </row>
    <row r="63" spans="5:15" x14ac:dyDescent="0.15">
      <c r="E63" s="1"/>
      <c r="F63" s="1"/>
      <c r="G63" s="1"/>
      <c r="H63" s="70" t="s">
        <v>1032</v>
      </c>
      <c r="I63" s="70">
        <v>-1.7221196380945E-4</v>
      </c>
      <c r="J63" s="70">
        <v>9.1809858722147495E-5</v>
      </c>
      <c r="K63" s="70">
        <f t="shared" si="0"/>
        <v>-3.5215928690485908E-4</v>
      </c>
      <c r="L63" s="70">
        <f t="shared" si="1"/>
        <v>7.7353592859590904E-6</v>
      </c>
      <c r="M63" s="70">
        <v>6.06901832913328E-2</v>
      </c>
      <c r="N63" s="111"/>
      <c r="O63" s="70"/>
    </row>
    <row r="64" spans="5:15" x14ac:dyDescent="0.15">
      <c r="E64" s="1" t="s">
        <v>1035</v>
      </c>
      <c r="F64" s="1" t="s">
        <v>850</v>
      </c>
      <c r="G64" s="1">
        <v>163</v>
      </c>
      <c r="H64" s="70" t="s">
        <v>1031</v>
      </c>
      <c r="I64" s="70">
        <v>-1.08525124020532E-2</v>
      </c>
      <c r="J64" s="70">
        <v>1.56029235472927E-2</v>
      </c>
      <c r="K64" s="70">
        <f t="shared" si="0"/>
        <v>-4.143424255474689E-2</v>
      </c>
      <c r="L64" s="70">
        <f t="shared" si="1"/>
        <v>1.9729217750640494E-2</v>
      </c>
      <c r="M64" s="70">
        <v>0.48671474611632198</v>
      </c>
      <c r="N64" s="111"/>
      <c r="O64" s="70">
        <v>0.15197739755314499</v>
      </c>
    </row>
    <row r="65" spans="5:15" x14ac:dyDescent="0.15">
      <c r="E65" s="1"/>
      <c r="F65" s="1"/>
      <c r="G65" s="1"/>
      <c r="H65" s="70" t="s">
        <v>1032</v>
      </c>
      <c r="I65" s="70">
        <v>-3.8412844552568902E-5</v>
      </c>
      <c r="J65" s="70">
        <v>6.4601060733178795E-5</v>
      </c>
      <c r="K65" s="70">
        <f t="shared" si="0"/>
        <v>-1.6503092358959934E-4</v>
      </c>
      <c r="L65" s="70">
        <f t="shared" si="1"/>
        <v>8.8205234484461551E-5</v>
      </c>
      <c r="M65" s="70">
        <v>0.55209997318578197</v>
      </c>
      <c r="N65" s="111"/>
      <c r="O65" s="70"/>
    </row>
    <row r="66" spans="5:15" x14ac:dyDescent="0.15">
      <c r="E66" s="1"/>
      <c r="F66" s="1"/>
      <c r="G66" s="1"/>
      <c r="H66" s="70"/>
      <c r="I66" s="70"/>
      <c r="J66" s="70"/>
      <c r="K66" s="70"/>
      <c r="L66" s="70"/>
      <c r="M66" s="70"/>
      <c r="N66" s="111"/>
      <c r="O66" s="70"/>
    </row>
    <row r="67" spans="5:15" x14ac:dyDescent="0.15">
      <c r="E67" s="1" t="s">
        <v>1030</v>
      </c>
      <c r="F67" s="1" t="s">
        <v>489</v>
      </c>
      <c r="G67" s="1">
        <v>184</v>
      </c>
      <c r="H67" s="70" t="s">
        <v>1031</v>
      </c>
      <c r="I67" s="70">
        <v>4.7831482806956802E-2</v>
      </c>
      <c r="J67" s="70">
        <v>1.44836188976594E-2</v>
      </c>
      <c r="K67" s="70">
        <f t="shared" si="0"/>
        <v>1.9443589767544379E-2</v>
      </c>
      <c r="L67" s="70">
        <f t="shared" si="1"/>
        <v>7.6219375846369231E-2</v>
      </c>
      <c r="M67" s="70">
        <v>9.5842862112036E-4</v>
      </c>
      <c r="N67" s="111">
        <v>483.68871442956703</v>
      </c>
      <c r="O67" s="70">
        <v>3.27423733746044E-29</v>
      </c>
    </row>
    <row r="68" spans="5:15" x14ac:dyDescent="0.15">
      <c r="E68" s="1"/>
      <c r="F68" s="1"/>
      <c r="G68" s="1"/>
      <c r="H68" s="70" t="s">
        <v>1032</v>
      </c>
      <c r="I68" s="70">
        <v>1.6083659095135899E-5</v>
      </c>
      <c r="J68" s="70">
        <v>5.6162304395325103E-5</v>
      </c>
      <c r="K68" s="70">
        <f t="shared" si="0"/>
        <v>-9.3994457519701292E-5</v>
      </c>
      <c r="L68" s="70">
        <f t="shared" si="1"/>
        <v>1.261617757099731E-4</v>
      </c>
      <c r="M68" s="70">
        <v>0.77458847713819001</v>
      </c>
      <c r="N68" s="111"/>
      <c r="O68" s="70"/>
    </row>
    <row r="69" spans="5:15" x14ac:dyDescent="0.15">
      <c r="E69" s="1" t="s">
        <v>1033</v>
      </c>
      <c r="F69" s="1" t="s">
        <v>489</v>
      </c>
      <c r="G69" s="1">
        <v>184</v>
      </c>
      <c r="H69" s="70" t="s">
        <v>1031</v>
      </c>
      <c r="I69" s="70">
        <v>1.96153522137648E-2</v>
      </c>
      <c r="J69" s="70">
        <v>1.6189994516247499E-2</v>
      </c>
      <c r="K69" s="70">
        <f t="shared" si="0"/>
        <v>-1.21170370380803E-2</v>
      </c>
      <c r="L69" s="70">
        <f t="shared" si="1"/>
        <v>5.13477414656099E-2</v>
      </c>
      <c r="M69" s="70">
        <v>0.22567606468107199</v>
      </c>
      <c r="N69" s="111">
        <v>452.86457273624802</v>
      </c>
      <c r="O69" s="70">
        <v>2.8241695966025802E-25</v>
      </c>
    </row>
    <row r="70" spans="5:15" x14ac:dyDescent="0.15">
      <c r="E70" s="1"/>
      <c r="F70" s="1"/>
      <c r="G70" s="1"/>
      <c r="H70" s="70" t="s">
        <v>1032</v>
      </c>
      <c r="I70" s="70">
        <v>-1.39543769161958E-5</v>
      </c>
      <c r="J70" s="70">
        <v>5.5161133323233702E-5</v>
      </c>
      <c r="K70" s="70">
        <f t="shared" si="0"/>
        <v>-1.2207019822973386E-4</v>
      </c>
      <c r="L70" s="70">
        <f t="shared" si="1"/>
        <v>9.4161444397342257E-5</v>
      </c>
      <c r="M70" s="70">
        <v>0.80028768318822396</v>
      </c>
      <c r="N70" s="111"/>
      <c r="O70" s="70"/>
    </row>
    <row r="71" spans="5:15" x14ac:dyDescent="0.15">
      <c r="E71" s="1"/>
      <c r="F71" s="1"/>
      <c r="G71" s="1"/>
      <c r="H71" s="70" t="s">
        <v>1027</v>
      </c>
      <c r="I71" s="70">
        <v>1.6004225462392099E-3</v>
      </c>
      <c r="J71" s="70">
        <v>4.5596767061360999E-4</v>
      </c>
      <c r="K71" s="70">
        <f t="shared" si="0"/>
        <v>7.0672591183653429E-4</v>
      </c>
      <c r="L71" s="70">
        <f t="shared" si="1"/>
        <v>2.4941191806418855E-3</v>
      </c>
      <c r="M71" s="70">
        <v>4.48195323083E-4</v>
      </c>
      <c r="N71" s="111"/>
      <c r="O71" s="70"/>
    </row>
    <row r="72" spans="5:15" x14ac:dyDescent="0.15">
      <c r="E72" s="1" t="s">
        <v>1034</v>
      </c>
      <c r="F72" s="1" t="s">
        <v>489</v>
      </c>
      <c r="G72" s="1">
        <v>184</v>
      </c>
      <c r="H72" s="70" t="s">
        <v>1031</v>
      </c>
      <c r="I72" s="70">
        <v>6.1661320107336402E-2</v>
      </c>
      <c r="J72" s="70">
        <v>1.5801776992511101E-2</v>
      </c>
      <c r="K72" s="70">
        <f t="shared" ref="K72:K75" si="2">I72-1.96*J72</f>
        <v>3.0689837202014646E-2</v>
      </c>
      <c r="L72" s="70">
        <f t="shared" ref="L72:L75" si="3">I72+1.96*J72</f>
        <v>9.2632803012658166E-2</v>
      </c>
      <c r="M72" s="70">
        <v>9.5331669311097606E-5</v>
      </c>
      <c r="N72" s="111">
        <v>483.68871442956703</v>
      </c>
      <c r="O72" s="70">
        <v>3.27423733746044E-29</v>
      </c>
    </row>
    <row r="73" spans="5:15" x14ac:dyDescent="0.15">
      <c r="E73" s="1"/>
      <c r="F73" s="1"/>
      <c r="G73" s="1"/>
      <c r="H73" s="70" t="s">
        <v>1032</v>
      </c>
      <c r="I73" s="70">
        <v>1.063733995956E-4</v>
      </c>
      <c r="J73" s="70">
        <v>5.6006539471569798E-5</v>
      </c>
      <c r="K73" s="70">
        <f t="shared" si="2"/>
        <v>-3.3994177686768023E-6</v>
      </c>
      <c r="L73" s="70">
        <f t="shared" si="3"/>
        <v>2.1614621695987678E-4</v>
      </c>
      <c r="M73" s="70">
        <v>5.75246224843435E-2</v>
      </c>
      <c r="N73" s="111"/>
      <c r="O73" s="70"/>
    </row>
    <row r="74" spans="5:15" x14ac:dyDescent="0.15">
      <c r="E74" s="1" t="s">
        <v>1035</v>
      </c>
      <c r="F74" s="1" t="s">
        <v>489</v>
      </c>
      <c r="G74" s="1">
        <v>158</v>
      </c>
      <c r="H74" s="70" t="s">
        <v>1031</v>
      </c>
      <c r="I74" s="70">
        <v>1.78812691667544E-2</v>
      </c>
      <c r="J74" s="70">
        <v>9.5658252973396894E-3</v>
      </c>
      <c r="K74" s="70">
        <f t="shared" si="2"/>
        <v>-8.6774841603139141E-4</v>
      </c>
      <c r="L74" s="70">
        <f t="shared" si="3"/>
        <v>3.6630286749540192E-2</v>
      </c>
      <c r="M74" s="70">
        <v>6.1582949658113999E-2</v>
      </c>
      <c r="N74" s="111"/>
      <c r="O74" s="70">
        <v>0.15236904520514799</v>
      </c>
    </row>
    <row r="75" spans="5:15" x14ac:dyDescent="0.15">
      <c r="E75" s="1"/>
      <c r="F75" s="1"/>
      <c r="G75" s="1"/>
      <c r="H75" s="70" t="s">
        <v>1032</v>
      </c>
      <c r="I75" s="70">
        <v>1.0556542194483E-4</v>
      </c>
      <c r="J75" s="70">
        <v>3.8284315976658102E-5</v>
      </c>
      <c r="K75" s="70">
        <f t="shared" si="2"/>
        <v>3.0528162630580121E-5</v>
      </c>
      <c r="L75" s="70">
        <f t="shared" si="3"/>
        <v>1.8060268125907989E-4</v>
      </c>
      <c r="M75" s="70">
        <v>5.8261871779450901E-3</v>
      </c>
      <c r="N75" s="111"/>
      <c r="O75" s="70"/>
    </row>
    <row r="76" spans="5:15" x14ac:dyDescent="0.15">
      <c r="E76" s="1"/>
      <c r="F76" s="1"/>
      <c r="G76" s="1"/>
      <c r="H76" s="70"/>
      <c r="I76" s="70"/>
      <c r="J76" s="70"/>
      <c r="K76" s="70"/>
      <c r="L76" s="70"/>
      <c r="M76" s="70"/>
      <c r="N76" s="111"/>
      <c r="O76" s="7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S1 Data sources</vt:lpstr>
      <vt:lpstr>S2 Multi-ancestry instruments</vt:lpstr>
      <vt:lpstr>S3 PCSK9 GOF|LOF instruments</vt:lpstr>
      <vt:lpstr>S4 QTL PCSK9 instruments</vt:lpstr>
      <vt:lpstr>S5 Average F-statistics</vt:lpstr>
      <vt:lpstr>S6 Drug target MR Results</vt:lpstr>
      <vt:lpstr>S7 PCSK9 GOF|LOF </vt:lpstr>
      <vt:lpstr>S8 Colocalization</vt:lpstr>
      <vt:lpstr>S9 MVMR EAS</vt:lpstr>
      <vt:lpstr>S10 MVMR SAS</vt:lpstr>
      <vt:lpstr>S11 MVMR AFR</vt:lpstr>
      <vt:lpstr>S12 MVMR HIS</vt:lpstr>
      <vt:lpstr>S13 MVMR EUR</vt:lpstr>
      <vt:lpstr>S14 ISI and IFC Results</vt:lpstr>
      <vt:lpstr>S15 PCSK9 QTL Results</vt:lpstr>
      <vt:lpstr>S16 Polygenic LDL 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Rosoff</dc:creator>
  <cp:lastModifiedBy>Daniel rosoff</cp:lastModifiedBy>
  <dcterms:created xsi:type="dcterms:W3CDTF">2022-09-04T22:03:18Z</dcterms:created>
  <dcterms:modified xsi:type="dcterms:W3CDTF">2024-09-06T19:40:28Z</dcterms:modified>
</cp:coreProperties>
</file>