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zeinadrawshy/Desktop/For revision/Final version_011223/04.12.23/Supplementary Tables/"/>
    </mc:Choice>
  </mc:AlternateContent>
  <xr:revisionPtr revIDLastSave="0" documentId="13_ncr:1_{CEEA18FA-727B-1F4F-BE19-920EDB94ED22}" xr6:coauthVersionLast="47" xr6:coauthVersionMax="47" xr10:uidLastSave="{00000000-0000-0000-0000-000000000000}"/>
  <bookViews>
    <workbookView xWindow="12120" yWindow="760" windowWidth="17940" windowHeight="17780" firstSheet="1" activeTab="2" xr2:uid="{2D253993-BD05-0940-85CA-BB1DB12DE0EC}"/>
  </bookViews>
  <sheets>
    <sheet name="Figure 1" sheetId="3" r:id="rId1"/>
    <sheet name="Supplementary Figure 1" sheetId="9" r:id="rId2"/>
    <sheet name="Figure 2" sheetId="14" r:id="rId3"/>
    <sheet name="Figure 3" sheetId="15" r:id="rId4"/>
    <sheet name="Supplementary Figure 2 " sheetId="16" r:id="rId5"/>
    <sheet name="Figure 4" sheetId="17" r:id="rId6"/>
    <sheet name="Supplementary Figure 3" sheetId="18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88" i="16" l="1"/>
  <c r="N1160" i="15"/>
  <c r="BJ957" i="15"/>
  <c r="BJ958" i="15"/>
  <c r="BJ959" i="15"/>
  <c r="BJ960" i="15"/>
  <c r="BJ961" i="15"/>
  <c r="BJ962" i="15"/>
  <c r="BJ963" i="15"/>
  <c r="BJ964" i="15"/>
  <c r="BJ965" i="15"/>
  <c r="BJ966" i="15"/>
  <c r="BJ967" i="15"/>
  <c r="BJ968" i="15"/>
  <c r="BJ969" i="15"/>
  <c r="BJ970" i="15"/>
  <c r="BJ971" i="15"/>
  <c r="BJ972" i="15"/>
  <c r="BJ973" i="15"/>
  <c r="BJ974" i="15"/>
  <c r="BJ975" i="15"/>
  <c r="BJ976" i="15"/>
  <c r="BJ977" i="15"/>
  <c r="BJ978" i="15"/>
  <c r="BJ979" i="15"/>
  <c r="BJ980" i="15"/>
  <c r="BJ981" i="15"/>
  <c r="BJ982" i="15"/>
  <c r="BJ983" i="15"/>
  <c r="BJ984" i="15"/>
  <c r="BJ985" i="15"/>
  <c r="BJ986" i="15"/>
  <c r="BJ987" i="15"/>
  <c r="BJ988" i="15"/>
  <c r="BJ989" i="15"/>
  <c r="BJ990" i="15"/>
  <c r="BJ991" i="15"/>
  <c r="BJ992" i="15"/>
  <c r="BJ993" i="15"/>
  <c r="BJ994" i="15"/>
  <c r="BJ995" i="15"/>
  <c r="BJ996" i="15"/>
  <c r="BJ997" i="15"/>
  <c r="BJ998" i="15"/>
  <c r="BJ999" i="15"/>
  <c r="BJ1000" i="15"/>
  <c r="BJ1001" i="15"/>
  <c r="BJ1002" i="15"/>
  <c r="BJ1003" i="15"/>
  <c r="BJ1004" i="15"/>
  <c r="BJ1005" i="15"/>
  <c r="BJ1006" i="15"/>
  <c r="BJ1007" i="15"/>
  <c r="BJ1008" i="15"/>
  <c r="BJ1009" i="15"/>
  <c r="BJ1010" i="15"/>
  <c r="BJ1011" i="15"/>
  <c r="BJ1012" i="15"/>
  <c r="BJ1013" i="15"/>
  <c r="BJ1014" i="15"/>
  <c r="BJ1015" i="15"/>
  <c r="BJ1016" i="15"/>
  <c r="BJ1017" i="15"/>
  <c r="BJ1018" i="15"/>
  <c r="BJ1019" i="15"/>
  <c r="BJ1020" i="15"/>
  <c r="BJ1021" i="15"/>
  <c r="BJ1022" i="15"/>
  <c r="BJ1023" i="15"/>
  <c r="BJ1024" i="15"/>
  <c r="BJ1025" i="15"/>
  <c r="BJ1026" i="15"/>
  <c r="BJ1027" i="15"/>
  <c r="BJ1028" i="15"/>
  <c r="BJ1029" i="15"/>
  <c r="BJ1030" i="15"/>
  <c r="BJ1031" i="15"/>
  <c r="BJ1032" i="15"/>
  <c r="BJ1033" i="15"/>
  <c r="BJ1034" i="15"/>
  <c r="BJ1035" i="15"/>
  <c r="BJ1036" i="15"/>
  <c r="BJ1037" i="15"/>
  <c r="BJ1038" i="15"/>
  <c r="BJ1039" i="15"/>
  <c r="BJ1040" i="15"/>
  <c r="BJ1041" i="15"/>
  <c r="BJ1042" i="15"/>
  <c r="BJ1043" i="15"/>
  <c r="BJ1044" i="15"/>
  <c r="BJ1045" i="15"/>
  <c r="BJ1046" i="15"/>
  <c r="BJ1047" i="15"/>
  <c r="BJ1048" i="15"/>
  <c r="BJ1049" i="15"/>
  <c r="BJ1050" i="15"/>
  <c r="BJ1051" i="15"/>
  <c r="BJ1052" i="15"/>
  <c r="BJ1053" i="15"/>
  <c r="BJ1054" i="15"/>
  <c r="BJ1055" i="15"/>
  <c r="BJ1056" i="15"/>
  <c r="BJ1057" i="15"/>
  <c r="BJ1058" i="15"/>
  <c r="BJ1059" i="15"/>
  <c r="BJ1060" i="15"/>
  <c r="BJ1061" i="15"/>
  <c r="BJ1062" i="15"/>
  <c r="BJ1063" i="15"/>
  <c r="BJ1064" i="15"/>
  <c r="BJ1065" i="15"/>
  <c r="BJ1066" i="15"/>
  <c r="BJ1067" i="15"/>
  <c r="BJ1068" i="15"/>
  <c r="BJ1069" i="15"/>
  <c r="BJ1070" i="15"/>
  <c r="BJ1071" i="15"/>
  <c r="BJ1072" i="15"/>
  <c r="BJ1073" i="15"/>
  <c r="BJ1074" i="15"/>
  <c r="BJ1075" i="15"/>
  <c r="BJ1076" i="15"/>
  <c r="BJ1077" i="15"/>
  <c r="BJ1078" i="15"/>
  <c r="BJ1079" i="15"/>
  <c r="BJ1080" i="15"/>
  <c r="BJ1081" i="15"/>
  <c r="BJ1082" i="15"/>
  <c r="BJ1083" i="15"/>
  <c r="BJ1084" i="15"/>
  <c r="BJ1085" i="15"/>
  <c r="BJ1086" i="15"/>
  <c r="BJ1087" i="15"/>
  <c r="BJ1088" i="15"/>
  <c r="BJ1089" i="15"/>
  <c r="BJ1090" i="15"/>
  <c r="BJ1091" i="15"/>
  <c r="BJ1092" i="15"/>
  <c r="BJ1093" i="15"/>
  <c r="BJ1094" i="15"/>
  <c r="BJ1095" i="15"/>
  <c r="BJ956" i="15"/>
  <c r="BJ809" i="15"/>
  <c r="BJ810" i="15"/>
  <c r="BJ811" i="15"/>
  <c r="BJ812" i="15"/>
  <c r="BJ813" i="15"/>
  <c r="BJ814" i="15"/>
  <c r="BJ815" i="15"/>
  <c r="BJ816" i="15"/>
  <c r="BJ817" i="15"/>
  <c r="BJ818" i="15"/>
  <c r="BJ819" i="15"/>
  <c r="BJ820" i="15"/>
  <c r="BJ821" i="15"/>
  <c r="BJ822" i="15"/>
  <c r="BJ823" i="15"/>
  <c r="BJ824" i="15"/>
  <c r="BJ825" i="15"/>
  <c r="BJ826" i="15"/>
  <c r="BJ827" i="15"/>
  <c r="BJ828" i="15"/>
  <c r="BJ829" i="15"/>
  <c r="BJ830" i="15"/>
  <c r="BJ831" i="15"/>
  <c r="BJ832" i="15"/>
  <c r="BJ833" i="15"/>
  <c r="BJ834" i="15"/>
  <c r="BJ835" i="15"/>
  <c r="BJ836" i="15"/>
  <c r="BJ837" i="15"/>
  <c r="BJ838" i="15"/>
  <c r="BJ839" i="15"/>
  <c r="BJ840" i="15"/>
  <c r="BJ841" i="15"/>
  <c r="BJ842" i="15"/>
  <c r="BJ843" i="15"/>
  <c r="BJ844" i="15"/>
  <c r="BJ845" i="15"/>
  <c r="BJ846" i="15"/>
  <c r="BJ847" i="15"/>
  <c r="BJ848" i="15"/>
  <c r="BJ849" i="15"/>
  <c r="BJ850" i="15"/>
  <c r="BJ851" i="15"/>
  <c r="BJ852" i="15"/>
  <c r="BJ853" i="15"/>
  <c r="BJ854" i="15"/>
  <c r="BJ855" i="15"/>
  <c r="BJ856" i="15"/>
  <c r="BJ857" i="15"/>
  <c r="BJ858" i="15"/>
  <c r="BJ859" i="15"/>
  <c r="BJ860" i="15"/>
  <c r="BJ861" i="15"/>
  <c r="BJ862" i="15"/>
  <c r="BJ863" i="15"/>
  <c r="BJ864" i="15"/>
  <c r="BJ865" i="15"/>
  <c r="BJ866" i="15"/>
  <c r="BJ867" i="15"/>
  <c r="BJ868" i="15"/>
  <c r="BJ869" i="15"/>
  <c r="BJ870" i="15"/>
  <c r="BJ871" i="15"/>
  <c r="BJ872" i="15"/>
  <c r="BJ873" i="15"/>
  <c r="BJ874" i="15"/>
  <c r="BJ875" i="15"/>
  <c r="BJ876" i="15"/>
  <c r="BJ877" i="15"/>
  <c r="BJ878" i="15"/>
  <c r="BJ879" i="15"/>
  <c r="BJ880" i="15"/>
  <c r="BJ881" i="15"/>
  <c r="BJ882" i="15"/>
  <c r="BJ883" i="15"/>
  <c r="BJ884" i="15"/>
  <c r="BJ885" i="15"/>
  <c r="BJ886" i="15"/>
  <c r="BJ887" i="15"/>
  <c r="BJ888" i="15"/>
  <c r="BJ889" i="15"/>
  <c r="BJ890" i="15"/>
  <c r="BJ891" i="15"/>
  <c r="BJ892" i="15"/>
  <c r="BJ893" i="15"/>
  <c r="BJ894" i="15"/>
  <c r="BJ895" i="15"/>
  <c r="BJ896" i="15"/>
  <c r="BJ897" i="15"/>
  <c r="BJ898" i="15"/>
  <c r="BJ899" i="15"/>
  <c r="BJ900" i="15"/>
  <c r="BJ901" i="15"/>
  <c r="BJ902" i="15"/>
  <c r="BJ903" i="15"/>
  <c r="BJ904" i="15"/>
  <c r="BJ905" i="15"/>
  <c r="BJ906" i="15"/>
  <c r="BJ907" i="15"/>
  <c r="BJ908" i="15"/>
  <c r="BJ909" i="15"/>
  <c r="BJ910" i="15"/>
  <c r="BJ911" i="15"/>
  <c r="BJ912" i="15"/>
  <c r="BJ913" i="15"/>
  <c r="BJ914" i="15"/>
  <c r="BJ915" i="15"/>
  <c r="BJ916" i="15"/>
  <c r="BJ917" i="15"/>
  <c r="BJ918" i="15"/>
  <c r="BJ919" i="15"/>
  <c r="BJ920" i="15"/>
  <c r="BJ921" i="15"/>
  <c r="BJ922" i="15"/>
  <c r="BJ923" i="15"/>
  <c r="BJ924" i="15"/>
  <c r="BJ925" i="15"/>
  <c r="BJ926" i="15"/>
  <c r="BJ927" i="15"/>
  <c r="BJ928" i="15"/>
  <c r="BJ929" i="15"/>
  <c r="BJ930" i="15"/>
  <c r="BJ931" i="15"/>
  <c r="BJ932" i="15"/>
  <c r="BJ933" i="15"/>
  <c r="BJ934" i="15"/>
  <c r="BJ935" i="15"/>
  <c r="BJ936" i="15"/>
  <c r="BJ937" i="15"/>
  <c r="BJ938" i="15"/>
  <c r="BJ939" i="15"/>
  <c r="BJ940" i="15"/>
  <c r="BJ941" i="15"/>
  <c r="BJ942" i="15"/>
  <c r="BJ943" i="15"/>
  <c r="BJ944" i="15"/>
  <c r="BJ945" i="15"/>
  <c r="BJ946" i="15"/>
  <c r="BJ947" i="15"/>
  <c r="BJ808" i="15"/>
  <c r="BJ660" i="15"/>
  <c r="BJ661" i="15"/>
  <c r="BJ662" i="15"/>
  <c r="BJ663" i="15"/>
  <c r="BJ664" i="15"/>
  <c r="BJ665" i="15"/>
  <c r="BJ666" i="15"/>
  <c r="BJ667" i="15"/>
  <c r="BJ668" i="15"/>
  <c r="BJ669" i="15"/>
  <c r="BJ670" i="15"/>
  <c r="BJ671" i="15"/>
  <c r="BJ672" i="15"/>
  <c r="BJ673" i="15"/>
  <c r="BJ674" i="15"/>
  <c r="BJ675" i="15"/>
  <c r="BJ676" i="15"/>
  <c r="BJ677" i="15"/>
  <c r="BJ678" i="15"/>
  <c r="BJ679" i="15"/>
  <c r="BJ680" i="15"/>
  <c r="BJ681" i="15"/>
  <c r="BJ682" i="15"/>
  <c r="BJ683" i="15"/>
  <c r="BJ684" i="15"/>
  <c r="BJ685" i="15"/>
  <c r="BJ686" i="15"/>
  <c r="BJ687" i="15"/>
  <c r="BJ688" i="15"/>
  <c r="BJ689" i="15"/>
  <c r="BJ690" i="15"/>
  <c r="BJ691" i="15"/>
  <c r="BJ692" i="15"/>
  <c r="BJ693" i="15"/>
  <c r="BJ694" i="15"/>
  <c r="BJ695" i="15"/>
  <c r="BJ696" i="15"/>
  <c r="BJ697" i="15"/>
  <c r="BJ698" i="15"/>
  <c r="BJ699" i="15"/>
  <c r="BJ700" i="15"/>
  <c r="BJ701" i="15"/>
  <c r="BJ702" i="15"/>
  <c r="BJ703" i="15"/>
  <c r="BJ704" i="15"/>
  <c r="BJ705" i="15"/>
  <c r="BJ706" i="15"/>
  <c r="BJ707" i="15"/>
  <c r="BJ708" i="15"/>
  <c r="BJ709" i="15"/>
  <c r="BJ710" i="15"/>
  <c r="BJ711" i="15"/>
  <c r="BJ712" i="15"/>
  <c r="BJ713" i="15"/>
  <c r="BJ714" i="15"/>
  <c r="BJ715" i="15"/>
  <c r="BJ716" i="15"/>
  <c r="BJ717" i="15"/>
  <c r="BJ718" i="15"/>
  <c r="BJ719" i="15"/>
  <c r="BJ720" i="15"/>
  <c r="BJ721" i="15"/>
  <c r="BJ722" i="15"/>
  <c r="BJ723" i="15"/>
  <c r="BJ724" i="15"/>
  <c r="BJ725" i="15"/>
  <c r="BJ726" i="15"/>
  <c r="BJ727" i="15"/>
  <c r="BJ728" i="15"/>
  <c r="BJ729" i="15"/>
  <c r="BJ730" i="15"/>
  <c r="BJ731" i="15"/>
  <c r="BJ732" i="15"/>
  <c r="BJ733" i="15"/>
  <c r="BJ734" i="15"/>
  <c r="BJ735" i="15"/>
  <c r="BJ736" i="15"/>
  <c r="BJ737" i="15"/>
  <c r="BJ738" i="15"/>
  <c r="BJ739" i="15"/>
  <c r="BJ740" i="15"/>
  <c r="BJ741" i="15"/>
  <c r="BJ742" i="15"/>
  <c r="BJ743" i="15"/>
  <c r="BJ744" i="15"/>
  <c r="BJ745" i="15"/>
  <c r="BJ746" i="15"/>
  <c r="BJ747" i="15"/>
  <c r="BJ748" i="15"/>
  <c r="BJ749" i="15"/>
  <c r="BJ750" i="15"/>
  <c r="BJ751" i="15"/>
  <c r="BJ752" i="15"/>
  <c r="BJ753" i="15"/>
  <c r="BJ754" i="15"/>
  <c r="BJ755" i="15"/>
  <c r="BJ756" i="15"/>
  <c r="BJ757" i="15"/>
  <c r="BJ758" i="15"/>
  <c r="BJ759" i="15"/>
  <c r="BJ760" i="15"/>
  <c r="BJ761" i="15"/>
  <c r="BJ762" i="15"/>
  <c r="BJ763" i="15"/>
  <c r="BJ764" i="15"/>
  <c r="BJ765" i="15"/>
  <c r="BJ766" i="15"/>
  <c r="BJ767" i="15"/>
  <c r="BJ768" i="15"/>
  <c r="BJ769" i="15"/>
  <c r="BJ770" i="15"/>
  <c r="BJ771" i="15"/>
  <c r="BJ772" i="15"/>
  <c r="BJ773" i="15"/>
  <c r="BJ774" i="15"/>
  <c r="BJ775" i="15"/>
  <c r="BJ776" i="15"/>
  <c r="BJ777" i="15"/>
  <c r="BJ778" i="15"/>
  <c r="BJ779" i="15"/>
  <c r="BJ780" i="15"/>
  <c r="BJ781" i="15"/>
  <c r="BJ782" i="15"/>
  <c r="BJ783" i="15"/>
  <c r="BJ784" i="15"/>
  <c r="BJ785" i="15"/>
  <c r="BJ786" i="15"/>
  <c r="BJ787" i="15"/>
  <c r="BJ788" i="15"/>
  <c r="BJ789" i="15"/>
  <c r="BJ790" i="15"/>
  <c r="BJ791" i="15"/>
  <c r="BJ792" i="15"/>
  <c r="BJ793" i="15"/>
  <c r="BJ794" i="15"/>
  <c r="BJ795" i="15"/>
  <c r="BJ796" i="15"/>
  <c r="BJ797" i="15"/>
  <c r="BJ798" i="15"/>
  <c r="BJ659" i="15"/>
  <c r="AK608" i="15"/>
  <c r="AA608" i="15"/>
  <c r="R608" i="15"/>
  <c r="M722" i="17" l="1"/>
  <c r="M721" i="17"/>
  <c r="M720" i="17"/>
  <c r="M719" i="17"/>
  <c r="M718" i="17"/>
  <c r="M717" i="17"/>
  <c r="M716" i="17"/>
  <c r="M715" i="17"/>
  <c r="M714" i="17"/>
  <c r="M713" i="17"/>
  <c r="M712" i="17"/>
  <c r="M711" i="17"/>
  <c r="M710" i="17"/>
  <c r="M709" i="17"/>
  <c r="M708" i="17"/>
  <c r="M707" i="17"/>
  <c r="M703" i="17"/>
  <c r="M702" i="17"/>
  <c r="M701" i="17"/>
  <c r="M700" i="17"/>
  <c r="M699" i="17"/>
  <c r="M698" i="17"/>
  <c r="M697" i="17"/>
  <c r="M696" i="17"/>
  <c r="M695" i="17"/>
  <c r="M694" i="17"/>
  <c r="M693" i="17"/>
  <c r="M692" i="17"/>
  <c r="M691" i="17"/>
  <c r="M690" i="17"/>
  <c r="M686" i="17"/>
  <c r="M685" i="17"/>
  <c r="M684" i="17"/>
  <c r="M683" i="17"/>
  <c r="M682" i="17"/>
  <c r="M681" i="17"/>
  <c r="M680" i="17"/>
  <c r="M679" i="17"/>
  <c r="M678" i="17"/>
  <c r="M677" i="17"/>
  <c r="M676" i="17"/>
  <c r="M675" i="17"/>
  <c r="M674" i="17"/>
  <c r="M673" i="17"/>
  <c r="M672" i="17"/>
  <c r="M671" i="17"/>
  <c r="M670" i="17"/>
  <c r="M669" i="17"/>
  <c r="M668" i="17"/>
  <c r="M667" i="17"/>
  <c r="M661" i="17"/>
  <c r="M660" i="17"/>
  <c r="M659" i="17"/>
  <c r="M658" i="17"/>
  <c r="M657" i="17"/>
  <c r="M656" i="17"/>
  <c r="M655" i="17"/>
  <c r="M654" i="17"/>
  <c r="M653" i="17"/>
  <c r="M652" i="17"/>
  <c r="M651" i="17"/>
  <c r="M650" i="17"/>
  <c r="M649" i="17"/>
  <c r="M648" i="17"/>
  <c r="M647" i="17"/>
  <c r="M646" i="17"/>
  <c r="M642" i="17"/>
  <c r="M641" i="17"/>
  <c r="M640" i="17"/>
  <c r="M639" i="17"/>
  <c r="M638" i="17"/>
  <c r="M637" i="17"/>
  <c r="M636" i="17"/>
  <c r="M635" i="17"/>
  <c r="M634" i="17"/>
  <c r="M633" i="17"/>
  <c r="M632" i="17"/>
  <c r="M631" i="17"/>
  <c r="M630" i="17"/>
  <c r="M629" i="17"/>
  <c r="M625" i="17"/>
  <c r="M624" i="17"/>
  <c r="M623" i="17"/>
  <c r="M622" i="17"/>
  <c r="M621" i="17"/>
  <c r="M620" i="17"/>
  <c r="M619" i="17"/>
  <c r="M618" i="17"/>
  <c r="M617" i="17"/>
  <c r="M616" i="17"/>
  <c r="M615" i="17"/>
  <c r="M614" i="17"/>
  <c r="M613" i="17"/>
  <c r="M612" i="17"/>
  <c r="M611" i="17"/>
  <c r="M610" i="17"/>
  <c r="M609" i="17"/>
  <c r="M608" i="17"/>
  <c r="M607" i="17"/>
  <c r="M606" i="17"/>
  <c r="O531" i="17"/>
  <c r="N531" i="17"/>
  <c r="O530" i="17"/>
  <c r="N530" i="17"/>
  <c r="O529" i="17"/>
  <c r="N529" i="17"/>
  <c r="O528" i="17"/>
  <c r="N528" i="17"/>
  <c r="O527" i="17"/>
  <c r="N527" i="17"/>
  <c r="O526" i="17"/>
  <c r="N526" i="17"/>
  <c r="O525" i="17"/>
  <c r="N525" i="17"/>
  <c r="O524" i="17"/>
  <c r="N524" i="17"/>
  <c r="O523" i="17"/>
  <c r="N523" i="17"/>
  <c r="O522" i="17"/>
  <c r="N522" i="17"/>
  <c r="O521" i="17"/>
  <c r="N521" i="17"/>
  <c r="O520" i="17"/>
  <c r="N520" i="17"/>
  <c r="O519" i="17"/>
  <c r="N519" i="17"/>
  <c r="O518" i="17"/>
  <c r="N518" i="17"/>
  <c r="O517" i="17"/>
  <c r="N517" i="17"/>
  <c r="O516" i="17"/>
  <c r="N516" i="17"/>
  <c r="O515" i="17"/>
  <c r="N515" i="17"/>
  <c r="O514" i="17"/>
  <c r="N514" i="17"/>
  <c r="O510" i="17"/>
  <c r="N510" i="17"/>
  <c r="O509" i="17"/>
  <c r="N509" i="17"/>
  <c r="O508" i="17"/>
  <c r="N508" i="17"/>
  <c r="O507" i="17"/>
  <c r="N507" i="17"/>
  <c r="O506" i="17"/>
  <c r="N506" i="17"/>
  <c r="O505" i="17"/>
  <c r="N505" i="17"/>
  <c r="O504" i="17"/>
  <c r="N504" i="17"/>
  <c r="O503" i="17"/>
  <c r="N503" i="17"/>
  <c r="O502" i="17"/>
  <c r="N502" i="17"/>
  <c r="O501" i="17"/>
  <c r="N501" i="17"/>
  <c r="O500" i="17"/>
  <c r="N500" i="17"/>
  <c r="O499" i="17"/>
  <c r="N499" i="17"/>
  <c r="O498" i="17"/>
  <c r="N498" i="17"/>
  <c r="O497" i="17"/>
  <c r="N497" i="17"/>
  <c r="O496" i="17"/>
  <c r="N496" i="17"/>
  <c r="O493" i="17"/>
  <c r="N493" i="17"/>
  <c r="O492" i="17"/>
  <c r="N492" i="17"/>
  <c r="O491" i="17"/>
  <c r="N491" i="17"/>
  <c r="O490" i="17"/>
  <c r="N490" i="17"/>
  <c r="O489" i="17"/>
  <c r="N489" i="17"/>
  <c r="O488" i="17"/>
  <c r="N488" i="17"/>
  <c r="O487" i="17"/>
  <c r="N487" i="17"/>
  <c r="O486" i="17"/>
  <c r="N486" i="17"/>
  <c r="O485" i="17"/>
  <c r="N485" i="17"/>
  <c r="O484" i="17"/>
  <c r="N484" i="17"/>
  <c r="O483" i="17"/>
  <c r="N483" i="17"/>
  <c r="O482" i="17"/>
  <c r="N482" i="17"/>
  <c r="O481" i="17"/>
  <c r="N481" i="17"/>
  <c r="O480" i="17"/>
  <c r="N480" i="17"/>
  <c r="O479" i="17"/>
  <c r="N479" i="17"/>
  <c r="O478" i="17"/>
  <c r="N478" i="17"/>
  <c r="O477" i="17"/>
  <c r="N477" i="17"/>
  <c r="O476" i="17"/>
  <c r="N476" i="17"/>
  <c r="O475" i="17"/>
  <c r="N475" i="17"/>
  <c r="O474" i="17"/>
  <c r="N474" i="17"/>
  <c r="O473" i="17"/>
  <c r="N473" i="17"/>
  <c r="O472" i="17"/>
  <c r="N472" i="17"/>
  <c r="O471" i="17"/>
  <c r="N471" i="17"/>
  <c r="O470" i="17"/>
  <c r="N470" i="17"/>
  <c r="M463" i="17"/>
  <c r="M462" i="17"/>
  <c r="M461" i="17"/>
  <c r="M460" i="17"/>
  <c r="M459" i="17"/>
  <c r="M458" i="17"/>
  <c r="M457" i="17"/>
  <c r="M456" i="17"/>
  <c r="M455" i="17"/>
  <c r="M454" i="17"/>
  <c r="M453" i="17"/>
  <c r="M452" i="17"/>
  <c r="M451" i="17"/>
  <c r="M450" i="17"/>
  <c r="M449" i="17"/>
  <c r="M448" i="17"/>
  <c r="M444" i="17"/>
  <c r="M443" i="17"/>
  <c r="M442" i="17"/>
  <c r="M441" i="17"/>
  <c r="M440" i="17"/>
  <c r="M439" i="17"/>
  <c r="M438" i="17"/>
  <c r="M437" i="17"/>
  <c r="M436" i="17"/>
  <c r="M435" i="17"/>
  <c r="M434" i="17"/>
  <c r="M433" i="17"/>
  <c r="M432" i="17"/>
  <c r="M431" i="17"/>
  <c r="M427" i="17"/>
  <c r="M426" i="17"/>
  <c r="M425" i="17"/>
  <c r="M424" i="17"/>
  <c r="M423" i="17"/>
  <c r="M422" i="17"/>
  <c r="M421" i="17"/>
  <c r="M420" i="17"/>
  <c r="M419" i="17"/>
  <c r="M418" i="17"/>
  <c r="M417" i="17"/>
  <c r="M416" i="17"/>
  <c r="M415" i="17"/>
  <c r="M414" i="17"/>
  <c r="M413" i="17"/>
  <c r="M412" i="17"/>
  <c r="M411" i="17"/>
  <c r="M410" i="17"/>
  <c r="M409" i="17"/>
  <c r="M408" i="17"/>
  <c r="M401" i="17"/>
  <c r="M400" i="17"/>
  <c r="M399" i="17"/>
  <c r="M398" i="17"/>
  <c r="M397" i="17"/>
  <c r="M396" i="17"/>
  <c r="M395" i="17"/>
  <c r="M394" i="17"/>
  <c r="M393" i="17"/>
  <c r="M392" i="17"/>
  <c r="M391" i="17"/>
  <c r="M390" i="17"/>
  <c r="M389" i="17"/>
  <c r="M388" i="17"/>
  <c r="M387" i="17"/>
  <c r="M386" i="17"/>
  <c r="M382" i="17"/>
  <c r="M381" i="17"/>
  <c r="M380" i="17"/>
  <c r="M379" i="17"/>
  <c r="M378" i="17"/>
  <c r="M377" i="17"/>
  <c r="M376" i="17"/>
  <c r="M375" i="17"/>
  <c r="M374" i="17"/>
  <c r="M373" i="17"/>
  <c r="M372" i="17"/>
  <c r="M371" i="17"/>
  <c r="M370" i="17"/>
  <c r="M369" i="17"/>
  <c r="M365" i="17"/>
  <c r="M364" i="17"/>
  <c r="M363" i="17"/>
  <c r="M362" i="17"/>
  <c r="M361" i="17"/>
  <c r="M360" i="17"/>
  <c r="M359" i="17"/>
  <c r="M358" i="17"/>
  <c r="M357" i="17"/>
  <c r="M356" i="17"/>
  <c r="M355" i="17"/>
  <c r="M354" i="17"/>
  <c r="M353" i="17"/>
  <c r="M352" i="17"/>
  <c r="M351" i="17"/>
  <c r="M350" i="17"/>
  <c r="M349" i="17"/>
  <c r="M348" i="17"/>
  <c r="M347" i="17"/>
  <c r="M346" i="17"/>
  <c r="O270" i="17"/>
  <c r="O269" i="17"/>
  <c r="O268" i="17"/>
  <c r="O267" i="17"/>
  <c r="O266" i="17"/>
  <c r="O265" i="17"/>
  <c r="O264" i="17"/>
  <c r="O263" i="17"/>
  <c r="O262" i="17"/>
  <c r="O261" i="17"/>
  <c r="O260" i="17"/>
  <c r="O259" i="17"/>
  <c r="O258" i="17"/>
  <c r="O257" i="17"/>
  <c r="O256" i="17"/>
  <c r="O255" i="17"/>
  <c r="O254" i="17"/>
  <c r="O253" i="17"/>
  <c r="O248" i="17"/>
  <c r="O247" i="17"/>
  <c r="O246" i="17"/>
  <c r="O245" i="17"/>
  <c r="O244" i="17"/>
  <c r="O243" i="17"/>
  <c r="O242" i="17"/>
  <c r="O241" i="17"/>
  <c r="O240" i="17"/>
  <c r="O239" i="17"/>
  <c r="O238" i="17"/>
  <c r="O237" i="17"/>
  <c r="O236" i="17"/>
  <c r="O235" i="17"/>
  <c r="O234" i="17"/>
  <c r="O229" i="17"/>
  <c r="O228" i="17"/>
  <c r="O227" i="17"/>
  <c r="O226" i="17"/>
  <c r="O225" i="17"/>
  <c r="O224" i="17"/>
  <c r="O223" i="17"/>
  <c r="O222" i="17"/>
  <c r="O221" i="17"/>
  <c r="O220" i="17"/>
  <c r="O219" i="17"/>
  <c r="O218" i="17"/>
  <c r="O217" i="17"/>
  <c r="O216" i="17"/>
  <c r="O215" i="17"/>
  <c r="O214" i="17"/>
  <c r="O213" i="17"/>
  <c r="O212" i="17"/>
  <c r="O211" i="17"/>
  <c r="O210" i="17"/>
  <c r="O209" i="17"/>
  <c r="O208" i="17"/>
  <c r="O207" i="17"/>
  <c r="O206" i="17"/>
  <c r="M530" i="16"/>
  <c r="N530" i="16" s="1"/>
  <c r="M529" i="16"/>
  <c r="N529" i="16" s="1"/>
  <c r="M528" i="16"/>
  <c r="N528" i="16" s="1"/>
  <c r="M527" i="16"/>
  <c r="N527" i="16" s="1"/>
  <c r="M526" i="16"/>
  <c r="N526" i="16" s="1"/>
  <c r="M525" i="16"/>
  <c r="N525" i="16" s="1"/>
  <c r="M524" i="16"/>
  <c r="N524" i="16" s="1"/>
  <c r="N523" i="16"/>
  <c r="M522" i="16"/>
  <c r="N522" i="16" s="1"/>
  <c r="M516" i="16"/>
  <c r="N516" i="16" s="1"/>
  <c r="N515" i="16"/>
  <c r="M515" i="16"/>
  <c r="M514" i="16"/>
  <c r="N514" i="16" s="1"/>
  <c r="M513" i="16"/>
  <c r="N513" i="16" s="1"/>
  <c r="M512" i="16"/>
  <c r="N512" i="16" s="1"/>
  <c r="M511" i="16"/>
  <c r="N511" i="16" s="1"/>
  <c r="M510" i="16"/>
  <c r="N510" i="16" s="1"/>
  <c r="M509" i="16"/>
  <c r="N509" i="16" s="1"/>
  <c r="M508" i="16"/>
  <c r="N508" i="16" s="1"/>
  <c r="M507" i="16"/>
  <c r="N507" i="16" s="1"/>
  <c r="M506" i="16"/>
  <c r="N506" i="16" s="1"/>
  <c r="M505" i="16"/>
  <c r="N505" i="16" s="1"/>
  <c r="M504" i="16"/>
  <c r="N504" i="16" s="1"/>
  <c r="M503" i="16"/>
  <c r="N503" i="16" s="1"/>
  <c r="M502" i="16"/>
  <c r="N502" i="16" s="1"/>
  <c r="M501" i="16"/>
  <c r="N501" i="16" s="1"/>
  <c r="M500" i="16"/>
  <c r="N500" i="16" s="1"/>
  <c r="M499" i="16"/>
  <c r="N499" i="16" s="1"/>
  <c r="N498" i="16"/>
  <c r="M497" i="16"/>
  <c r="N497" i="16" s="1"/>
  <c r="M496" i="16"/>
  <c r="N496" i="16" s="1"/>
  <c r="M495" i="16"/>
  <c r="N495" i="16" s="1"/>
  <c r="M494" i="16"/>
  <c r="N494" i="16" s="1"/>
  <c r="M493" i="16"/>
  <c r="N493" i="16" s="1"/>
  <c r="M492" i="16"/>
  <c r="N492" i="16" s="1"/>
  <c r="M487" i="16"/>
  <c r="N487" i="16" s="1"/>
  <c r="M486" i="16"/>
  <c r="N486" i="16" s="1"/>
  <c r="N485" i="16"/>
  <c r="M485" i="16"/>
  <c r="M484" i="16"/>
  <c r="N484" i="16" s="1"/>
  <c r="M483" i="16"/>
  <c r="N483" i="16" s="1"/>
  <c r="M482" i="16"/>
  <c r="N482" i="16" s="1"/>
  <c r="M481" i="16"/>
  <c r="N481" i="16" s="1"/>
  <c r="M480" i="16"/>
  <c r="N480" i="16" s="1"/>
  <c r="M479" i="16"/>
  <c r="N479" i="16" s="1"/>
  <c r="M478" i="16"/>
  <c r="N478" i="16" s="1"/>
  <c r="M477" i="16"/>
  <c r="N477" i="16" s="1"/>
  <c r="N471" i="16"/>
  <c r="N470" i="16"/>
  <c r="M470" i="16"/>
  <c r="M469" i="16"/>
  <c r="N469" i="16" s="1"/>
  <c r="M468" i="16"/>
  <c r="N468" i="16" s="1"/>
  <c r="M467" i="16"/>
  <c r="N467" i="16" s="1"/>
  <c r="M466" i="16"/>
  <c r="N466" i="16" s="1"/>
  <c r="M465" i="16"/>
  <c r="N465" i="16" s="1"/>
  <c r="M464" i="16"/>
  <c r="N464" i="16" s="1"/>
  <c r="M463" i="16"/>
  <c r="N463" i="16" s="1"/>
  <c r="M462" i="16"/>
  <c r="N462" i="16" s="1"/>
  <c r="M461" i="16"/>
  <c r="N461" i="16" s="1"/>
  <c r="N460" i="16"/>
  <c r="M460" i="16"/>
  <c r="M459" i="16"/>
  <c r="N459" i="16" s="1"/>
  <c r="M458" i="16"/>
  <c r="N458" i="16" s="1"/>
  <c r="M457" i="16"/>
  <c r="N457" i="16" s="1"/>
  <c r="M456" i="16"/>
  <c r="N456" i="16" s="1"/>
  <c r="N455" i="16"/>
  <c r="M455" i="16"/>
  <c r="M454" i="16"/>
  <c r="N454" i="16" s="1"/>
  <c r="M453" i="16"/>
  <c r="N453" i="16" s="1"/>
  <c r="M452" i="16"/>
  <c r="N452" i="16" s="1"/>
  <c r="M451" i="16"/>
  <c r="N451" i="16" s="1"/>
  <c r="M450" i="16"/>
  <c r="N450" i="16" s="1"/>
  <c r="M449" i="16"/>
  <c r="N449" i="16" s="1"/>
  <c r="M448" i="16"/>
  <c r="N448" i="16" s="1"/>
  <c r="M447" i="16"/>
  <c r="N447" i="16" s="1"/>
  <c r="M446" i="16"/>
  <c r="N446" i="16" s="1"/>
  <c r="N445" i="16"/>
  <c r="M445" i="16"/>
  <c r="M444" i="16"/>
  <c r="N444" i="16" s="1"/>
  <c r="M443" i="16"/>
  <c r="N443" i="16" s="1"/>
  <c r="M442" i="16"/>
  <c r="N442" i="16" s="1"/>
  <c r="M441" i="16"/>
  <c r="N441" i="16" s="1"/>
  <c r="M440" i="16"/>
  <c r="N440" i="16" s="1"/>
  <c r="M439" i="16"/>
  <c r="N439" i="16" s="1"/>
  <c r="M438" i="16"/>
  <c r="N438" i="16" s="1"/>
  <c r="M437" i="16"/>
  <c r="N437" i="16" s="1"/>
  <c r="M436" i="16"/>
  <c r="N436" i="16" s="1"/>
  <c r="N435" i="16"/>
  <c r="M435" i="16"/>
  <c r="M434" i="16"/>
  <c r="N434" i="16" s="1"/>
  <c r="M433" i="16"/>
  <c r="N433" i="16" s="1"/>
  <c r="N334" i="16"/>
  <c r="N333" i="16"/>
  <c r="N332" i="16"/>
  <c r="N331" i="16"/>
  <c r="N330" i="16"/>
  <c r="N329" i="16"/>
  <c r="N328" i="16"/>
  <c r="N320" i="16"/>
  <c r="N319" i="16"/>
  <c r="N318" i="16"/>
  <c r="N317" i="16"/>
  <c r="N316" i="16"/>
  <c r="N315" i="16"/>
  <c r="N314" i="16"/>
  <c r="N312" i="16"/>
  <c r="N311" i="16"/>
  <c r="N310" i="16"/>
  <c r="N309" i="16"/>
  <c r="N308" i="16"/>
  <c r="N307" i="16"/>
  <c r="N306" i="16"/>
  <c r="N305" i="16"/>
  <c r="N304" i="16"/>
  <c r="N303" i="16"/>
  <c r="N302" i="16"/>
  <c r="N301" i="16"/>
  <c r="N300" i="16"/>
  <c r="N299" i="16"/>
  <c r="N298" i="16"/>
  <c r="N291" i="16"/>
  <c r="N290" i="16"/>
  <c r="N289" i="16"/>
  <c r="N288" i="16"/>
  <c r="N287" i="16"/>
  <c r="N286" i="16"/>
  <c r="N270" i="16"/>
  <c r="N269" i="16"/>
  <c r="N268" i="16"/>
  <c r="N267" i="16"/>
  <c r="N266" i="16"/>
  <c r="N265" i="16"/>
  <c r="N264" i="16"/>
  <c r="N263" i="16"/>
  <c r="N262" i="16"/>
  <c r="N261" i="16"/>
  <c r="N260" i="16"/>
  <c r="N259" i="16"/>
  <c r="N258" i="16"/>
  <c r="N257" i="16"/>
  <c r="N256" i="16"/>
  <c r="N255" i="16"/>
  <c r="N254" i="16"/>
  <c r="N253" i="16"/>
  <c r="N252" i="16"/>
  <c r="N251" i="16"/>
  <c r="N250" i="16"/>
  <c r="N249" i="16"/>
  <c r="N248" i="16"/>
  <c r="N247" i="16"/>
  <c r="N246" i="16"/>
  <c r="N245" i="16"/>
  <c r="N244" i="16"/>
  <c r="N243" i="16"/>
  <c r="N242" i="16"/>
  <c r="N241" i="16"/>
  <c r="N240" i="16"/>
  <c r="N239" i="16"/>
  <c r="N238" i="16"/>
  <c r="N223" i="16"/>
  <c r="N222" i="16"/>
  <c r="N221" i="16"/>
  <c r="N218" i="16"/>
  <c r="N217" i="16"/>
  <c r="N206" i="16"/>
  <c r="N205" i="16"/>
  <c r="N204" i="16"/>
  <c r="N203" i="16"/>
  <c r="N202" i="16"/>
  <c r="N201" i="16"/>
  <c r="N200" i="16"/>
  <c r="N199" i="16"/>
  <c r="N198" i="16"/>
  <c r="N197" i="16"/>
  <c r="N196" i="16"/>
  <c r="N195" i="16"/>
  <c r="N194" i="16"/>
  <c r="N193" i="16"/>
  <c r="N192" i="16"/>
  <c r="N191" i="16"/>
  <c r="N190" i="16"/>
  <c r="N189" i="16"/>
  <c r="N188" i="16"/>
  <c r="N187" i="16"/>
  <c r="N185" i="16"/>
  <c r="N184" i="16"/>
  <c r="N177" i="16"/>
  <c r="N176" i="16"/>
  <c r="N174" i="16"/>
  <c r="N172" i="16"/>
  <c r="P110" i="16"/>
  <c r="P109" i="16"/>
  <c r="P108" i="16"/>
  <c r="P107" i="16"/>
  <c r="P106" i="16"/>
  <c r="P105" i="16"/>
  <c r="P104" i="16"/>
  <c r="P103" i="16"/>
  <c r="P102" i="16"/>
  <c r="P101" i="16"/>
  <c r="P96" i="16"/>
  <c r="P95" i="16"/>
  <c r="P94" i="16"/>
  <c r="P93" i="16"/>
  <c r="P92" i="16"/>
  <c r="P91" i="16"/>
  <c r="P90" i="16"/>
  <c r="P89" i="16"/>
  <c r="P88" i="16"/>
  <c r="P87" i="16"/>
  <c r="P86" i="16"/>
  <c r="P85" i="16"/>
  <c r="P84" i="16"/>
  <c r="P83" i="16"/>
  <c r="P82" i="16"/>
  <c r="P81" i="16"/>
  <c r="P80" i="16"/>
  <c r="P79" i="16"/>
  <c r="P78" i="16"/>
  <c r="P77" i="16"/>
  <c r="P76" i="16"/>
  <c r="P75" i="16"/>
  <c r="P74" i="16"/>
  <c r="P73" i="16"/>
  <c r="P72" i="16"/>
  <c r="P71" i="16"/>
  <c r="P59" i="16"/>
  <c r="P58" i="16"/>
  <c r="P57" i="16"/>
  <c r="P56" i="16"/>
  <c r="P55" i="16"/>
  <c r="P54" i="16"/>
  <c r="P53" i="16"/>
  <c r="P52" i="16"/>
  <c r="P43" i="16"/>
  <c r="P42" i="16"/>
  <c r="P41" i="16"/>
  <c r="P40" i="16"/>
  <c r="P39" i="16"/>
  <c r="P38" i="16"/>
  <c r="P37" i="16"/>
  <c r="P36" i="16"/>
  <c r="P35" i="16"/>
  <c r="P34" i="16"/>
  <c r="P33" i="16"/>
  <c r="P32" i="16"/>
  <c r="P31" i="16"/>
  <c r="P30" i="16"/>
  <c r="P29" i="16"/>
  <c r="P28" i="16"/>
  <c r="P27" i="16"/>
  <c r="P26" i="16"/>
  <c r="P25" i="16"/>
  <c r="P24" i="16"/>
  <c r="P23" i="16"/>
  <c r="P22" i="16"/>
  <c r="P21" i="16"/>
  <c r="P20" i="16"/>
  <c r="P19" i="16"/>
  <c r="P18" i="16"/>
  <c r="P17" i="16"/>
  <c r="P16" i="16"/>
  <c r="P15" i="16"/>
  <c r="P14" i="16"/>
  <c r="P13" i="16"/>
  <c r="P12" i="16"/>
  <c r="P11" i="16"/>
  <c r="P10" i="16"/>
  <c r="P9" i="16"/>
  <c r="P8" i="16"/>
  <c r="P7" i="16"/>
  <c r="P6" i="16"/>
  <c r="P5" i="16"/>
  <c r="P4" i="16"/>
  <c r="P3" i="16"/>
  <c r="M1202" i="15" l="1"/>
  <c r="N1202" i="15" s="1"/>
  <c r="N1201" i="15"/>
  <c r="M1201" i="15"/>
  <c r="M1200" i="15"/>
  <c r="N1200" i="15" s="1"/>
  <c r="M1199" i="15"/>
  <c r="N1199" i="15" s="1"/>
  <c r="M1198" i="15"/>
  <c r="N1198" i="15" s="1"/>
  <c r="M1197" i="15"/>
  <c r="N1197" i="15" s="1"/>
  <c r="N1196" i="15"/>
  <c r="M1196" i="15"/>
  <c r="N1195" i="15"/>
  <c r="N1194" i="15"/>
  <c r="M1194" i="15"/>
  <c r="N1188" i="15"/>
  <c r="M1188" i="15"/>
  <c r="N1187" i="15"/>
  <c r="M1187" i="15"/>
  <c r="N1186" i="15"/>
  <c r="M1186" i="15"/>
  <c r="M1185" i="15"/>
  <c r="N1185" i="15" s="1"/>
  <c r="N1184" i="15"/>
  <c r="M1184" i="15"/>
  <c r="N1183" i="15"/>
  <c r="M1183" i="15"/>
  <c r="N1182" i="15"/>
  <c r="M1182" i="15"/>
  <c r="N1181" i="15"/>
  <c r="M1181" i="15"/>
  <c r="M1180" i="15"/>
  <c r="N1180" i="15" s="1"/>
  <c r="N1179" i="15"/>
  <c r="M1179" i="15"/>
  <c r="N1178" i="15"/>
  <c r="M1178" i="15"/>
  <c r="N1177" i="15"/>
  <c r="M1177" i="15"/>
  <c r="N1176" i="15"/>
  <c r="M1176" i="15"/>
  <c r="M1175" i="15"/>
  <c r="N1175" i="15" s="1"/>
  <c r="N1174" i="15"/>
  <c r="M1174" i="15"/>
  <c r="N1173" i="15"/>
  <c r="M1173" i="15"/>
  <c r="N1172" i="15"/>
  <c r="M1172" i="15"/>
  <c r="N1171" i="15"/>
  <c r="M1171" i="15"/>
  <c r="N1170" i="15"/>
  <c r="M1169" i="15"/>
  <c r="N1169" i="15" s="1"/>
  <c r="M1168" i="15"/>
  <c r="N1168" i="15" s="1"/>
  <c r="M1167" i="15"/>
  <c r="N1167" i="15" s="1"/>
  <c r="M1166" i="15"/>
  <c r="N1166" i="15" s="1"/>
  <c r="N1165" i="15"/>
  <c r="M1165" i="15"/>
  <c r="M1164" i="15"/>
  <c r="N1164" i="15" s="1"/>
  <c r="M1159" i="15"/>
  <c r="N1159" i="15" s="1"/>
  <c r="M1158" i="15"/>
  <c r="N1158" i="15" s="1"/>
  <c r="M1157" i="15"/>
  <c r="N1157" i="15" s="1"/>
  <c r="N1156" i="15"/>
  <c r="M1156" i="15"/>
  <c r="M1155" i="15"/>
  <c r="N1155" i="15" s="1"/>
  <c r="M1154" i="15"/>
  <c r="N1154" i="15" s="1"/>
  <c r="M1153" i="15"/>
  <c r="N1153" i="15" s="1"/>
  <c r="M1152" i="15"/>
  <c r="N1152" i="15" s="1"/>
  <c r="N1151" i="15"/>
  <c r="M1151" i="15"/>
  <c r="M1150" i="15"/>
  <c r="N1150" i="15" s="1"/>
  <c r="M1149" i="15"/>
  <c r="N1149" i="15" s="1"/>
  <c r="N1143" i="15"/>
  <c r="N1142" i="15"/>
  <c r="M1142" i="15"/>
  <c r="N1141" i="15"/>
  <c r="M1141" i="15"/>
  <c r="M1140" i="15"/>
  <c r="N1140" i="15" s="1"/>
  <c r="N1139" i="15"/>
  <c r="M1139" i="15"/>
  <c r="N1138" i="15"/>
  <c r="M1138" i="15"/>
  <c r="N1137" i="15"/>
  <c r="M1137" i="15"/>
  <c r="N1136" i="15"/>
  <c r="M1136" i="15"/>
  <c r="M1135" i="15"/>
  <c r="N1135" i="15" s="1"/>
  <c r="N1134" i="15"/>
  <c r="M1134" i="15"/>
  <c r="N1133" i="15"/>
  <c r="M1133" i="15"/>
  <c r="N1132" i="15"/>
  <c r="M1132" i="15"/>
  <c r="N1131" i="15"/>
  <c r="M1131" i="15"/>
  <c r="M1130" i="15"/>
  <c r="N1130" i="15" s="1"/>
  <c r="N1129" i="15"/>
  <c r="M1129" i="15"/>
  <c r="N1128" i="15"/>
  <c r="M1128" i="15"/>
  <c r="N1127" i="15"/>
  <c r="M1127" i="15"/>
  <c r="N1126" i="15"/>
  <c r="M1126" i="15"/>
  <c r="M1125" i="15"/>
  <c r="N1125" i="15" s="1"/>
  <c r="N1124" i="15"/>
  <c r="M1124" i="15"/>
  <c r="N1123" i="15"/>
  <c r="M1123" i="15"/>
  <c r="N1122" i="15"/>
  <c r="M1122" i="15"/>
  <c r="N1121" i="15"/>
  <c r="M1121" i="15"/>
  <c r="M1120" i="15"/>
  <c r="N1120" i="15" s="1"/>
  <c r="N1119" i="15"/>
  <c r="M1119" i="15"/>
  <c r="N1118" i="15"/>
  <c r="M1118" i="15"/>
  <c r="N1117" i="15"/>
  <c r="M1117" i="15"/>
  <c r="N1116" i="15"/>
  <c r="M1116" i="15"/>
  <c r="M1115" i="15"/>
  <c r="N1115" i="15" s="1"/>
  <c r="N1114" i="15"/>
  <c r="M1114" i="15"/>
  <c r="N1113" i="15"/>
  <c r="M1113" i="15"/>
  <c r="N1112" i="15"/>
  <c r="M1112" i="15"/>
  <c r="N1111" i="15"/>
  <c r="M1111" i="15"/>
  <c r="M1110" i="15"/>
  <c r="N1110" i="15" s="1"/>
  <c r="N1109" i="15"/>
  <c r="M1109" i="15"/>
  <c r="N1108" i="15"/>
  <c r="M1108" i="15"/>
  <c r="N1107" i="15"/>
  <c r="M1107" i="15"/>
  <c r="N1106" i="15"/>
  <c r="M1106" i="15"/>
  <c r="M1105" i="15"/>
  <c r="N1105" i="15" s="1"/>
  <c r="DD1095" i="15"/>
  <c r="DC1095" i="15"/>
  <c r="CO1095" i="15"/>
  <c r="CN1095" i="15"/>
  <c r="BK1095" i="15"/>
  <c r="AS1095" i="15"/>
  <c r="AR1095" i="15"/>
  <c r="DD1094" i="15"/>
  <c r="DC1094" i="15"/>
  <c r="CO1094" i="15"/>
  <c r="CN1094" i="15"/>
  <c r="BK1094" i="15"/>
  <c r="AS1094" i="15"/>
  <c r="AR1094" i="15"/>
  <c r="DD1093" i="15"/>
  <c r="DC1093" i="15"/>
  <c r="CO1093" i="15"/>
  <c r="CN1093" i="15"/>
  <c r="BK1093" i="15"/>
  <c r="AS1093" i="15"/>
  <c r="AR1093" i="15"/>
  <c r="DD1092" i="15"/>
  <c r="DC1092" i="15"/>
  <c r="CO1092" i="15"/>
  <c r="CN1092" i="15"/>
  <c r="BK1092" i="15"/>
  <c r="AS1092" i="15"/>
  <c r="AR1092" i="15"/>
  <c r="DD1091" i="15"/>
  <c r="DC1091" i="15"/>
  <c r="CO1091" i="15"/>
  <c r="CN1091" i="15"/>
  <c r="BK1091" i="15"/>
  <c r="AS1091" i="15"/>
  <c r="AR1091" i="15"/>
  <c r="DD1090" i="15"/>
  <c r="DC1090" i="15"/>
  <c r="CO1090" i="15"/>
  <c r="CN1090" i="15"/>
  <c r="BK1090" i="15"/>
  <c r="AS1090" i="15"/>
  <c r="AR1090" i="15"/>
  <c r="DD1089" i="15"/>
  <c r="DC1089" i="15"/>
  <c r="CO1089" i="15"/>
  <c r="CN1089" i="15"/>
  <c r="BK1089" i="15"/>
  <c r="AS1089" i="15"/>
  <c r="AR1089" i="15"/>
  <c r="DD1088" i="15"/>
  <c r="DC1088" i="15"/>
  <c r="CO1088" i="15"/>
  <c r="CN1088" i="15"/>
  <c r="BK1088" i="15"/>
  <c r="AS1088" i="15"/>
  <c r="AR1088" i="15"/>
  <c r="DD1087" i="15"/>
  <c r="DC1087" i="15"/>
  <c r="CO1087" i="15"/>
  <c r="CN1087" i="15"/>
  <c r="BK1087" i="15"/>
  <c r="AS1087" i="15"/>
  <c r="AR1087" i="15"/>
  <c r="DD1086" i="15"/>
  <c r="DC1086" i="15"/>
  <c r="CO1086" i="15"/>
  <c r="CN1086" i="15"/>
  <c r="BK1086" i="15"/>
  <c r="AS1086" i="15"/>
  <c r="AR1086" i="15"/>
  <c r="DD1085" i="15"/>
  <c r="DC1085" i="15"/>
  <c r="CO1085" i="15"/>
  <c r="CN1085" i="15"/>
  <c r="BK1085" i="15"/>
  <c r="AS1085" i="15"/>
  <c r="AR1085" i="15"/>
  <c r="DD1084" i="15"/>
  <c r="DC1084" i="15"/>
  <c r="CO1084" i="15"/>
  <c r="CN1084" i="15"/>
  <c r="BK1084" i="15"/>
  <c r="AS1084" i="15"/>
  <c r="AR1084" i="15"/>
  <c r="DD1083" i="15"/>
  <c r="DC1083" i="15"/>
  <c r="CO1083" i="15"/>
  <c r="CN1083" i="15"/>
  <c r="BK1083" i="15"/>
  <c r="AS1083" i="15"/>
  <c r="AR1083" i="15"/>
  <c r="DD1082" i="15"/>
  <c r="DC1082" i="15"/>
  <c r="CO1082" i="15"/>
  <c r="CN1082" i="15"/>
  <c r="BK1082" i="15"/>
  <c r="AS1082" i="15"/>
  <c r="AR1082" i="15"/>
  <c r="DD1081" i="15"/>
  <c r="DC1081" i="15"/>
  <c r="CO1081" i="15"/>
  <c r="CN1081" i="15"/>
  <c r="BK1081" i="15"/>
  <c r="AS1081" i="15"/>
  <c r="AR1081" i="15"/>
  <c r="DD1080" i="15"/>
  <c r="DC1080" i="15"/>
  <c r="CO1080" i="15"/>
  <c r="CN1080" i="15"/>
  <c r="BK1080" i="15"/>
  <c r="AS1080" i="15"/>
  <c r="AR1080" i="15"/>
  <c r="DD1079" i="15"/>
  <c r="DC1079" i="15"/>
  <c r="CO1079" i="15"/>
  <c r="CN1079" i="15"/>
  <c r="BK1079" i="15"/>
  <c r="AS1079" i="15"/>
  <c r="AR1079" i="15"/>
  <c r="DD1078" i="15"/>
  <c r="DC1078" i="15"/>
  <c r="CO1078" i="15"/>
  <c r="CN1078" i="15"/>
  <c r="BK1078" i="15"/>
  <c r="AS1078" i="15"/>
  <c r="AR1078" i="15"/>
  <c r="DD1077" i="15"/>
  <c r="DC1077" i="15"/>
  <c r="CO1077" i="15"/>
  <c r="CN1077" i="15"/>
  <c r="BK1077" i="15"/>
  <c r="AS1077" i="15"/>
  <c r="AR1077" i="15"/>
  <c r="DD1076" i="15"/>
  <c r="DC1076" i="15"/>
  <c r="CO1076" i="15"/>
  <c r="CN1076" i="15"/>
  <c r="BK1076" i="15"/>
  <c r="AS1076" i="15"/>
  <c r="AR1076" i="15"/>
  <c r="DD1075" i="15"/>
  <c r="DC1075" i="15"/>
  <c r="CO1075" i="15"/>
  <c r="CN1075" i="15"/>
  <c r="BK1075" i="15"/>
  <c r="AS1075" i="15"/>
  <c r="AR1075" i="15"/>
  <c r="DD1074" i="15"/>
  <c r="DC1074" i="15"/>
  <c r="CO1074" i="15"/>
  <c r="CN1074" i="15"/>
  <c r="BK1074" i="15"/>
  <c r="AS1074" i="15"/>
  <c r="AR1074" i="15"/>
  <c r="DD1073" i="15"/>
  <c r="DC1073" i="15"/>
  <c r="CO1073" i="15"/>
  <c r="CN1073" i="15"/>
  <c r="BK1073" i="15"/>
  <c r="AS1073" i="15"/>
  <c r="AR1073" i="15"/>
  <c r="DD1072" i="15"/>
  <c r="DC1072" i="15"/>
  <c r="CO1072" i="15"/>
  <c r="CN1072" i="15"/>
  <c r="BK1072" i="15"/>
  <c r="AS1072" i="15"/>
  <c r="AR1072" i="15"/>
  <c r="DD1071" i="15"/>
  <c r="DC1071" i="15"/>
  <c r="CO1071" i="15"/>
  <c r="CN1071" i="15"/>
  <c r="BK1071" i="15"/>
  <c r="AS1071" i="15"/>
  <c r="AR1071" i="15"/>
  <c r="DD1070" i="15"/>
  <c r="DC1070" i="15"/>
  <c r="CO1070" i="15"/>
  <c r="CN1070" i="15"/>
  <c r="BK1070" i="15"/>
  <c r="AS1070" i="15"/>
  <c r="AR1070" i="15"/>
  <c r="DD1069" i="15"/>
  <c r="DC1069" i="15"/>
  <c r="CO1069" i="15"/>
  <c r="CN1069" i="15"/>
  <c r="BK1069" i="15"/>
  <c r="AS1069" i="15"/>
  <c r="AR1069" i="15"/>
  <c r="DD1068" i="15"/>
  <c r="DC1068" i="15"/>
  <c r="CO1068" i="15"/>
  <c r="CN1068" i="15"/>
  <c r="BK1068" i="15"/>
  <c r="AS1068" i="15"/>
  <c r="AR1068" i="15"/>
  <c r="DD1067" i="15"/>
  <c r="DC1067" i="15"/>
  <c r="CO1067" i="15"/>
  <c r="CN1067" i="15"/>
  <c r="BK1067" i="15"/>
  <c r="AS1067" i="15"/>
  <c r="AR1067" i="15"/>
  <c r="DD1066" i="15"/>
  <c r="DC1066" i="15"/>
  <c r="CO1066" i="15"/>
  <c r="CN1066" i="15"/>
  <c r="BK1066" i="15"/>
  <c r="AS1066" i="15"/>
  <c r="AR1066" i="15"/>
  <c r="DD1065" i="15"/>
  <c r="DC1065" i="15"/>
  <c r="CO1065" i="15"/>
  <c r="CN1065" i="15"/>
  <c r="BK1065" i="15"/>
  <c r="AS1065" i="15"/>
  <c r="AR1065" i="15"/>
  <c r="DD1064" i="15"/>
  <c r="DC1064" i="15"/>
  <c r="CO1064" i="15"/>
  <c r="CN1064" i="15"/>
  <c r="BK1064" i="15"/>
  <c r="AS1064" i="15"/>
  <c r="AR1064" i="15"/>
  <c r="DD1063" i="15"/>
  <c r="DC1063" i="15"/>
  <c r="CO1063" i="15"/>
  <c r="CN1063" i="15"/>
  <c r="BK1063" i="15"/>
  <c r="AS1063" i="15"/>
  <c r="AR1063" i="15"/>
  <c r="DD1062" i="15"/>
  <c r="DC1062" i="15"/>
  <c r="CO1062" i="15"/>
  <c r="CN1062" i="15"/>
  <c r="BK1062" i="15"/>
  <c r="AS1062" i="15"/>
  <c r="AR1062" i="15"/>
  <c r="DD1061" i="15"/>
  <c r="DC1061" i="15"/>
  <c r="CO1061" i="15"/>
  <c r="CN1061" i="15"/>
  <c r="BK1061" i="15"/>
  <c r="AS1061" i="15"/>
  <c r="AR1061" i="15"/>
  <c r="DD1060" i="15"/>
  <c r="DC1060" i="15"/>
  <c r="CO1060" i="15"/>
  <c r="CN1060" i="15"/>
  <c r="BK1060" i="15"/>
  <c r="AS1060" i="15"/>
  <c r="AR1060" i="15"/>
  <c r="DD1059" i="15"/>
  <c r="DC1059" i="15"/>
  <c r="CO1059" i="15"/>
  <c r="CN1059" i="15"/>
  <c r="BK1059" i="15"/>
  <c r="AS1059" i="15"/>
  <c r="AR1059" i="15"/>
  <c r="DD1058" i="15"/>
  <c r="DC1058" i="15"/>
  <c r="CO1058" i="15"/>
  <c r="CN1058" i="15"/>
  <c r="BK1058" i="15"/>
  <c r="AS1058" i="15"/>
  <c r="AR1058" i="15"/>
  <c r="DD1057" i="15"/>
  <c r="DC1057" i="15"/>
  <c r="CO1057" i="15"/>
  <c r="CN1057" i="15"/>
  <c r="BK1057" i="15"/>
  <c r="AS1057" i="15"/>
  <c r="AR1057" i="15"/>
  <c r="DD1056" i="15"/>
  <c r="DC1056" i="15"/>
  <c r="CO1056" i="15"/>
  <c r="CN1056" i="15"/>
  <c r="BK1056" i="15"/>
  <c r="AS1056" i="15"/>
  <c r="AR1056" i="15"/>
  <c r="DD1055" i="15"/>
  <c r="DC1055" i="15"/>
  <c r="CO1055" i="15"/>
  <c r="CN1055" i="15"/>
  <c r="BK1055" i="15"/>
  <c r="AS1055" i="15"/>
  <c r="AR1055" i="15"/>
  <c r="DD1054" i="15"/>
  <c r="DC1054" i="15"/>
  <c r="CO1054" i="15"/>
  <c r="CN1054" i="15"/>
  <c r="BK1054" i="15"/>
  <c r="AS1054" i="15"/>
  <c r="AR1054" i="15"/>
  <c r="DD1053" i="15"/>
  <c r="DC1053" i="15"/>
  <c r="CO1053" i="15"/>
  <c r="CN1053" i="15"/>
  <c r="BK1053" i="15"/>
  <c r="AS1053" i="15"/>
  <c r="AR1053" i="15"/>
  <c r="DD1052" i="15"/>
  <c r="DC1052" i="15"/>
  <c r="CO1052" i="15"/>
  <c r="CN1052" i="15"/>
  <c r="BK1052" i="15"/>
  <c r="AS1052" i="15"/>
  <c r="AR1052" i="15"/>
  <c r="DD1051" i="15"/>
  <c r="DC1051" i="15"/>
  <c r="CO1051" i="15"/>
  <c r="CN1051" i="15"/>
  <c r="BK1051" i="15"/>
  <c r="AS1051" i="15"/>
  <c r="AR1051" i="15"/>
  <c r="DD1050" i="15"/>
  <c r="DC1050" i="15"/>
  <c r="CO1050" i="15"/>
  <c r="CN1050" i="15"/>
  <c r="BK1050" i="15"/>
  <c r="AS1050" i="15"/>
  <c r="AR1050" i="15"/>
  <c r="DD1049" i="15"/>
  <c r="DC1049" i="15"/>
  <c r="CO1049" i="15"/>
  <c r="CN1049" i="15"/>
  <c r="BK1049" i="15"/>
  <c r="AS1049" i="15"/>
  <c r="AR1049" i="15"/>
  <c r="DD1048" i="15"/>
  <c r="DC1048" i="15"/>
  <c r="CO1048" i="15"/>
  <c r="CN1048" i="15"/>
  <c r="BK1048" i="15"/>
  <c r="AS1048" i="15"/>
  <c r="AR1048" i="15"/>
  <c r="DD1047" i="15"/>
  <c r="DC1047" i="15"/>
  <c r="CO1047" i="15"/>
  <c r="CN1047" i="15"/>
  <c r="BK1047" i="15"/>
  <c r="AS1047" i="15"/>
  <c r="AR1047" i="15"/>
  <c r="DD1046" i="15"/>
  <c r="DC1046" i="15"/>
  <c r="CO1046" i="15"/>
  <c r="CN1046" i="15"/>
  <c r="BK1046" i="15"/>
  <c r="AS1046" i="15"/>
  <c r="AR1046" i="15"/>
  <c r="DD1045" i="15"/>
  <c r="DC1045" i="15"/>
  <c r="CO1045" i="15"/>
  <c r="CN1045" i="15"/>
  <c r="BK1045" i="15"/>
  <c r="AS1045" i="15"/>
  <c r="AR1045" i="15"/>
  <c r="DD1044" i="15"/>
  <c r="DC1044" i="15"/>
  <c r="CO1044" i="15"/>
  <c r="CN1044" i="15"/>
  <c r="BK1044" i="15"/>
  <c r="AS1044" i="15"/>
  <c r="AR1044" i="15"/>
  <c r="DD1043" i="15"/>
  <c r="DC1043" i="15"/>
  <c r="CO1043" i="15"/>
  <c r="CN1043" i="15"/>
  <c r="BK1043" i="15"/>
  <c r="AS1043" i="15"/>
  <c r="AR1043" i="15"/>
  <c r="DD1042" i="15"/>
  <c r="DC1042" i="15"/>
  <c r="CO1042" i="15"/>
  <c r="CN1042" i="15"/>
  <c r="BK1042" i="15"/>
  <c r="AS1042" i="15"/>
  <c r="AR1042" i="15"/>
  <c r="DD1041" i="15"/>
  <c r="DC1041" i="15"/>
  <c r="CO1041" i="15"/>
  <c r="CN1041" i="15"/>
  <c r="BK1041" i="15"/>
  <c r="AS1041" i="15"/>
  <c r="AR1041" i="15"/>
  <c r="DD1040" i="15"/>
  <c r="DC1040" i="15"/>
  <c r="CO1040" i="15"/>
  <c r="CN1040" i="15"/>
  <c r="BK1040" i="15"/>
  <c r="AS1040" i="15"/>
  <c r="AR1040" i="15"/>
  <c r="DD1039" i="15"/>
  <c r="DC1039" i="15"/>
  <c r="CO1039" i="15"/>
  <c r="CN1039" i="15"/>
  <c r="BK1039" i="15"/>
  <c r="AS1039" i="15"/>
  <c r="AR1039" i="15"/>
  <c r="DD1038" i="15"/>
  <c r="DC1038" i="15"/>
  <c r="CO1038" i="15"/>
  <c r="CN1038" i="15"/>
  <c r="BK1038" i="15"/>
  <c r="AS1038" i="15"/>
  <c r="AR1038" i="15"/>
  <c r="DD1037" i="15"/>
  <c r="DC1037" i="15"/>
  <c r="CO1037" i="15"/>
  <c r="CN1037" i="15"/>
  <c r="BK1037" i="15"/>
  <c r="AS1037" i="15"/>
  <c r="AR1037" i="15"/>
  <c r="DD1036" i="15"/>
  <c r="DC1036" i="15"/>
  <c r="CO1036" i="15"/>
  <c r="CN1036" i="15"/>
  <c r="BK1036" i="15"/>
  <c r="AS1036" i="15"/>
  <c r="AR1036" i="15"/>
  <c r="DD1035" i="15"/>
  <c r="DC1035" i="15"/>
  <c r="CO1035" i="15"/>
  <c r="CN1035" i="15"/>
  <c r="BK1035" i="15"/>
  <c r="AS1035" i="15"/>
  <c r="AR1035" i="15"/>
  <c r="DD1034" i="15"/>
  <c r="DC1034" i="15"/>
  <c r="CO1034" i="15"/>
  <c r="CN1034" i="15"/>
  <c r="BK1034" i="15"/>
  <c r="AS1034" i="15"/>
  <c r="AR1034" i="15"/>
  <c r="DD1033" i="15"/>
  <c r="DC1033" i="15"/>
  <c r="CO1033" i="15"/>
  <c r="CN1033" i="15"/>
  <c r="BK1033" i="15"/>
  <c r="AS1033" i="15"/>
  <c r="AR1033" i="15"/>
  <c r="DD1032" i="15"/>
  <c r="DC1032" i="15"/>
  <c r="CO1032" i="15"/>
  <c r="CN1032" i="15"/>
  <c r="BK1032" i="15"/>
  <c r="AS1032" i="15"/>
  <c r="AR1032" i="15"/>
  <c r="DD1031" i="15"/>
  <c r="DC1031" i="15"/>
  <c r="CO1031" i="15"/>
  <c r="CN1031" i="15"/>
  <c r="BK1031" i="15"/>
  <c r="AS1031" i="15"/>
  <c r="AR1031" i="15"/>
  <c r="DD1030" i="15"/>
  <c r="DC1030" i="15"/>
  <c r="CO1030" i="15"/>
  <c r="CN1030" i="15"/>
  <c r="BK1030" i="15"/>
  <c r="AS1030" i="15"/>
  <c r="AR1030" i="15"/>
  <c r="DD1029" i="15"/>
  <c r="DC1029" i="15"/>
  <c r="CO1029" i="15"/>
  <c r="CN1029" i="15"/>
  <c r="BK1029" i="15"/>
  <c r="AS1029" i="15"/>
  <c r="AR1029" i="15"/>
  <c r="DD1028" i="15"/>
  <c r="DC1028" i="15"/>
  <c r="CO1028" i="15"/>
  <c r="CN1028" i="15"/>
  <c r="BK1028" i="15"/>
  <c r="AS1028" i="15"/>
  <c r="AR1028" i="15"/>
  <c r="DD1027" i="15"/>
  <c r="DC1027" i="15"/>
  <c r="CO1027" i="15"/>
  <c r="CN1027" i="15"/>
  <c r="BK1027" i="15"/>
  <c r="AS1027" i="15"/>
  <c r="AR1027" i="15"/>
  <c r="DD1026" i="15"/>
  <c r="DC1026" i="15"/>
  <c r="CO1026" i="15"/>
  <c r="CN1026" i="15"/>
  <c r="BK1026" i="15"/>
  <c r="AS1026" i="15"/>
  <c r="AR1026" i="15"/>
  <c r="DD1025" i="15"/>
  <c r="DC1025" i="15"/>
  <c r="CO1025" i="15"/>
  <c r="CN1025" i="15"/>
  <c r="BK1025" i="15"/>
  <c r="AS1025" i="15"/>
  <c r="AR1025" i="15"/>
  <c r="DD1024" i="15"/>
  <c r="DC1024" i="15"/>
  <c r="CO1024" i="15"/>
  <c r="CN1024" i="15"/>
  <c r="BK1024" i="15"/>
  <c r="AS1024" i="15"/>
  <c r="AR1024" i="15"/>
  <c r="DD1023" i="15"/>
  <c r="DC1023" i="15"/>
  <c r="CO1023" i="15"/>
  <c r="CN1023" i="15"/>
  <c r="BK1023" i="15"/>
  <c r="AS1023" i="15"/>
  <c r="AR1023" i="15"/>
  <c r="DD1022" i="15"/>
  <c r="DC1022" i="15"/>
  <c r="CO1022" i="15"/>
  <c r="CN1022" i="15"/>
  <c r="BK1022" i="15"/>
  <c r="AS1022" i="15"/>
  <c r="AR1022" i="15"/>
  <c r="DD1021" i="15"/>
  <c r="DC1021" i="15"/>
  <c r="CO1021" i="15"/>
  <c r="CN1021" i="15"/>
  <c r="BK1021" i="15"/>
  <c r="AS1021" i="15"/>
  <c r="AR1021" i="15"/>
  <c r="DD1020" i="15"/>
  <c r="DC1020" i="15"/>
  <c r="CO1020" i="15"/>
  <c r="CN1020" i="15"/>
  <c r="BK1020" i="15"/>
  <c r="AS1020" i="15"/>
  <c r="AR1020" i="15"/>
  <c r="DD1019" i="15"/>
  <c r="DC1019" i="15"/>
  <c r="CO1019" i="15"/>
  <c r="CN1019" i="15"/>
  <c r="BK1019" i="15"/>
  <c r="AS1019" i="15"/>
  <c r="AR1019" i="15"/>
  <c r="DD1018" i="15"/>
  <c r="DC1018" i="15"/>
  <c r="CO1018" i="15"/>
  <c r="CN1018" i="15"/>
  <c r="BK1018" i="15"/>
  <c r="AS1018" i="15"/>
  <c r="AR1018" i="15"/>
  <c r="DD1017" i="15"/>
  <c r="DC1017" i="15"/>
  <c r="CO1017" i="15"/>
  <c r="CN1017" i="15"/>
  <c r="BK1017" i="15"/>
  <c r="AS1017" i="15"/>
  <c r="AR1017" i="15"/>
  <c r="DD1016" i="15"/>
  <c r="DC1016" i="15"/>
  <c r="CO1016" i="15"/>
  <c r="CN1016" i="15"/>
  <c r="BK1016" i="15"/>
  <c r="AS1016" i="15"/>
  <c r="AR1016" i="15"/>
  <c r="DD1015" i="15"/>
  <c r="DC1015" i="15"/>
  <c r="CO1015" i="15"/>
  <c r="CN1015" i="15"/>
  <c r="BK1015" i="15"/>
  <c r="AS1015" i="15"/>
  <c r="AR1015" i="15"/>
  <c r="DD1014" i="15"/>
  <c r="DC1014" i="15"/>
  <c r="CO1014" i="15"/>
  <c r="CN1014" i="15"/>
  <c r="BK1014" i="15"/>
  <c r="AS1014" i="15"/>
  <c r="AR1014" i="15"/>
  <c r="DD1013" i="15"/>
  <c r="DC1013" i="15"/>
  <c r="CO1013" i="15"/>
  <c r="CN1013" i="15"/>
  <c r="BK1013" i="15"/>
  <c r="AS1013" i="15"/>
  <c r="AR1013" i="15"/>
  <c r="DD1012" i="15"/>
  <c r="DC1012" i="15"/>
  <c r="CO1012" i="15"/>
  <c r="CN1012" i="15"/>
  <c r="BK1012" i="15"/>
  <c r="AS1012" i="15"/>
  <c r="AR1012" i="15"/>
  <c r="DD1011" i="15"/>
  <c r="DC1011" i="15"/>
  <c r="CO1011" i="15"/>
  <c r="CN1011" i="15"/>
  <c r="BK1011" i="15"/>
  <c r="AS1011" i="15"/>
  <c r="AR1011" i="15"/>
  <c r="DD1010" i="15"/>
  <c r="DC1010" i="15"/>
  <c r="CO1010" i="15"/>
  <c r="CN1010" i="15"/>
  <c r="BK1010" i="15"/>
  <c r="AS1010" i="15"/>
  <c r="AR1010" i="15"/>
  <c r="DD1009" i="15"/>
  <c r="DC1009" i="15"/>
  <c r="CO1009" i="15"/>
  <c r="CN1009" i="15"/>
  <c r="BK1009" i="15"/>
  <c r="AS1009" i="15"/>
  <c r="AR1009" i="15"/>
  <c r="DD1008" i="15"/>
  <c r="DC1008" i="15"/>
  <c r="CO1008" i="15"/>
  <c r="CN1008" i="15"/>
  <c r="BK1008" i="15"/>
  <c r="AS1008" i="15"/>
  <c r="AR1008" i="15"/>
  <c r="DD1007" i="15"/>
  <c r="DC1007" i="15"/>
  <c r="CO1007" i="15"/>
  <c r="CN1007" i="15"/>
  <c r="BK1007" i="15"/>
  <c r="AS1007" i="15"/>
  <c r="AR1007" i="15"/>
  <c r="DD1006" i="15"/>
  <c r="DC1006" i="15"/>
  <c r="CO1006" i="15"/>
  <c r="CN1006" i="15"/>
  <c r="BK1006" i="15"/>
  <c r="AS1006" i="15"/>
  <c r="AR1006" i="15"/>
  <c r="DD1005" i="15"/>
  <c r="DC1005" i="15"/>
  <c r="CO1005" i="15"/>
  <c r="CN1005" i="15"/>
  <c r="BK1005" i="15"/>
  <c r="AS1005" i="15"/>
  <c r="AR1005" i="15"/>
  <c r="DD1004" i="15"/>
  <c r="DC1004" i="15"/>
  <c r="CO1004" i="15"/>
  <c r="CN1004" i="15"/>
  <c r="BK1004" i="15"/>
  <c r="AS1004" i="15"/>
  <c r="AR1004" i="15"/>
  <c r="DD1003" i="15"/>
  <c r="DC1003" i="15"/>
  <c r="CO1003" i="15"/>
  <c r="CN1003" i="15"/>
  <c r="BK1003" i="15"/>
  <c r="AS1003" i="15"/>
  <c r="AR1003" i="15"/>
  <c r="DD1002" i="15"/>
  <c r="DC1002" i="15"/>
  <c r="CO1002" i="15"/>
  <c r="CN1002" i="15"/>
  <c r="BK1002" i="15"/>
  <c r="AS1002" i="15"/>
  <c r="AR1002" i="15"/>
  <c r="DD1001" i="15"/>
  <c r="DC1001" i="15"/>
  <c r="CO1001" i="15"/>
  <c r="CN1001" i="15"/>
  <c r="BK1001" i="15"/>
  <c r="AS1001" i="15"/>
  <c r="AR1001" i="15"/>
  <c r="DD1000" i="15"/>
  <c r="DC1000" i="15"/>
  <c r="CO1000" i="15"/>
  <c r="CN1000" i="15"/>
  <c r="BK1000" i="15"/>
  <c r="AS1000" i="15"/>
  <c r="AR1000" i="15"/>
  <c r="DD999" i="15"/>
  <c r="DC999" i="15"/>
  <c r="CO999" i="15"/>
  <c r="CN999" i="15"/>
  <c r="BK999" i="15"/>
  <c r="AS999" i="15"/>
  <c r="AR999" i="15"/>
  <c r="DD998" i="15"/>
  <c r="DC998" i="15"/>
  <c r="CO998" i="15"/>
  <c r="CN998" i="15"/>
  <c r="BK998" i="15"/>
  <c r="AS998" i="15"/>
  <c r="AR998" i="15"/>
  <c r="DD997" i="15"/>
  <c r="DC997" i="15"/>
  <c r="CO997" i="15"/>
  <c r="CN997" i="15"/>
  <c r="BK997" i="15"/>
  <c r="AS997" i="15"/>
  <c r="AR997" i="15"/>
  <c r="DD996" i="15"/>
  <c r="DC996" i="15"/>
  <c r="CO996" i="15"/>
  <c r="CN996" i="15"/>
  <c r="BK996" i="15"/>
  <c r="AS996" i="15"/>
  <c r="AR996" i="15"/>
  <c r="DD995" i="15"/>
  <c r="DC995" i="15"/>
  <c r="CO995" i="15"/>
  <c r="CN995" i="15"/>
  <c r="BK995" i="15"/>
  <c r="AS995" i="15"/>
  <c r="AR995" i="15"/>
  <c r="DD994" i="15"/>
  <c r="DC994" i="15"/>
  <c r="CO994" i="15"/>
  <c r="CN994" i="15"/>
  <c r="BK994" i="15"/>
  <c r="AS994" i="15"/>
  <c r="AR994" i="15"/>
  <c r="DD993" i="15"/>
  <c r="DC993" i="15"/>
  <c r="CO993" i="15"/>
  <c r="CN993" i="15"/>
  <c r="BK993" i="15"/>
  <c r="AS993" i="15"/>
  <c r="AR993" i="15"/>
  <c r="DD992" i="15"/>
  <c r="DC992" i="15"/>
  <c r="CO992" i="15"/>
  <c r="CN992" i="15"/>
  <c r="BK992" i="15"/>
  <c r="AS992" i="15"/>
  <c r="AR992" i="15"/>
  <c r="DD991" i="15"/>
  <c r="DC991" i="15"/>
  <c r="CO991" i="15"/>
  <c r="CN991" i="15"/>
  <c r="BK991" i="15"/>
  <c r="AS991" i="15"/>
  <c r="AR991" i="15"/>
  <c r="DD990" i="15"/>
  <c r="DC990" i="15"/>
  <c r="CO990" i="15"/>
  <c r="CN990" i="15"/>
  <c r="BK990" i="15"/>
  <c r="AS990" i="15"/>
  <c r="AR990" i="15"/>
  <c r="DD989" i="15"/>
  <c r="DC989" i="15"/>
  <c r="CO989" i="15"/>
  <c r="CN989" i="15"/>
  <c r="BK989" i="15"/>
  <c r="AS989" i="15"/>
  <c r="AR989" i="15"/>
  <c r="DD988" i="15"/>
  <c r="DC988" i="15"/>
  <c r="CO988" i="15"/>
  <c r="CN988" i="15"/>
  <c r="BK988" i="15"/>
  <c r="AS988" i="15"/>
  <c r="AR988" i="15"/>
  <c r="DD987" i="15"/>
  <c r="DC987" i="15"/>
  <c r="CO987" i="15"/>
  <c r="CN987" i="15"/>
  <c r="BK987" i="15"/>
  <c r="AS987" i="15"/>
  <c r="AR987" i="15"/>
  <c r="DD986" i="15"/>
  <c r="DC986" i="15"/>
  <c r="CO986" i="15"/>
  <c r="CN986" i="15"/>
  <c r="BK986" i="15"/>
  <c r="AS986" i="15"/>
  <c r="AR986" i="15"/>
  <c r="DD985" i="15"/>
  <c r="DC985" i="15"/>
  <c r="CO985" i="15"/>
  <c r="CN985" i="15"/>
  <c r="BK985" i="15"/>
  <c r="AS985" i="15"/>
  <c r="AR985" i="15"/>
  <c r="DD984" i="15"/>
  <c r="DC984" i="15"/>
  <c r="CO984" i="15"/>
  <c r="CN984" i="15"/>
  <c r="BK984" i="15"/>
  <c r="AS984" i="15"/>
  <c r="AR984" i="15"/>
  <c r="DD983" i="15"/>
  <c r="DC983" i="15"/>
  <c r="CO983" i="15"/>
  <c r="CN983" i="15"/>
  <c r="BK983" i="15"/>
  <c r="AS983" i="15"/>
  <c r="AR983" i="15"/>
  <c r="DD982" i="15"/>
  <c r="DC982" i="15"/>
  <c r="CO982" i="15"/>
  <c r="CN982" i="15"/>
  <c r="BK982" i="15"/>
  <c r="AS982" i="15"/>
  <c r="AR982" i="15"/>
  <c r="DD981" i="15"/>
  <c r="DC981" i="15"/>
  <c r="CO981" i="15"/>
  <c r="CN981" i="15"/>
  <c r="BK981" i="15"/>
  <c r="AS981" i="15"/>
  <c r="AR981" i="15"/>
  <c r="DD980" i="15"/>
  <c r="DC980" i="15"/>
  <c r="CO980" i="15"/>
  <c r="CN980" i="15"/>
  <c r="BK980" i="15"/>
  <c r="AS980" i="15"/>
  <c r="AR980" i="15"/>
  <c r="DD979" i="15"/>
  <c r="DC979" i="15"/>
  <c r="CO979" i="15"/>
  <c r="CN979" i="15"/>
  <c r="BK979" i="15"/>
  <c r="AS979" i="15"/>
  <c r="AR979" i="15"/>
  <c r="DD978" i="15"/>
  <c r="DC978" i="15"/>
  <c r="CO978" i="15"/>
  <c r="CN978" i="15"/>
  <c r="BK978" i="15"/>
  <c r="AS978" i="15"/>
  <c r="AR978" i="15"/>
  <c r="DD977" i="15"/>
  <c r="DC977" i="15"/>
  <c r="CO977" i="15"/>
  <c r="CN977" i="15"/>
  <c r="BK977" i="15"/>
  <c r="AS977" i="15"/>
  <c r="AR977" i="15"/>
  <c r="DD976" i="15"/>
  <c r="DC976" i="15"/>
  <c r="CO976" i="15"/>
  <c r="CN976" i="15"/>
  <c r="BK976" i="15"/>
  <c r="AS976" i="15"/>
  <c r="AR976" i="15"/>
  <c r="DD975" i="15"/>
  <c r="DC975" i="15"/>
  <c r="CO975" i="15"/>
  <c r="CN975" i="15"/>
  <c r="BK975" i="15"/>
  <c r="AS975" i="15"/>
  <c r="AR975" i="15"/>
  <c r="DD974" i="15"/>
  <c r="DC974" i="15"/>
  <c r="CO974" i="15"/>
  <c r="CN974" i="15"/>
  <c r="BK974" i="15"/>
  <c r="AS974" i="15"/>
  <c r="AR974" i="15"/>
  <c r="DD973" i="15"/>
  <c r="DC973" i="15"/>
  <c r="CO973" i="15"/>
  <c r="CN973" i="15"/>
  <c r="BK973" i="15"/>
  <c r="AS973" i="15"/>
  <c r="AR973" i="15"/>
  <c r="DD972" i="15"/>
  <c r="DC972" i="15"/>
  <c r="CO972" i="15"/>
  <c r="CN972" i="15"/>
  <c r="BK972" i="15"/>
  <c r="AS972" i="15"/>
  <c r="AR972" i="15"/>
  <c r="DD971" i="15"/>
  <c r="DC971" i="15"/>
  <c r="CO971" i="15"/>
  <c r="CN971" i="15"/>
  <c r="BK971" i="15"/>
  <c r="AS971" i="15"/>
  <c r="AR971" i="15"/>
  <c r="DD970" i="15"/>
  <c r="DC970" i="15"/>
  <c r="CO970" i="15"/>
  <c r="CN970" i="15"/>
  <c r="BK970" i="15"/>
  <c r="AS970" i="15"/>
  <c r="AR970" i="15"/>
  <c r="DD969" i="15"/>
  <c r="DC969" i="15"/>
  <c r="CO969" i="15"/>
  <c r="CN969" i="15"/>
  <c r="BK969" i="15"/>
  <c r="AS969" i="15"/>
  <c r="AR969" i="15"/>
  <c r="DD968" i="15"/>
  <c r="DC968" i="15"/>
  <c r="CO968" i="15"/>
  <c r="CN968" i="15"/>
  <c r="BK968" i="15"/>
  <c r="AS968" i="15"/>
  <c r="AR968" i="15"/>
  <c r="DD967" i="15"/>
  <c r="DC967" i="15"/>
  <c r="CO967" i="15"/>
  <c r="CN967" i="15"/>
  <c r="BK967" i="15"/>
  <c r="AS967" i="15"/>
  <c r="AR967" i="15"/>
  <c r="DD966" i="15"/>
  <c r="DC966" i="15"/>
  <c r="CO966" i="15"/>
  <c r="CN966" i="15"/>
  <c r="BK966" i="15"/>
  <c r="AS966" i="15"/>
  <c r="AR966" i="15"/>
  <c r="DD965" i="15"/>
  <c r="DC965" i="15"/>
  <c r="CO965" i="15"/>
  <c r="CN965" i="15"/>
  <c r="BK965" i="15"/>
  <c r="AS965" i="15"/>
  <c r="AR965" i="15"/>
  <c r="DD964" i="15"/>
  <c r="DC964" i="15"/>
  <c r="CO964" i="15"/>
  <c r="CN964" i="15"/>
  <c r="BK964" i="15"/>
  <c r="AS964" i="15"/>
  <c r="AR964" i="15"/>
  <c r="DD963" i="15"/>
  <c r="DC963" i="15"/>
  <c r="CO963" i="15"/>
  <c r="CN963" i="15"/>
  <c r="BK963" i="15"/>
  <c r="AS963" i="15"/>
  <c r="AR963" i="15"/>
  <c r="DD962" i="15"/>
  <c r="DC962" i="15"/>
  <c r="CO962" i="15"/>
  <c r="CN962" i="15"/>
  <c r="BK962" i="15"/>
  <c r="AS962" i="15"/>
  <c r="AR962" i="15"/>
  <c r="DD961" i="15"/>
  <c r="DC961" i="15"/>
  <c r="CO961" i="15"/>
  <c r="CN961" i="15"/>
  <c r="BK961" i="15"/>
  <c r="AS961" i="15"/>
  <c r="AR961" i="15"/>
  <c r="DD960" i="15"/>
  <c r="DC960" i="15"/>
  <c r="CO960" i="15"/>
  <c r="CN960" i="15"/>
  <c r="BK960" i="15"/>
  <c r="AS960" i="15"/>
  <c r="AR960" i="15"/>
  <c r="DD959" i="15"/>
  <c r="DC959" i="15"/>
  <c r="CO959" i="15"/>
  <c r="CN959" i="15"/>
  <c r="BK959" i="15"/>
  <c r="AS959" i="15"/>
  <c r="AR959" i="15"/>
  <c r="DD958" i="15"/>
  <c r="DC958" i="15"/>
  <c r="CO958" i="15"/>
  <c r="CN958" i="15"/>
  <c r="BK958" i="15"/>
  <c r="AS958" i="15"/>
  <c r="AR958" i="15"/>
  <c r="DD957" i="15"/>
  <c r="DC957" i="15"/>
  <c r="CO957" i="15"/>
  <c r="CN957" i="15"/>
  <c r="BK957" i="15"/>
  <c r="AS957" i="15"/>
  <c r="AR957" i="15"/>
  <c r="DD956" i="15"/>
  <c r="DC956" i="15"/>
  <c r="CO956" i="15"/>
  <c r="CN956" i="15"/>
  <c r="BK956" i="15"/>
  <c r="AS956" i="15"/>
  <c r="AR956" i="15"/>
  <c r="DD947" i="15"/>
  <c r="DC947" i="15"/>
  <c r="CO947" i="15"/>
  <c r="CN947" i="15"/>
  <c r="BK947" i="15"/>
  <c r="AS947" i="15"/>
  <c r="AR947" i="15"/>
  <c r="DD946" i="15"/>
  <c r="DC946" i="15"/>
  <c r="CO946" i="15"/>
  <c r="CN946" i="15"/>
  <c r="BK946" i="15"/>
  <c r="AS946" i="15"/>
  <c r="AR946" i="15"/>
  <c r="DD945" i="15"/>
  <c r="DC945" i="15"/>
  <c r="CO945" i="15"/>
  <c r="CN945" i="15"/>
  <c r="BK945" i="15"/>
  <c r="AS945" i="15"/>
  <c r="AR945" i="15"/>
  <c r="DD944" i="15"/>
  <c r="DC944" i="15"/>
  <c r="CO944" i="15"/>
  <c r="CN944" i="15"/>
  <c r="BK944" i="15"/>
  <c r="AS944" i="15"/>
  <c r="AR944" i="15"/>
  <c r="DD943" i="15"/>
  <c r="DC943" i="15"/>
  <c r="CO943" i="15"/>
  <c r="CN943" i="15"/>
  <c r="BK943" i="15"/>
  <c r="AS943" i="15"/>
  <c r="AR943" i="15"/>
  <c r="DD942" i="15"/>
  <c r="DC942" i="15"/>
  <c r="CO942" i="15"/>
  <c r="CN942" i="15"/>
  <c r="BK942" i="15"/>
  <c r="AS942" i="15"/>
  <c r="AR942" i="15"/>
  <c r="DD941" i="15"/>
  <c r="DC941" i="15"/>
  <c r="CO941" i="15"/>
  <c r="CN941" i="15"/>
  <c r="BK941" i="15"/>
  <c r="AS941" i="15"/>
  <c r="AR941" i="15"/>
  <c r="DD940" i="15"/>
  <c r="DC940" i="15"/>
  <c r="CO940" i="15"/>
  <c r="CN940" i="15"/>
  <c r="BK940" i="15"/>
  <c r="AS940" i="15"/>
  <c r="AR940" i="15"/>
  <c r="DD939" i="15"/>
  <c r="DC939" i="15"/>
  <c r="CO939" i="15"/>
  <c r="CN939" i="15"/>
  <c r="BK939" i="15"/>
  <c r="AS939" i="15"/>
  <c r="AR939" i="15"/>
  <c r="DD938" i="15"/>
  <c r="DC938" i="15"/>
  <c r="CO938" i="15"/>
  <c r="CN938" i="15"/>
  <c r="BK938" i="15"/>
  <c r="AS938" i="15"/>
  <c r="AR938" i="15"/>
  <c r="DD937" i="15"/>
  <c r="DC937" i="15"/>
  <c r="CO937" i="15"/>
  <c r="CN937" i="15"/>
  <c r="BK937" i="15"/>
  <c r="AS937" i="15"/>
  <c r="AR937" i="15"/>
  <c r="DD936" i="15"/>
  <c r="DC936" i="15"/>
  <c r="CO936" i="15"/>
  <c r="CN936" i="15"/>
  <c r="BK936" i="15"/>
  <c r="AS936" i="15"/>
  <c r="AR936" i="15"/>
  <c r="DD935" i="15"/>
  <c r="DC935" i="15"/>
  <c r="CO935" i="15"/>
  <c r="CN935" i="15"/>
  <c r="BK935" i="15"/>
  <c r="AS935" i="15"/>
  <c r="AR935" i="15"/>
  <c r="DD934" i="15"/>
  <c r="DC934" i="15"/>
  <c r="CO934" i="15"/>
  <c r="CN934" i="15"/>
  <c r="BK934" i="15"/>
  <c r="AS934" i="15"/>
  <c r="AR934" i="15"/>
  <c r="DD933" i="15"/>
  <c r="DC933" i="15"/>
  <c r="CO933" i="15"/>
  <c r="CN933" i="15"/>
  <c r="BK933" i="15"/>
  <c r="AS933" i="15"/>
  <c r="AR933" i="15"/>
  <c r="DD932" i="15"/>
  <c r="DC932" i="15"/>
  <c r="CO932" i="15"/>
  <c r="CN932" i="15"/>
  <c r="BK932" i="15"/>
  <c r="AS932" i="15"/>
  <c r="AR932" i="15"/>
  <c r="DD931" i="15"/>
  <c r="DC931" i="15"/>
  <c r="CO931" i="15"/>
  <c r="CN931" i="15"/>
  <c r="BK931" i="15"/>
  <c r="AS931" i="15"/>
  <c r="AR931" i="15"/>
  <c r="DD930" i="15"/>
  <c r="DC930" i="15"/>
  <c r="CO930" i="15"/>
  <c r="CN930" i="15"/>
  <c r="BK930" i="15"/>
  <c r="AS930" i="15"/>
  <c r="AR930" i="15"/>
  <c r="DD929" i="15"/>
  <c r="DC929" i="15"/>
  <c r="CO929" i="15"/>
  <c r="CN929" i="15"/>
  <c r="BK929" i="15"/>
  <c r="AS929" i="15"/>
  <c r="AR929" i="15"/>
  <c r="DD928" i="15"/>
  <c r="DC928" i="15"/>
  <c r="CO928" i="15"/>
  <c r="CN928" i="15"/>
  <c r="BK928" i="15"/>
  <c r="AS928" i="15"/>
  <c r="AR928" i="15"/>
  <c r="DD927" i="15"/>
  <c r="DC927" i="15"/>
  <c r="CO927" i="15"/>
  <c r="CN927" i="15"/>
  <c r="BK927" i="15"/>
  <c r="AS927" i="15"/>
  <c r="AR927" i="15"/>
  <c r="DD926" i="15"/>
  <c r="DC926" i="15"/>
  <c r="CO926" i="15"/>
  <c r="CN926" i="15"/>
  <c r="BK926" i="15"/>
  <c r="AS926" i="15"/>
  <c r="AR926" i="15"/>
  <c r="DD925" i="15"/>
  <c r="DC925" i="15"/>
  <c r="CO925" i="15"/>
  <c r="CN925" i="15"/>
  <c r="BK925" i="15"/>
  <c r="AS925" i="15"/>
  <c r="AR925" i="15"/>
  <c r="DD924" i="15"/>
  <c r="DC924" i="15"/>
  <c r="CO924" i="15"/>
  <c r="CN924" i="15"/>
  <c r="BK924" i="15"/>
  <c r="AS924" i="15"/>
  <c r="AR924" i="15"/>
  <c r="DD923" i="15"/>
  <c r="DC923" i="15"/>
  <c r="CO923" i="15"/>
  <c r="CN923" i="15"/>
  <c r="BK923" i="15"/>
  <c r="AS923" i="15"/>
  <c r="AR923" i="15"/>
  <c r="DD922" i="15"/>
  <c r="DC922" i="15"/>
  <c r="CO922" i="15"/>
  <c r="CN922" i="15"/>
  <c r="BK922" i="15"/>
  <c r="AS922" i="15"/>
  <c r="AR922" i="15"/>
  <c r="DD921" i="15"/>
  <c r="DC921" i="15"/>
  <c r="CO921" i="15"/>
  <c r="CN921" i="15"/>
  <c r="BK921" i="15"/>
  <c r="AS921" i="15"/>
  <c r="AR921" i="15"/>
  <c r="DD920" i="15"/>
  <c r="DC920" i="15"/>
  <c r="CO920" i="15"/>
  <c r="CN920" i="15"/>
  <c r="BK920" i="15"/>
  <c r="AS920" i="15"/>
  <c r="AR920" i="15"/>
  <c r="DD919" i="15"/>
  <c r="DC919" i="15"/>
  <c r="CO919" i="15"/>
  <c r="CN919" i="15"/>
  <c r="BK919" i="15"/>
  <c r="AS919" i="15"/>
  <c r="AR919" i="15"/>
  <c r="DD918" i="15"/>
  <c r="DC918" i="15"/>
  <c r="CO918" i="15"/>
  <c r="CN918" i="15"/>
  <c r="BK918" i="15"/>
  <c r="AS918" i="15"/>
  <c r="AR918" i="15"/>
  <c r="DD917" i="15"/>
  <c r="DC917" i="15"/>
  <c r="CO917" i="15"/>
  <c r="CN917" i="15"/>
  <c r="BK917" i="15"/>
  <c r="AS917" i="15"/>
  <c r="AR917" i="15"/>
  <c r="DD916" i="15"/>
  <c r="DC916" i="15"/>
  <c r="CO916" i="15"/>
  <c r="CN916" i="15"/>
  <c r="BK916" i="15"/>
  <c r="AS916" i="15"/>
  <c r="AR916" i="15"/>
  <c r="DD915" i="15"/>
  <c r="DC915" i="15"/>
  <c r="CO915" i="15"/>
  <c r="CN915" i="15"/>
  <c r="BK915" i="15"/>
  <c r="AS915" i="15"/>
  <c r="AR915" i="15"/>
  <c r="DD914" i="15"/>
  <c r="DC914" i="15"/>
  <c r="CO914" i="15"/>
  <c r="CN914" i="15"/>
  <c r="BK914" i="15"/>
  <c r="AS914" i="15"/>
  <c r="AR914" i="15"/>
  <c r="DD913" i="15"/>
  <c r="DC913" i="15"/>
  <c r="CO913" i="15"/>
  <c r="CN913" i="15"/>
  <c r="BK913" i="15"/>
  <c r="AS913" i="15"/>
  <c r="AR913" i="15"/>
  <c r="DD912" i="15"/>
  <c r="DC912" i="15"/>
  <c r="CO912" i="15"/>
  <c r="CN912" i="15"/>
  <c r="BK912" i="15"/>
  <c r="AS912" i="15"/>
  <c r="AR912" i="15"/>
  <c r="DD911" i="15"/>
  <c r="DC911" i="15"/>
  <c r="CO911" i="15"/>
  <c r="CN911" i="15"/>
  <c r="BK911" i="15"/>
  <c r="AS911" i="15"/>
  <c r="AR911" i="15"/>
  <c r="DD910" i="15"/>
  <c r="DC910" i="15"/>
  <c r="CO910" i="15"/>
  <c r="CN910" i="15"/>
  <c r="BK910" i="15"/>
  <c r="AS910" i="15"/>
  <c r="AR910" i="15"/>
  <c r="DD909" i="15"/>
  <c r="DC909" i="15"/>
  <c r="CO909" i="15"/>
  <c r="CN909" i="15"/>
  <c r="BK909" i="15"/>
  <c r="AS909" i="15"/>
  <c r="AR909" i="15"/>
  <c r="DD908" i="15"/>
  <c r="DC908" i="15"/>
  <c r="CO908" i="15"/>
  <c r="CN908" i="15"/>
  <c r="BK908" i="15"/>
  <c r="AS908" i="15"/>
  <c r="AR908" i="15"/>
  <c r="DD907" i="15"/>
  <c r="DC907" i="15"/>
  <c r="CO907" i="15"/>
  <c r="CN907" i="15"/>
  <c r="BK907" i="15"/>
  <c r="AS907" i="15"/>
  <c r="AR907" i="15"/>
  <c r="DD906" i="15"/>
  <c r="DC906" i="15"/>
  <c r="CO906" i="15"/>
  <c r="CN906" i="15"/>
  <c r="BK906" i="15"/>
  <c r="AS906" i="15"/>
  <c r="AR906" i="15"/>
  <c r="DD905" i="15"/>
  <c r="DC905" i="15"/>
  <c r="CO905" i="15"/>
  <c r="CN905" i="15"/>
  <c r="BK905" i="15"/>
  <c r="AS905" i="15"/>
  <c r="AR905" i="15"/>
  <c r="DD904" i="15"/>
  <c r="DC904" i="15"/>
  <c r="CO904" i="15"/>
  <c r="CN904" i="15"/>
  <c r="BK904" i="15"/>
  <c r="AS904" i="15"/>
  <c r="AR904" i="15"/>
  <c r="DD903" i="15"/>
  <c r="DC903" i="15"/>
  <c r="CO903" i="15"/>
  <c r="CN903" i="15"/>
  <c r="BK903" i="15"/>
  <c r="AS903" i="15"/>
  <c r="AR903" i="15"/>
  <c r="DD902" i="15"/>
  <c r="DC902" i="15"/>
  <c r="CO902" i="15"/>
  <c r="CN902" i="15"/>
  <c r="BK902" i="15"/>
  <c r="AS902" i="15"/>
  <c r="AR902" i="15"/>
  <c r="DD901" i="15"/>
  <c r="DC901" i="15"/>
  <c r="CO901" i="15"/>
  <c r="CN901" i="15"/>
  <c r="BK901" i="15"/>
  <c r="AS901" i="15"/>
  <c r="AR901" i="15"/>
  <c r="DD900" i="15"/>
  <c r="DC900" i="15"/>
  <c r="CO900" i="15"/>
  <c r="CN900" i="15"/>
  <c r="BK900" i="15"/>
  <c r="AS900" i="15"/>
  <c r="AR900" i="15"/>
  <c r="DD899" i="15"/>
  <c r="DC899" i="15"/>
  <c r="CO899" i="15"/>
  <c r="CN899" i="15"/>
  <c r="BK899" i="15"/>
  <c r="AS899" i="15"/>
  <c r="AR899" i="15"/>
  <c r="DD898" i="15"/>
  <c r="DC898" i="15"/>
  <c r="CO898" i="15"/>
  <c r="CN898" i="15"/>
  <c r="BK898" i="15"/>
  <c r="AS898" i="15"/>
  <c r="AR898" i="15"/>
  <c r="DD897" i="15"/>
  <c r="DC897" i="15"/>
  <c r="CO897" i="15"/>
  <c r="CN897" i="15"/>
  <c r="BK897" i="15"/>
  <c r="AS897" i="15"/>
  <c r="AR897" i="15"/>
  <c r="DD896" i="15"/>
  <c r="DC896" i="15"/>
  <c r="CO896" i="15"/>
  <c r="CN896" i="15"/>
  <c r="BK896" i="15"/>
  <c r="AS896" i="15"/>
  <c r="AR896" i="15"/>
  <c r="DD895" i="15"/>
  <c r="DC895" i="15"/>
  <c r="CO895" i="15"/>
  <c r="CN895" i="15"/>
  <c r="BK895" i="15"/>
  <c r="AS895" i="15"/>
  <c r="AR895" i="15"/>
  <c r="DD894" i="15"/>
  <c r="DC894" i="15"/>
  <c r="CO894" i="15"/>
  <c r="CN894" i="15"/>
  <c r="BK894" i="15"/>
  <c r="AS894" i="15"/>
  <c r="AR894" i="15"/>
  <c r="DD893" i="15"/>
  <c r="DC893" i="15"/>
  <c r="CO893" i="15"/>
  <c r="CN893" i="15"/>
  <c r="BK893" i="15"/>
  <c r="AS893" i="15"/>
  <c r="AR893" i="15"/>
  <c r="DD892" i="15"/>
  <c r="DC892" i="15"/>
  <c r="CO892" i="15"/>
  <c r="CN892" i="15"/>
  <c r="BK892" i="15"/>
  <c r="AS892" i="15"/>
  <c r="AR892" i="15"/>
  <c r="DD891" i="15"/>
  <c r="DC891" i="15"/>
  <c r="CO891" i="15"/>
  <c r="CN891" i="15"/>
  <c r="BK891" i="15"/>
  <c r="AS891" i="15"/>
  <c r="AR891" i="15"/>
  <c r="DD890" i="15"/>
  <c r="DC890" i="15"/>
  <c r="CO890" i="15"/>
  <c r="CN890" i="15"/>
  <c r="BK890" i="15"/>
  <c r="AS890" i="15"/>
  <c r="AR890" i="15"/>
  <c r="DD889" i="15"/>
  <c r="DC889" i="15"/>
  <c r="CO889" i="15"/>
  <c r="CN889" i="15"/>
  <c r="BK889" i="15"/>
  <c r="AS889" i="15"/>
  <c r="AR889" i="15"/>
  <c r="DD888" i="15"/>
  <c r="DC888" i="15"/>
  <c r="CO888" i="15"/>
  <c r="CN888" i="15"/>
  <c r="BK888" i="15"/>
  <c r="AS888" i="15"/>
  <c r="AR888" i="15"/>
  <c r="DD887" i="15"/>
  <c r="DC887" i="15"/>
  <c r="CO887" i="15"/>
  <c r="CN887" i="15"/>
  <c r="BK887" i="15"/>
  <c r="AS887" i="15"/>
  <c r="AR887" i="15"/>
  <c r="DD886" i="15"/>
  <c r="DC886" i="15"/>
  <c r="CO886" i="15"/>
  <c r="CN886" i="15"/>
  <c r="BK886" i="15"/>
  <c r="AS886" i="15"/>
  <c r="AR886" i="15"/>
  <c r="DD885" i="15"/>
  <c r="DC885" i="15"/>
  <c r="CO885" i="15"/>
  <c r="CN885" i="15"/>
  <c r="BK885" i="15"/>
  <c r="AS885" i="15"/>
  <c r="AR885" i="15"/>
  <c r="DD884" i="15"/>
  <c r="DC884" i="15"/>
  <c r="CO884" i="15"/>
  <c r="CN884" i="15"/>
  <c r="BK884" i="15"/>
  <c r="AS884" i="15"/>
  <c r="AR884" i="15"/>
  <c r="DD883" i="15"/>
  <c r="DC883" i="15"/>
  <c r="CO883" i="15"/>
  <c r="CN883" i="15"/>
  <c r="BK883" i="15"/>
  <c r="AS883" i="15"/>
  <c r="AR883" i="15"/>
  <c r="DD882" i="15"/>
  <c r="DC882" i="15"/>
  <c r="CO882" i="15"/>
  <c r="CN882" i="15"/>
  <c r="BK882" i="15"/>
  <c r="AS882" i="15"/>
  <c r="AR882" i="15"/>
  <c r="DD881" i="15"/>
  <c r="DC881" i="15"/>
  <c r="CO881" i="15"/>
  <c r="CN881" i="15"/>
  <c r="BK881" i="15"/>
  <c r="AS881" i="15"/>
  <c r="AR881" i="15"/>
  <c r="DD880" i="15"/>
  <c r="DC880" i="15"/>
  <c r="CO880" i="15"/>
  <c r="CN880" i="15"/>
  <c r="BK880" i="15"/>
  <c r="AS880" i="15"/>
  <c r="AR880" i="15"/>
  <c r="DD879" i="15"/>
  <c r="DC879" i="15"/>
  <c r="CO879" i="15"/>
  <c r="CN879" i="15"/>
  <c r="BK879" i="15"/>
  <c r="AS879" i="15"/>
  <c r="AR879" i="15"/>
  <c r="DD878" i="15"/>
  <c r="DC878" i="15"/>
  <c r="CO878" i="15"/>
  <c r="CN878" i="15"/>
  <c r="BK878" i="15"/>
  <c r="AS878" i="15"/>
  <c r="AR878" i="15"/>
  <c r="DD877" i="15"/>
  <c r="DC877" i="15"/>
  <c r="CO877" i="15"/>
  <c r="CN877" i="15"/>
  <c r="BK877" i="15"/>
  <c r="AS877" i="15"/>
  <c r="AR877" i="15"/>
  <c r="DD876" i="15"/>
  <c r="DC876" i="15"/>
  <c r="CO876" i="15"/>
  <c r="CN876" i="15"/>
  <c r="BK876" i="15"/>
  <c r="AS876" i="15"/>
  <c r="AR876" i="15"/>
  <c r="DD875" i="15"/>
  <c r="DC875" i="15"/>
  <c r="CO875" i="15"/>
  <c r="CN875" i="15"/>
  <c r="BK875" i="15"/>
  <c r="AS875" i="15"/>
  <c r="AR875" i="15"/>
  <c r="DD874" i="15"/>
  <c r="DC874" i="15"/>
  <c r="CO874" i="15"/>
  <c r="CN874" i="15"/>
  <c r="BK874" i="15"/>
  <c r="AS874" i="15"/>
  <c r="AR874" i="15"/>
  <c r="DD873" i="15"/>
  <c r="DC873" i="15"/>
  <c r="CO873" i="15"/>
  <c r="CN873" i="15"/>
  <c r="BK873" i="15"/>
  <c r="AS873" i="15"/>
  <c r="AR873" i="15"/>
  <c r="DD872" i="15"/>
  <c r="DC872" i="15"/>
  <c r="CO872" i="15"/>
  <c r="CN872" i="15"/>
  <c r="BK872" i="15"/>
  <c r="AS872" i="15"/>
  <c r="AR872" i="15"/>
  <c r="DD871" i="15"/>
  <c r="DC871" i="15"/>
  <c r="CO871" i="15"/>
  <c r="CN871" i="15"/>
  <c r="BK871" i="15"/>
  <c r="AS871" i="15"/>
  <c r="AR871" i="15"/>
  <c r="DD870" i="15"/>
  <c r="DC870" i="15"/>
  <c r="CO870" i="15"/>
  <c r="CN870" i="15"/>
  <c r="BK870" i="15"/>
  <c r="AS870" i="15"/>
  <c r="AR870" i="15"/>
  <c r="DD869" i="15"/>
  <c r="DC869" i="15"/>
  <c r="CO869" i="15"/>
  <c r="CN869" i="15"/>
  <c r="BK869" i="15"/>
  <c r="AS869" i="15"/>
  <c r="AR869" i="15"/>
  <c r="DD868" i="15"/>
  <c r="DC868" i="15"/>
  <c r="CO868" i="15"/>
  <c r="CN868" i="15"/>
  <c r="BK868" i="15"/>
  <c r="AS868" i="15"/>
  <c r="AR868" i="15"/>
  <c r="DD867" i="15"/>
  <c r="DC867" i="15"/>
  <c r="CO867" i="15"/>
  <c r="CN867" i="15"/>
  <c r="BK867" i="15"/>
  <c r="AS867" i="15"/>
  <c r="AR867" i="15"/>
  <c r="DD866" i="15"/>
  <c r="DC866" i="15"/>
  <c r="CO866" i="15"/>
  <c r="CN866" i="15"/>
  <c r="BK866" i="15"/>
  <c r="AS866" i="15"/>
  <c r="AR866" i="15"/>
  <c r="DD865" i="15"/>
  <c r="DC865" i="15"/>
  <c r="CO865" i="15"/>
  <c r="CN865" i="15"/>
  <c r="BK865" i="15"/>
  <c r="AS865" i="15"/>
  <c r="AR865" i="15"/>
  <c r="DD864" i="15"/>
  <c r="DC864" i="15"/>
  <c r="CO864" i="15"/>
  <c r="CN864" i="15"/>
  <c r="BK864" i="15"/>
  <c r="AS864" i="15"/>
  <c r="AR864" i="15"/>
  <c r="DD863" i="15"/>
  <c r="DC863" i="15"/>
  <c r="CO863" i="15"/>
  <c r="CN863" i="15"/>
  <c r="BK863" i="15"/>
  <c r="AS863" i="15"/>
  <c r="AR863" i="15"/>
  <c r="DD862" i="15"/>
  <c r="DC862" i="15"/>
  <c r="CO862" i="15"/>
  <c r="CN862" i="15"/>
  <c r="BK862" i="15"/>
  <c r="AS862" i="15"/>
  <c r="AR862" i="15"/>
  <c r="DD861" i="15"/>
  <c r="DC861" i="15"/>
  <c r="CO861" i="15"/>
  <c r="CN861" i="15"/>
  <c r="BK861" i="15"/>
  <c r="AS861" i="15"/>
  <c r="AR861" i="15"/>
  <c r="DD860" i="15"/>
  <c r="DC860" i="15"/>
  <c r="CO860" i="15"/>
  <c r="CN860" i="15"/>
  <c r="BK860" i="15"/>
  <c r="AS860" i="15"/>
  <c r="AR860" i="15"/>
  <c r="DD859" i="15"/>
  <c r="DC859" i="15"/>
  <c r="CO859" i="15"/>
  <c r="CN859" i="15"/>
  <c r="BK859" i="15"/>
  <c r="AS859" i="15"/>
  <c r="AR859" i="15"/>
  <c r="DD858" i="15"/>
  <c r="DC858" i="15"/>
  <c r="CO858" i="15"/>
  <c r="CN858" i="15"/>
  <c r="BK858" i="15"/>
  <c r="AS858" i="15"/>
  <c r="AR858" i="15"/>
  <c r="DD857" i="15"/>
  <c r="DC857" i="15"/>
  <c r="CO857" i="15"/>
  <c r="CN857" i="15"/>
  <c r="BK857" i="15"/>
  <c r="AS857" i="15"/>
  <c r="AR857" i="15"/>
  <c r="DD856" i="15"/>
  <c r="DC856" i="15"/>
  <c r="CO856" i="15"/>
  <c r="CN856" i="15"/>
  <c r="BK856" i="15"/>
  <c r="AS856" i="15"/>
  <c r="AR856" i="15"/>
  <c r="DD855" i="15"/>
  <c r="DC855" i="15"/>
  <c r="CO855" i="15"/>
  <c r="CN855" i="15"/>
  <c r="BK855" i="15"/>
  <c r="AS855" i="15"/>
  <c r="AR855" i="15"/>
  <c r="DD854" i="15"/>
  <c r="DC854" i="15"/>
  <c r="CO854" i="15"/>
  <c r="CN854" i="15"/>
  <c r="BK854" i="15"/>
  <c r="AS854" i="15"/>
  <c r="AR854" i="15"/>
  <c r="DD853" i="15"/>
  <c r="DC853" i="15"/>
  <c r="CO853" i="15"/>
  <c r="CN853" i="15"/>
  <c r="BK853" i="15"/>
  <c r="AS853" i="15"/>
  <c r="AR853" i="15"/>
  <c r="DD852" i="15"/>
  <c r="DC852" i="15"/>
  <c r="CO852" i="15"/>
  <c r="CN852" i="15"/>
  <c r="BK852" i="15"/>
  <c r="AS852" i="15"/>
  <c r="AR852" i="15"/>
  <c r="DD851" i="15"/>
  <c r="DC851" i="15"/>
  <c r="CO851" i="15"/>
  <c r="CN851" i="15"/>
  <c r="BK851" i="15"/>
  <c r="AS851" i="15"/>
  <c r="AR851" i="15"/>
  <c r="DD850" i="15"/>
  <c r="DC850" i="15"/>
  <c r="CO850" i="15"/>
  <c r="CN850" i="15"/>
  <c r="BK850" i="15"/>
  <c r="AS850" i="15"/>
  <c r="AR850" i="15"/>
  <c r="DD849" i="15"/>
  <c r="DC849" i="15"/>
  <c r="CO849" i="15"/>
  <c r="CN849" i="15"/>
  <c r="BK849" i="15"/>
  <c r="AS849" i="15"/>
  <c r="AR849" i="15"/>
  <c r="DD848" i="15"/>
  <c r="DC848" i="15"/>
  <c r="CO848" i="15"/>
  <c r="CN848" i="15"/>
  <c r="BK848" i="15"/>
  <c r="AS848" i="15"/>
  <c r="AR848" i="15"/>
  <c r="DD847" i="15"/>
  <c r="DC847" i="15"/>
  <c r="CO847" i="15"/>
  <c r="CN847" i="15"/>
  <c r="BK847" i="15"/>
  <c r="AS847" i="15"/>
  <c r="AR847" i="15"/>
  <c r="DD846" i="15"/>
  <c r="DC846" i="15"/>
  <c r="CO846" i="15"/>
  <c r="CN846" i="15"/>
  <c r="BK846" i="15"/>
  <c r="AS846" i="15"/>
  <c r="AR846" i="15"/>
  <c r="DD845" i="15"/>
  <c r="DC845" i="15"/>
  <c r="CO845" i="15"/>
  <c r="CN845" i="15"/>
  <c r="BK845" i="15"/>
  <c r="AS845" i="15"/>
  <c r="AR845" i="15"/>
  <c r="DD844" i="15"/>
  <c r="DC844" i="15"/>
  <c r="CO844" i="15"/>
  <c r="CN844" i="15"/>
  <c r="BK844" i="15"/>
  <c r="AS844" i="15"/>
  <c r="AR844" i="15"/>
  <c r="DD843" i="15"/>
  <c r="DC843" i="15"/>
  <c r="CO843" i="15"/>
  <c r="CN843" i="15"/>
  <c r="BK843" i="15"/>
  <c r="AS843" i="15"/>
  <c r="AR843" i="15"/>
  <c r="DD842" i="15"/>
  <c r="DC842" i="15"/>
  <c r="CO842" i="15"/>
  <c r="CN842" i="15"/>
  <c r="BK842" i="15"/>
  <c r="AS842" i="15"/>
  <c r="AR842" i="15"/>
  <c r="DD841" i="15"/>
  <c r="DC841" i="15"/>
  <c r="CO841" i="15"/>
  <c r="CN841" i="15"/>
  <c r="BK841" i="15"/>
  <c r="AS841" i="15"/>
  <c r="AR841" i="15"/>
  <c r="DD840" i="15"/>
  <c r="DC840" i="15"/>
  <c r="CO840" i="15"/>
  <c r="CN840" i="15"/>
  <c r="BK840" i="15"/>
  <c r="AS840" i="15"/>
  <c r="AR840" i="15"/>
  <c r="DD839" i="15"/>
  <c r="DC839" i="15"/>
  <c r="CO839" i="15"/>
  <c r="CN839" i="15"/>
  <c r="BK839" i="15"/>
  <c r="AS839" i="15"/>
  <c r="AR839" i="15"/>
  <c r="DD838" i="15"/>
  <c r="DC838" i="15"/>
  <c r="CO838" i="15"/>
  <c r="CN838" i="15"/>
  <c r="BK838" i="15"/>
  <c r="AS838" i="15"/>
  <c r="AR838" i="15"/>
  <c r="DD837" i="15"/>
  <c r="DC837" i="15"/>
  <c r="CO837" i="15"/>
  <c r="CN837" i="15"/>
  <c r="BK837" i="15"/>
  <c r="AS837" i="15"/>
  <c r="AR837" i="15"/>
  <c r="DD836" i="15"/>
  <c r="DC836" i="15"/>
  <c r="CO836" i="15"/>
  <c r="CN836" i="15"/>
  <c r="BK836" i="15"/>
  <c r="AS836" i="15"/>
  <c r="AR836" i="15"/>
  <c r="DD835" i="15"/>
  <c r="DC835" i="15"/>
  <c r="CO835" i="15"/>
  <c r="CN835" i="15"/>
  <c r="BK835" i="15"/>
  <c r="AS835" i="15"/>
  <c r="AR835" i="15"/>
  <c r="DD834" i="15"/>
  <c r="DC834" i="15"/>
  <c r="CO834" i="15"/>
  <c r="CN834" i="15"/>
  <c r="BK834" i="15"/>
  <c r="AS834" i="15"/>
  <c r="AR834" i="15"/>
  <c r="DD833" i="15"/>
  <c r="DC833" i="15"/>
  <c r="CO833" i="15"/>
  <c r="CN833" i="15"/>
  <c r="BK833" i="15"/>
  <c r="AS833" i="15"/>
  <c r="AR833" i="15"/>
  <c r="DD832" i="15"/>
  <c r="DC832" i="15"/>
  <c r="CO832" i="15"/>
  <c r="CN832" i="15"/>
  <c r="BK832" i="15"/>
  <c r="AS832" i="15"/>
  <c r="AR832" i="15"/>
  <c r="DD831" i="15"/>
  <c r="DC831" i="15"/>
  <c r="CO831" i="15"/>
  <c r="CN831" i="15"/>
  <c r="BK831" i="15"/>
  <c r="AS831" i="15"/>
  <c r="AR831" i="15"/>
  <c r="DD830" i="15"/>
  <c r="DC830" i="15"/>
  <c r="CO830" i="15"/>
  <c r="CN830" i="15"/>
  <c r="BK830" i="15"/>
  <c r="AS830" i="15"/>
  <c r="AR830" i="15"/>
  <c r="DD829" i="15"/>
  <c r="DC829" i="15"/>
  <c r="CO829" i="15"/>
  <c r="CN829" i="15"/>
  <c r="BK829" i="15"/>
  <c r="AS829" i="15"/>
  <c r="AR829" i="15"/>
  <c r="DD828" i="15"/>
  <c r="DC828" i="15"/>
  <c r="CO828" i="15"/>
  <c r="CN828" i="15"/>
  <c r="BK828" i="15"/>
  <c r="AS828" i="15"/>
  <c r="AR828" i="15"/>
  <c r="DD827" i="15"/>
  <c r="DC827" i="15"/>
  <c r="CO827" i="15"/>
  <c r="CN827" i="15"/>
  <c r="BK827" i="15"/>
  <c r="AS827" i="15"/>
  <c r="AR827" i="15"/>
  <c r="DD826" i="15"/>
  <c r="DC826" i="15"/>
  <c r="CO826" i="15"/>
  <c r="CN826" i="15"/>
  <c r="BK826" i="15"/>
  <c r="AS826" i="15"/>
  <c r="AR826" i="15"/>
  <c r="DD825" i="15"/>
  <c r="DC825" i="15"/>
  <c r="CO825" i="15"/>
  <c r="CN825" i="15"/>
  <c r="BK825" i="15"/>
  <c r="AS825" i="15"/>
  <c r="AR825" i="15"/>
  <c r="DD824" i="15"/>
  <c r="DC824" i="15"/>
  <c r="CO824" i="15"/>
  <c r="CN824" i="15"/>
  <c r="BK824" i="15"/>
  <c r="AS824" i="15"/>
  <c r="AR824" i="15"/>
  <c r="DD823" i="15"/>
  <c r="DC823" i="15"/>
  <c r="CO823" i="15"/>
  <c r="CN823" i="15"/>
  <c r="BK823" i="15"/>
  <c r="AS823" i="15"/>
  <c r="AR823" i="15"/>
  <c r="DD822" i="15"/>
  <c r="DC822" i="15"/>
  <c r="CO822" i="15"/>
  <c r="CN822" i="15"/>
  <c r="BK822" i="15"/>
  <c r="AS822" i="15"/>
  <c r="AR822" i="15"/>
  <c r="DD821" i="15"/>
  <c r="DC821" i="15"/>
  <c r="CO821" i="15"/>
  <c r="CN821" i="15"/>
  <c r="BK821" i="15"/>
  <c r="AS821" i="15"/>
  <c r="AR821" i="15"/>
  <c r="DD820" i="15"/>
  <c r="DC820" i="15"/>
  <c r="CO820" i="15"/>
  <c r="CN820" i="15"/>
  <c r="BK820" i="15"/>
  <c r="AS820" i="15"/>
  <c r="AR820" i="15"/>
  <c r="DD819" i="15"/>
  <c r="DC819" i="15"/>
  <c r="CO819" i="15"/>
  <c r="CN819" i="15"/>
  <c r="BK819" i="15"/>
  <c r="AS819" i="15"/>
  <c r="AR819" i="15"/>
  <c r="DD818" i="15"/>
  <c r="DC818" i="15"/>
  <c r="CO818" i="15"/>
  <c r="CN818" i="15"/>
  <c r="BK818" i="15"/>
  <c r="AS818" i="15"/>
  <c r="AR818" i="15"/>
  <c r="DD817" i="15"/>
  <c r="DC817" i="15"/>
  <c r="CO817" i="15"/>
  <c r="CN817" i="15"/>
  <c r="BK817" i="15"/>
  <c r="AS817" i="15"/>
  <c r="AR817" i="15"/>
  <c r="DD816" i="15"/>
  <c r="DC816" i="15"/>
  <c r="CO816" i="15"/>
  <c r="CN816" i="15"/>
  <c r="BK816" i="15"/>
  <c r="AS816" i="15"/>
  <c r="AR816" i="15"/>
  <c r="DD815" i="15"/>
  <c r="DC815" i="15"/>
  <c r="CO815" i="15"/>
  <c r="CN815" i="15"/>
  <c r="BK815" i="15"/>
  <c r="AS815" i="15"/>
  <c r="AR815" i="15"/>
  <c r="DD814" i="15"/>
  <c r="DC814" i="15"/>
  <c r="CO814" i="15"/>
  <c r="CN814" i="15"/>
  <c r="BK814" i="15"/>
  <c r="AS814" i="15"/>
  <c r="AR814" i="15"/>
  <c r="DD813" i="15"/>
  <c r="DC813" i="15"/>
  <c r="CO813" i="15"/>
  <c r="CN813" i="15"/>
  <c r="BK813" i="15"/>
  <c r="AS813" i="15"/>
  <c r="AR813" i="15"/>
  <c r="DD812" i="15"/>
  <c r="DC812" i="15"/>
  <c r="CO812" i="15"/>
  <c r="CN812" i="15"/>
  <c r="BK812" i="15"/>
  <c r="AS812" i="15"/>
  <c r="AR812" i="15"/>
  <c r="DD811" i="15"/>
  <c r="DC811" i="15"/>
  <c r="CO811" i="15"/>
  <c r="CN811" i="15"/>
  <c r="BK811" i="15"/>
  <c r="AS811" i="15"/>
  <c r="AR811" i="15"/>
  <c r="DD810" i="15"/>
  <c r="DC810" i="15"/>
  <c r="CO810" i="15"/>
  <c r="CN810" i="15"/>
  <c r="BK810" i="15"/>
  <c r="AS810" i="15"/>
  <c r="AR810" i="15"/>
  <c r="DD809" i="15"/>
  <c r="DC809" i="15"/>
  <c r="CO809" i="15"/>
  <c r="CN809" i="15"/>
  <c r="BK809" i="15"/>
  <c r="AS809" i="15"/>
  <c r="AR809" i="15"/>
  <c r="DD808" i="15"/>
  <c r="DC808" i="15"/>
  <c r="CO808" i="15"/>
  <c r="CN808" i="15"/>
  <c r="BK808" i="15"/>
  <c r="AS808" i="15"/>
  <c r="AR808" i="15"/>
  <c r="DD798" i="15"/>
  <c r="DC798" i="15"/>
  <c r="CO798" i="15"/>
  <c r="CN798" i="15"/>
  <c r="BK798" i="15"/>
  <c r="AS798" i="15"/>
  <c r="AR798" i="15"/>
  <c r="DD797" i="15"/>
  <c r="DC797" i="15"/>
  <c r="CO797" i="15"/>
  <c r="CN797" i="15"/>
  <c r="BK797" i="15"/>
  <c r="AS797" i="15"/>
  <c r="AR797" i="15"/>
  <c r="DD796" i="15"/>
  <c r="DC796" i="15"/>
  <c r="CO796" i="15"/>
  <c r="CN796" i="15"/>
  <c r="BK796" i="15"/>
  <c r="AS796" i="15"/>
  <c r="AR796" i="15"/>
  <c r="DD795" i="15"/>
  <c r="DC795" i="15"/>
  <c r="CO795" i="15"/>
  <c r="CN795" i="15"/>
  <c r="BK795" i="15"/>
  <c r="AS795" i="15"/>
  <c r="AR795" i="15"/>
  <c r="DD794" i="15"/>
  <c r="DC794" i="15"/>
  <c r="CO794" i="15"/>
  <c r="CN794" i="15"/>
  <c r="BK794" i="15"/>
  <c r="AS794" i="15"/>
  <c r="AR794" i="15"/>
  <c r="DD793" i="15"/>
  <c r="DC793" i="15"/>
  <c r="CO793" i="15"/>
  <c r="CN793" i="15"/>
  <c r="BK793" i="15"/>
  <c r="AS793" i="15"/>
  <c r="AR793" i="15"/>
  <c r="DD792" i="15"/>
  <c r="DC792" i="15"/>
  <c r="CO792" i="15"/>
  <c r="CN792" i="15"/>
  <c r="BK792" i="15"/>
  <c r="AS792" i="15"/>
  <c r="AR792" i="15"/>
  <c r="DD791" i="15"/>
  <c r="DC791" i="15"/>
  <c r="CO791" i="15"/>
  <c r="CN791" i="15"/>
  <c r="BK791" i="15"/>
  <c r="AS791" i="15"/>
  <c r="AR791" i="15"/>
  <c r="DD790" i="15"/>
  <c r="DC790" i="15"/>
  <c r="CO790" i="15"/>
  <c r="CN790" i="15"/>
  <c r="BK790" i="15"/>
  <c r="AS790" i="15"/>
  <c r="AR790" i="15"/>
  <c r="DD789" i="15"/>
  <c r="DC789" i="15"/>
  <c r="CO789" i="15"/>
  <c r="CN789" i="15"/>
  <c r="BK789" i="15"/>
  <c r="AS789" i="15"/>
  <c r="AR789" i="15"/>
  <c r="DD788" i="15"/>
  <c r="DC788" i="15"/>
  <c r="CO788" i="15"/>
  <c r="CN788" i="15"/>
  <c r="BK788" i="15"/>
  <c r="AS788" i="15"/>
  <c r="AR788" i="15"/>
  <c r="DD787" i="15"/>
  <c r="DC787" i="15"/>
  <c r="CO787" i="15"/>
  <c r="CN787" i="15"/>
  <c r="BK787" i="15"/>
  <c r="AS787" i="15"/>
  <c r="AR787" i="15"/>
  <c r="DD786" i="15"/>
  <c r="DC786" i="15"/>
  <c r="CO786" i="15"/>
  <c r="CN786" i="15"/>
  <c r="BK786" i="15"/>
  <c r="AS786" i="15"/>
  <c r="AR786" i="15"/>
  <c r="DD785" i="15"/>
  <c r="DC785" i="15"/>
  <c r="CO785" i="15"/>
  <c r="CN785" i="15"/>
  <c r="BK785" i="15"/>
  <c r="AS785" i="15"/>
  <c r="AR785" i="15"/>
  <c r="DD784" i="15"/>
  <c r="DC784" i="15"/>
  <c r="CO784" i="15"/>
  <c r="CN784" i="15"/>
  <c r="BK784" i="15"/>
  <c r="AS784" i="15"/>
  <c r="AR784" i="15"/>
  <c r="DD783" i="15"/>
  <c r="DC783" i="15"/>
  <c r="CO783" i="15"/>
  <c r="CN783" i="15"/>
  <c r="BK783" i="15"/>
  <c r="AS783" i="15"/>
  <c r="AR783" i="15"/>
  <c r="DD782" i="15"/>
  <c r="DC782" i="15"/>
  <c r="CO782" i="15"/>
  <c r="CN782" i="15"/>
  <c r="BK782" i="15"/>
  <c r="AS782" i="15"/>
  <c r="AR782" i="15"/>
  <c r="DD781" i="15"/>
  <c r="DC781" i="15"/>
  <c r="CO781" i="15"/>
  <c r="CN781" i="15"/>
  <c r="BK781" i="15"/>
  <c r="AS781" i="15"/>
  <c r="AR781" i="15"/>
  <c r="DD780" i="15"/>
  <c r="DC780" i="15"/>
  <c r="CO780" i="15"/>
  <c r="CN780" i="15"/>
  <c r="BK780" i="15"/>
  <c r="AS780" i="15"/>
  <c r="AR780" i="15"/>
  <c r="DD779" i="15"/>
  <c r="DC779" i="15"/>
  <c r="CO779" i="15"/>
  <c r="CN779" i="15"/>
  <c r="BK779" i="15"/>
  <c r="AS779" i="15"/>
  <c r="AR779" i="15"/>
  <c r="DD778" i="15"/>
  <c r="DC778" i="15"/>
  <c r="CO778" i="15"/>
  <c r="CN778" i="15"/>
  <c r="BK778" i="15"/>
  <c r="AS778" i="15"/>
  <c r="AR778" i="15"/>
  <c r="DD777" i="15"/>
  <c r="DC777" i="15"/>
  <c r="CO777" i="15"/>
  <c r="CN777" i="15"/>
  <c r="BK777" i="15"/>
  <c r="AS777" i="15"/>
  <c r="AR777" i="15"/>
  <c r="DD776" i="15"/>
  <c r="DC776" i="15"/>
  <c r="CO776" i="15"/>
  <c r="CN776" i="15"/>
  <c r="BK776" i="15"/>
  <c r="AS776" i="15"/>
  <c r="AR776" i="15"/>
  <c r="DD775" i="15"/>
  <c r="DC775" i="15"/>
  <c r="CO775" i="15"/>
  <c r="CN775" i="15"/>
  <c r="BK775" i="15"/>
  <c r="AS775" i="15"/>
  <c r="AR775" i="15"/>
  <c r="DD774" i="15"/>
  <c r="DC774" i="15"/>
  <c r="CO774" i="15"/>
  <c r="CN774" i="15"/>
  <c r="BK774" i="15"/>
  <c r="AS774" i="15"/>
  <c r="AR774" i="15"/>
  <c r="DD773" i="15"/>
  <c r="DC773" i="15"/>
  <c r="CO773" i="15"/>
  <c r="CN773" i="15"/>
  <c r="BK773" i="15"/>
  <c r="AS773" i="15"/>
  <c r="AR773" i="15"/>
  <c r="DD772" i="15"/>
  <c r="DC772" i="15"/>
  <c r="CO772" i="15"/>
  <c r="CN772" i="15"/>
  <c r="BK772" i="15"/>
  <c r="AS772" i="15"/>
  <c r="AR772" i="15"/>
  <c r="DD771" i="15"/>
  <c r="DC771" i="15"/>
  <c r="CO771" i="15"/>
  <c r="CN771" i="15"/>
  <c r="BK771" i="15"/>
  <c r="AS771" i="15"/>
  <c r="AR771" i="15"/>
  <c r="DD770" i="15"/>
  <c r="DC770" i="15"/>
  <c r="CO770" i="15"/>
  <c r="CN770" i="15"/>
  <c r="BK770" i="15"/>
  <c r="AS770" i="15"/>
  <c r="AR770" i="15"/>
  <c r="DD769" i="15"/>
  <c r="DC769" i="15"/>
  <c r="CO769" i="15"/>
  <c r="CN769" i="15"/>
  <c r="BK769" i="15"/>
  <c r="AS769" i="15"/>
  <c r="AR769" i="15"/>
  <c r="DD768" i="15"/>
  <c r="DC768" i="15"/>
  <c r="CO768" i="15"/>
  <c r="CN768" i="15"/>
  <c r="BK768" i="15"/>
  <c r="AS768" i="15"/>
  <c r="AR768" i="15"/>
  <c r="DD767" i="15"/>
  <c r="DC767" i="15"/>
  <c r="CO767" i="15"/>
  <c r="CN767" i="15"/>
  <c r="BK767" i="15"/>
  <c r="AS767" i="15"/>
  <c r="AR767" i="15"/>
  <c r="DD766" i="15"/>
  <c r="DC766" i="15"/>
  <c r="CO766" i="15"/>
  <c r="CN766" i="15"/>
  <c r="BK766" i="15"/>
  <c r="AS766" i="15"/>
  <c r="AR766" i="15"/>
  <c r="DD765" i="15"/>
  <c r="DC765" i="15"/>
  <c r="CO765" i="15"/>
  <c r="CN765" i="15"/>
  <c r="BK765" i="15"/>
  <c r="AS765" i="15"/>
  <c r="AR765" i="15"/>
  <c r="DD764" i="15"/>
  <c r="DC764" i="15"/>
  <c r="CO764" i="15"/>
  <c r="CN764" i="15"/>
  <c r="BK764" i="15"/>
  <c r="AS764" i="15"/>
  <c r="AR764" i="15"/>
  <c r="DD763" i="15"/>
  <c r="DC763" i="15"/>
  <c r="CO763" i="15"/>
  <c r="CN763" i="15"/>
  <c r="BK763" i="15"/>
  <c r="AS763" i="15"/>
  <c r="AR763" i="15"/>
  <c r="DD762" i="15"/>
  <c r="DC762" i="15"/>
  <c r="CO762" i="15"/>
  <c r="CN762" i="15"/>
  <c r="BK762" i="15"/>
  <c r="AS762" i="15"/>
  <c r="AR762" i="15"/>
  <c r="DD761" i="15"/>
  <c r="DC761" i="15"/>
  <c r="CO761" i="15"/>
  <c r="CN761" i="15"/>
  <c r="BK761" i="15"/>
  <c r="AS761" i="15"/>
  <c r="AR761" i="15"/>
  <c r="DD760" i="15"/>
  <c r="DC760" i="15"/>
  <c r="CO760" i="15"/>
  <c r="CN760" i="15"/>
  <c r="BK760" i="15"/>
  <c r="AS760" i="15"/>
  <c r="AR760" i="15"/>
  <c r="DD759" i="15"/>
  <c r="DC759" i="15"/>
  <c r="CO759" i="15"/>
  <c r="CN759" i="15"/>
  <c r="BK759" i="15"/>
  <c r="AS759" i="15"/>
  <c r="AR759" i="15"/>
  <c r="DD758" i="15"/>
  <c r="DC758" i="15"/>
  <c r="CO758" i="15"/>
  <c r="CN758" i="15"/>
  <c r="BK758" i="15"/>
  <c r="AS758" i="15"/>
  <c r="AR758" i="15"/>
  <c r="DD757" i="15"/>
  <c r="DC757" i="15"/>
  <c r="CO757" i="15"/>
  <c r="CN757" i="15"/>
  <c r="BK757" i="15"/>
  <c r="AS757" i="15"/>
  <c r="AR757" i="15"/>
  <c r="DD756" i="15"/>
  <c r="DC756" i="15"/>
  <c r="CO756" i="15"/>
  <c r="CN756" i="15"/>
  <c r="BK756" i="15"/>
  <c r="AS756" i="15"/>
  <c r="AR756" i="15"/>
  <c r="DD755" i="15"/>
  <c r="DC755" i="15"/>
  <c r="CO755" i="15"/>
  <c r="CN755" i="15"/>
  <c r="BK755" i="15"/>
  <c r="AS755" i="15"/>
  <c r="AR755" i="15"/>
  <c r="DD754" i="15"/>
  <c r="DC754" i="15"/>
  <c r="CO754" i="15"/>
  <c r="CN754" i="15"/>
  <c r="BK754" i="15"/>
  <c r="AS754" i="15"/>
  <c r="AR754" i="15"/>
  <c r="DD753" i="15"/>
  <c r="DC753" i="15"/>
  <c r="CO753" i="15"/>
  <c r="CN753" i="15"/>
  <c r="BK753" i="15"/>
  <c r="AS753" i="15"/>
  <c r="AR753" i="15"/>
  <c r="DD752" i="15"/>
  <c r="DC752" i="15"/>
  <c r="CO752" i="15"/>
  <c r="CN752" i="15"/>
  <c r="BK752" i="15"/>
  <c r="AS752" i="15"/>
  <c r="AR752" i="15"/>
  <c r="DD751" i="15"/>
  <c r="DC751" i="15"/>
  <c r="CO751" i="15"/>
  <c r="CN751" i="15"/>
  <c r="BK751" i="15"/>
  <c r="AS751" i="15"/>
  <c r="AR751" i="15"/>
  <c r="DD750" i="15"/>
  <c r="DC750" i="15"/>
  <c r="CO750" i="15"/>
  <c r="CN750" i="15"/>
  <c r="BK750" i="15"/>
  <c r="AS750" i="15"/>
  <c r="AR750" i="15"/>
  <c r="DD749" i="15"/>
  <c r="DC749" i="15"/>
  <c r="CO749" i="15"/>
  <c r="CN749" i="15"/>
  <c r="BK749" i="15"/>
  <c r="AS749" i="15"/>
  <c r="AR749" i="15"/>
  <c r="DD748" i="15"/>
  <c r="DC748" i="15"/>
  <c r="CO748" i="15"/>
  <c r="CN748" i="15"/>
  <c r="BK748" i="15"/>
  <c r="AS748" i="15"/>
  <c r="AR748" i="15"/>
  <c r="DD747" i="15"/>
  <c r="DC747" i="15"/>
  <c r="CO747" i="15"/>
  <c r="CN747" i="15"/>
  <c r="BK747" i="15"/>
  <c r="AS747" i="15"/>
  <c r="AR747" i="15"/>
  <c r="DD746" i="15"/>
  <c r="DC746" i="15"/>
  <c r="CO746" i="15"/>
  <c r="CN746" i="15"/>
  <c r="BK746" i="15"/>
  <c r="AS746" i="15"/>
  <c r="AR746" i="15"/>
  <c r="DD745" i="15"/>
  <c r="DC745" i="15"/>
  <c r="CO745" i="15"/>
  <c r="CN745" i="15"/>
  <c r="BK745" i="15"/>
  <c r="AS745" i="15"/>
  <c r="AR745" i="15"/>
  <c r="DD744" i="15"/>
  <c r="DC744" i="15"/>
  <c r="CO744" i="15"/>
  <c r="CN744" i="15"/>
  <c r="BK744" i="15"/>
  <c r="AS744" i="15"/>
  <c r="AR744" i="15"/>
  <c r="DD743" i="15"/>
  <c r="DC743" i="15"/>
  <c r="CO743" i="15"/>
  <c r="CN743" i="15"/>
  <c r="BK743" i="15"/>
  <c r="AS743" i="15"/>
  <c r="AR743" i="15"/>
  <c r="DD742" i="15"/>
  <c r="DC742" i="15"/>
  <c r="CO742" i="15"/>
  <c r="CN742" i="15"/>
  <c r="BK742" i="15"/>
  <c r="AS742" i="15"/>
  <c r="AR742" i="15"/>
  <c r="DD741" i="15"/>
  <c r="DC741" i="15"/>
  <c r="CO741" i="15"/>
  <c r="CN741" i="15"/>
  <c r="BK741" i="15"/>
  <c r="AS741" i="15"/>
  <c r="AR741" i="15"/>
  <c r="DD740" i="15"/>
  <c r="DC740" i="15"/>
  <c r="CO740" i="15"/>
  <c r="CN740" i="15"/>
  <c r="BK740" i="15"/>
  <c r="AS740" i="15"/>
  <c r="AR740" i="15"/>
  <c r="DD739" i="15"/>
  <c r="DC739" i="15"/>
  <c r="CO739" i="15"/>
  <c r="CN739" i="15"/>
  <c r="BK739" i="15"/>
  <c r="AS739" i="15"/>
  <c r="AR739" i="15"/>
  <c r="DD738" i="15"/>
  <c r="DC738" i="15"/>
  <c r="CO738" i="15"/>
  <c r="CN738" i="15"/>
  <c r="BK738" i="15"/>
  <c r="AS738" i="15"/>
  <c r="AR738" i="15"/>
  <c r="DD737" i="15"/>
  <c r="DC737" i="15"/>
  <c r="CO737" i="15"/>
  <c r="CN737" i="15"/>
  <c r="BK737" i="15"/>
  <c r="AS737" i="15"/>
  <c r="AR737" i="15"/>
  <c r="DD736" i="15"/>
  <c r="DC736" i="15"/>
  <c r="CO736" i="15"/>
  <c r="CN736" i="15"/>
  <c r="BK736" i="15"/>
  <c r="AS736" i="15"/>
  <c r="AR736" i="15"/>
  <c r="DD735" i="15"/>
  <c r="DC735" i="15"/>
  <c r="CO735" i="15"/>
  <c r="CN735" i="15"/>
  <c r="BK735" i="15"/>
  <c r="AS735" i="15"/>
  <c r="AR735" i="15"/>
  <c r="DD734" i="15"/>
  <c r="DC734" i="15"/>
  <c r="CO734" i="15"/>
  <c r="CN734" i="15"/>
  <c r="BK734" i="15"/>
  <c r="AS734" i="15"/>
  <c r="AR734" i="15"/>
  <c r="DD733" i="15"/>
  <c r="DC733" i="15"/>
  <c r="CO733" i="15"/>
  <c r="CN733" i="15"/>
  <c r="BK733" i="15"/>
  <c r="AS733" i="15"/>
  <c r="AR733" i="15"/>
  <c r="DD732" i="15"/>
  <c r="DC732" i="15"/>
  <c r="CO732" i="15"/>
  <c r="CN732" i="15"/>
  <c r="BK732" i="15"/>
  <c r="AS732" i="15"/>
  <c r="AR732" i="15"/>
  <c r="DD731" i="15"/>
  <c r="DC731" i="15"/>
  <c r="CO731" i="15"/>
  <c r="CN731" i="15"/>
  <c r="BK731" i="15"/>
  <c r="AS731" i="15"/>
  <c r="AR731" i="15"/>
  <c r="DD730" i="15"/>
  <c r="DC730" i="15"/>
  <c r="CO730" i="15"/>
  <c r="CN730" i="15"/>
  <c r="BK730" i="15"/>
  <c r="AS730" i="15"/>
  <c r="AR730" i="15"/>
  <c r="DD729" i="15"/>
  <c r="DC729" i="15"/>
  <c r="CO729" i="15"/>
  <c r="CN729" i="15"/>
  <c r="BK729" i="15"/>
  <c r="AS729" i="15"/>
  <c r="AR729" i="15"/>
  <c r="DD728" i="15"/>
  <c r="DC728" i="15"/>
  <c r="CO728" i="15"/>
  <c r="CN728" i="15"/>
  <c r="BK728" i="15"/>
  <c r="AS728" i="15"/>
  <c r="AR728" i="15"/>
  <c r="DD727" i="15"/>
  <c r="DC727" i="15"/>
  <c r="CO727" i="15"/>
  <c r="CN727" i="15"/>
  <c r="BK727" i="15"/>
  <c r="AS727" i="15"/>
  <c r="AR727" i="15"/>
  <c r="DD726" i="15"/>
  <c r="DC726" i="15"/>
  <c r="CO726" i="15"/>
  <c r="CN726" i="15"/>
  <c r="BK726" i="15"/>
  <c r="AS726" i="15"/>
  <c r="AR726" i="15"/>
  <c r="DD725" i="15"/>
  <c r="DC725" i="15"/>
  <c r="CO725" i="15"/>
  <c r="CN725" i="15"/>
  <c r="BK725" i="15"/>
  <c r="AS725" i="15"/>
  <c r="AR725" i="15"/>
  <c r="DD724" i="15"/>
  <c r="DC724" i="15"/>
  <c r="CO724" i="15"/>
  <c r="CN724" i="15"/>
  <c r="BK724" i="15"/>
  <c r="AS724" i="15"/>
  <c r="AR724" i="15"/>
  <c r="DD723" i="15"/>
  <c r="DC723" i="15"/>
  <c r="CO723" i="15"/>
  <c r="CN723" i="15"/>
  <c r="BK723" i="15"/>
  <c r="AS723" i="15"/>
  <c r="AR723" i="15"/>
  <c r="DD722" i="15"/>
  <c r="DC722" i="15"/>
  <c r="CO722" i="15"/>
  <c r="CN722" i="15"/>
  <c r="BK722" i="15"/>
  <c r="AS722" i="15"/>
  <c r="AR722" i="15"/>
  <c r="DD721" i="15"/>
  <c r="DC721" i="15"/>
  <c r="CO721" i="15"/>
  <c r="CN721" i="15"/>
  <c r="BK721" i="15"/>
  <c r="AS721" i="15"/>
  <c r="AR721" i="15"/>
  <c r="DD720" i="15"/>
  <c r="DC720" i="15"/>
  <c r="CO720" i="15"/>
  <c r="CN720" i="15"/>
  <c r="BK720" i="15"/>
  <c r="AS720" i="15"/>
  <c r="AR720" i="15"/>
  <c r="DD719" i="15"/>
  <c r="DC719" i="15"/>
  <c r="CO719" i="15"/>
  <c r="CN719" i="15"/>
  <c r="BK719" i="15"/>
  <c r="AS719" i="15"/>
  <c r="AR719" i="15"/>
  <c r="DD718" i="15"/>
  <c r="DC718" i="15"/>
  <c r="CO718" i="15"/>
  <c r="CN718" i="15"/>
  <c r="BK718" i="15"/>
  <c r="AS718" i="15"/>
  <c r="AR718" i="15"/>
  <c r="DD717" i="15"/>
  <c r="DC717" i="15"/>
  <c r="CO717" i="15"/>
  <c r="CN717" i="15"/>
  <c r="BK717" i="15"/>
  <c r="AS717" i="15"/>
  <c r="AR717" i="15"/>
  <c r="DD716" i="15"/>
  <c r="DC716" i="15"/>
  <c r="CO716" i="15"/>
  <c r="CN716" i="15"/>
  <c r="BK716" i="15"/>
  <c r="AS716" i="15"/>
  <c r="AR716" i="15"/>
  <c r="DD715" i="15"/>
  <c r="DC715" i="15"/>
  <c r="CO715" i="15"/>
  <c r="CN715" i="15"/>
  <c r="BK715" i="15"/>
  <c r="AS715" i="15"/>
  <c r="AR715" i="15"/>
  <c r="DD714" i="15"/>
  <c r="DC714" i="15"/>
  <c r="CO714" i="15"/>
  <c r="CN714" i="15"/>
  <c r="BK714" i="15"/>
  <c r="AS714" i="15"/>
  <c r="AR714" i="15"/>
  <c r="DD713" i="15"/>
  <c r="DC713" i="15"/>
  <c r="CO713" i="15"/>
  <c r="CN713" i="15"/>
  <c r="BK713" i="15"/>
  <c r="AS713" i="15"/>
  <c r="AR713" i="15"/>
  <c r="DD712" i="15"/>
  <c r="DC712" i="15"/>
  <c r="CO712" i="15"/>
  <c r="CN712" i="15"/>
  <c r="BK712" i="15"/>
  <c r="AS712" i="15"/>
  <c r="AR712" i="15"/>
  <c r="DD711" i="15"/>
  <c r="DC711" i="15"/>
  <c r="CO711" i="15"/>
  <c r="CN711" i="15"/>
  <c r="BK711" i="15"/>
  <c r="AS711" i="15"/>
  <c r="AR711" i="15"/>
  <c r="DD710" i="15"/>
  <c r="DC710" i="15"/>
  <c r="CO710" i="15"/>
  <c r="CN710" i="15"/>
  <c r="BK710" i="15"/>
  <c r="AS710" i="15"/>
  <c r="AR710" i="15"/>
  <c r="DD709" i="15"/>
  <c r="DC709" i="15"/>
  <c r="CO709" i="15"/>
  <c r="CN709" i="15"/>
  <c r="BK709" i="15"/>
  <c r="AS709" i="15"/>
  <c r="AR709" i="15"/>
  <c r="DD708" i="15"/>
  <c r="DC708" i="15"/>
  <c r="CO708" i="15"/>
  <c r="CN708" i="15"/>
  <c r="BK708" i="15"/>
  <c r="AS708" i="15"/>
  <c r="AR708" i="15"/>
  <c r="DD707" i="15"/>
  <c r="DC707" i="15"/>
  <c r="CO707" i="15"/>
  <c r="CN707" i="15"/>
  <c r="BK707" i="15"/>
  <c r="AS707" i="15"/>
  <c r="AR707" i="15"/>
  <c r="DD706" i="15"/>
  <c r="DC706" i="15"/>
  <c r="CO706" i="15"/>
  <c r="CN706" i="15"/>
  <c r="BK706" i="15"/>
  <c r="AS706" i="15"/>
  <c r="AR706" i="15"/>
  <c r="DD705" i="15"/>
  <c r="DC705" i="15"/>
  <c r="CO705" i="15"/>
  <c r="CN705" i="15"/>
  <c r="BK705" i="15"/>
  <c r="AS705" i="15"/>
  <c r="AR705" i="15"/>
  <c r="DD704" i="15"/>
  <c r="DC704" i="15"/>
  <c r="CO704" i="15"/>
  <c r="CN704" i="15"/>
  <c r="BK704" i="15"/>
  <c r="AS704" i="15"/>
  <c r="AR704" i="15"/>
  <c r="DD703" i="15"/>
  <c r="DC703" i="15"/>
  <c r="CO703" i="15"/>
  <c r="CN703" i="15"/>
  <c r="BK703" i="15"/>
  <c r="AS703" i="15"/>
  <c r="AR703" i="15"/>
  <c r="DD702" i="15"/>
  <c r="DC702" i="15"/>
  <c r="CO702" i="15"/>
  <c r="CN702" i="15"/>
  <c r="BK702" i="15"/>
  <c r="AS702" i="15"/>
  <c r="AR702" i="15"/>
  <c r="DD701" i="15"/>
  <c r="DC701" i="15"/>
  <c r="CO701" i="15"/>
  <c r="CN701" i="15"/>
  <c r="BK701" i="15"/>
  <c r="AS701" i="15"/>
  <c r="AR701" i="15"/>
  <c r="DD700" i="15"/>
  <c r="DC700" i="15"/>
  <c r="CO700" i="15"/>
  <c r="CN700" i="15"/>
  <c r="BK700" i="15"/>
  <c r="AS700" i="15"/>
  <c r="AR700" i="15"/>
  <c r="DD699" i="15"/>
  <c r="DC699" i="15"/>
  <c r="CO699" i="15"/>
  <c r="CN699" i="15"/>
  <c r="BK699" i="15"/>
  <c r="AS699" i="15"/>
  <c r="AR699" i="15"/>
  <c r="DD698" i="15"/>
  <c r="DC698" i="15"/>
  <c r="CO698" i="15"/>
  <c r="CN698" i="15"/>
  <c r="BK698" i="15"/>
  <c r="AS698" i="15"/>
  <c r="AR698" i="15"/>
  <c r="DD697" i="15"/>
  <c r="DC697" i="15"/>
  <c r="CO697" i="15"/>
  <c r="CN697" i="15"/>
  <c r="BK697" i="15"/>
  <c r="AS697" i="15"/>
  <c r="AR697" i="15"/>
  <c r="DD696" i="15"/>
  <c r="DC696" i="15"/>
  <c r="CO696" i="15"/>
  <c r="CN696" i="15"/>
  <c r="BK696" i="15"/>
  <c r="AS696" i="15"/>
  <c r="AR696" i="15"/>
  <c r="DD695" i="15"/>
  <c r="DC695" i="15"/>
  <c r="CO695" i="15"/>
  <c r="CN695" i="15"/>
  <c r="BK695" i="15"/>
  <c r="AS695" i="15"/>
  <c r="AR695" i="15"/>
  <c r="DD694" i="15"/>
  <c r="DC694" i="15"/>
  <c r="CO694" i="15"/>
  <c r="CN694" i="15"/>
  <c r="BK694" i="15"/>
  <c r="AS694" i="15"/>
  <c r="AR694" i="15"/>
  <c r="DD693" i="15"/>
  <c r="DC693" i="15"/>
  <c r="CO693" i="15"/>
  <c r="CN693" i="15"/>
  <c r="BK693" i="15"/>
  <c r="AS693" i="15"/>
  <c r="AR693" i="15"/>
  <c r="DD692" i="15"/>
  <c r="DC692" i="15"/>
  <c r="CO692" i="15"/>
  <c r="CN692" i="15"/>
  <c r="BK692" i="15"/>
  <c r="AS692" i="15"/>
  <c r="AR692" i="15"/>
  <c r="DD691" i="15"/>
  <c r="DC691" i="15"/>
  <c r="CO691" i="15"/>
  <c r="CN691" i="15"/>
  <c r="BK691" i="15"/>
  <c r="AS691" i="15"/>
  <c r="AR691" i="15"/>
  <c r="DD690" i="15"/>
  <c r="DC690" i="15"/>
  <c r="CO690" i="15"/>
  <c r="CN690" i="15"/>
  <c r="BK690" i="15"/>
  <c r="AS690" i="15"/>
  <c r="AR690" i="15"/>
  <c r="DD689" i="15"/>
  <c r="DC689" i="15"/>
  <c r="CO689" i="15"/>
  <c r="CN689" i="15"/>
  <c r="BK689" i="15"/>
  <c r="AS689" i="15"/>
  <c r="AR689" i="15"/>
  <c r="DD688" i="15"/>
  <c r="DC688" i="15"/>
  <c r="CO688" i="15"/>
  <c r="CN688" i="15"/>
  <c r="BK688" i="15"/>
  <c r="AS688" i="15"/>
  <c r="AR688" i="15"/>
  <c r="DD687" i="15"/>
  <c r="DC687" i="15"/>
  <c r="CO687" i="15"/>
  <c r="CN687" i="15"/>
  <c r="BK687" i="15"/>
  <c r="AS687" i="15"/>
  <c r="AR687" i="15"/>
  <c r="DD686" i="15"/>
  <c r="DC686" i="15"/>
  <c r="CO686" i="15"/>
  <c r="CN686" i="15"/>
  <c r="BK686" i="15"/>
  <c r="AS686" i="15"/>
  <c r="AR686" i="15"/>
  <c r="DD685" i="15"/>
  <c r="DC685" i="15"/>
  <c r="CO685" i="15"/>
  <c r="CN685" i="15"/>
  <c r="BK685" i="15"/>
  <c r="AS685" i="15"/>
  <c r="AR685" i="15"/>
  <c r="DD684" i="15"/>
  <c r="DC684" i="15"/>
  <c r="CO684" i="15"/>
  <c r="CN684" i="15"/>
  <c r="BK684" i="15"/>
  <c r="AS684" i="15"/>
  <c r="AR684" i="15"/>
  <c r="DD683" i="15"/>
  <c r="DC683" i="15"/>
  <c r="CO683" i="15"/>
  <c r="CN683" i="15"/>
  <c r="BK683" i="15"/>
  <c r="AS683" i="15"/>
  <c r="AR683" i="15"/>
  <c r="DD682" i="15"/>
  <c r="DC682" i="15"/>
  <c r="CO682" i="15"/>
  <c r="CN682" i="15"/>
  <c r="BK682" i="15"/>
  <c r="AS682" i="15"/>
  <c r="AR682" i="15"/>
  <c r="DD681" i="15"/>
  <c r="DC681" i="15"/>
  <c r="CO681" i="15"/>
  <c r="CN681" i="15"/>
  <c r="BK681" i="15"/>
  <c r="AS681" i="15"/>
  <c r="AR681" i="15"/>
  <c r="DD680" i="15"/>
  <c r="DC680" i="15"/>
  <c r="CO680" i="15"/>
  <c r="CN680" i="15"/>
  <c r="BK680" i="15"/>
  <c r="AS680" i="15"/>
  <c r="AR680" i="15"/>
  <c r="DD679" i="15"/>
  <c r="DC679" i="15"/>
  <c r="CO679" i="15"/>
  <c r="CN679" i="15"/>
  <c r="BK679" i="15"/>
  <c r="AS679" i="15"/>
  <c r="AR679" i="15"/>
  <c r="DD678" i="15"/>
  <c r="DC678" i="15"/>
  <c r="CO678" i="15"/>
  <c r="CN678" i="15"/>
  <c r="BK678" i="15"/>
  <c r="AS678" i="15"/>
  <c r="AR678" i="15"/>
  <c r="DD677" i="15"/>
  <c r="DC677" i="15"/>
  <c r="CO677" i="15"/>
  <c r="CN677" i="15"/>
  <c r="BK677" i="15"/>
  <c r="AS677" i="15"/>
  <c r="AR677" i="15"/>
  <c r="DD676" i="15"/>
  <c r="DC676" i="15"/>
  <c r="CO676" i="15"/>
  <c r="CN676" i="15"/>
  <c r="BK676" i="15"/>
  <c r="AS676" i="15"/>
  <c r="AR676" i="15"/>
  <c r="DD675" i="15"/>
  <c r="DC675" i="15"/>
  <c r="CO675" i="15"/>
  <c r="CN675" i="15"/>
  <c r="BK675" i="15"/>
  <c r="AS675" i="15"/>
  <c r="AR675" i="15"/>
  <c r="DD674" i="15"/>
  <c r="DC674" i="15"/>
  <c r="CO674" i="15"/>
  <c r="CN674" i="15"/>
  <c r="BK674" i="15"/>
  <c r="AS674" i="15"/>
  <c r="AR674" i="15"/>
  <c r="DD673" i="15"/>
  <c r="DC673" i="15"/>
  <c r="CO673" i="15"/>
  <c r="CN673" i="15"/>
  <c r="BK673" i="15"/>
  <c r="AS673" i="15"/>
  <c r="AR673" i="15"/>
  <c r="DD672" i="15"/>
  <c r="DC672" i="15"/>
  <c r="CO672" i="15"/>
  <c r="CN672" i="15"/>
  <c r="BK672" i="15"/>
  <c r="AS672" i="15"/>
  <c r="AR672" i="15"/>
  <c r="DD671" i="15"/>
  <c r="DC671" i="15"/>
  <c r="CO671" i="15"/>
  <c r="CN671" i="15"/>
  <c r="BK671" i="15"/>
  <c r="AS671" i="15"/>
  <c r="AR671" i="15"/>
  <c r="DD670" i="15"/>
  <c r="DC670" i="15"/>
  <c r="CO670" i="15"/>
  <c r="CN670" i="15"/>
  <c r="BK670" i="15"/>
  <c r="AS670" i="15"/>
  <c r="AR670" i="15"/>
  <c r="DD669" i="15"/>
  <c r="DC669" i="15"/>
  <c r="CO669" i="15"/>
  <c r="CN669" i="15"/>
  <c r="BK669" i="15"/>
  <c r="AS669" i="15"/>
  <c r="AR669" i="15"/>
  <c r="DD668" i="15"/>
  <c r="DC668" i="15"/>
  <c r="CO668" i="15"/>
  <c r="CN668" i="15"/>
  <c r="BK668" i="15"/>
  <c r="AS668" i="15"/>
  <c r="AR668" i="15"/>
  <c r="DD667" i="15"/>
  <c r="DC667" i="15"/>
  <c r="CO667" i="15"/>
  <c r="CN667" i="15"/>
  <c r="BK667" i="15"/>
  <c r="AS667" i="15"/>
  <c r="AR667" i="15"/>
  <c r="DD666" i="15"/>
  <c r="DC666" i="15"/>
  <c r="CO666" i="15"/>
  <c r="CN666" i="15"/>
  <c r="BK666" i="15"/>
  <c r="AS666" i="15"/>
  <c r="AR666" i="15"/>
  <c r="DD665" i="15"/>
  <c r="DC665" i="15"/>
  <c r="CO665" i="15"/>
  <c r="CN665" i="15"/>
  <c r="BK665" i="15"/>
  <c r="AS665" i="15"/>
  <c r="AR665" i="15"/>
  <c r="DD664" i="15"/>
  <c r="DC664" i="15"/>
  <c r="CO664" i="15"/>
  <c r="CN664" i="15"/>
  <c r="BK664" i="15"/>
  <c r="AS664" i="15"/>
  <c r="AR664" i="15"/>
  <c r="DD663" i="15"/>
  <c r="DC663" i="15"/>
  <c r="CO663" i="15"/>
  <c r="CN663" i="15"/>
  <c r="BK663" i="15"/>
  <c r="AS663" i="15"/>
  <c r="AR663" i="15"/>
  <c r="DD662" i="15"/>
  <c r="DC662" i="15"/>
  <c r="CO662" i="15"/>
  <c r="CN662" i="15"/>
  <c r="BK662" i="15"/>
  <c r="AS662" i="15"/>
  <c r="AR662" i="15"/>
  <c r="DD661" i="15"/>
  <c r="DC661" i="15"/>
  <c r="CO661" i="15"/>
  <c r="CN661" i="15"/>
  <c r="BK661" i="15"/>
  <c r="AS661" i="15"/>
  <c r="AR661" i="15"/>
  <c r="DD660" i="15"/>
  <c r="DC660" i="15"/>
  <c r="CO660" i="15"/>
  <c r="CN660" i="15"/>
  <c r="BK660" i="15"/>
  <c r="AS660" i="15"/>
  <c r="AR660" i="15"/>
  <c r="DD659" i="15"/>
  <c r="DC659" i="15"/>
  <c r="CO659" i="15"/>
  <c r="CN659" i="15"/>
  <c r="BK659" i="15"/>
  <c r="AS659" i="15"/>
  <c r="AR659" i="15"/>
  <c r="AA653" i="15"/>
  <c r="R653" i="15"/>
  <c r="AK652" i="15"/>
  <c r="AA652" i="15"/>
  <c r="R652" i="15"/>
  <c r="AK651" i="15"/>
  <c r="AK653" i="15" s="1"/>
  <c r="AA651" i="15"/>
  <c r="R651" i="15"/>
  <c r="AK650" i="15"/>
  <c r="AA650" i="15"/>
  <c r="R650" i="15"/>
  <c r="AK649" i="15"/>
  <c r="AA649" i="15"/>
  <c r="AK648" i="15"/>
  <c r="AA648" i="15"/>
  <c r="AK647" i="15"/>
  <c r="AA647" i="15"/>
  <c r="R647" i="15"/>
  <c r="AK646" i="15"/>
  <c r="AA646" i="15"/>
  <c r="AA654" i="15" s="1"/>
  <c r="R646" i="15"/>
  <c r="R654" i="15" s="1"/>
  <c r="AK645" i="15"/>
  <c r="AK644" i="15"/>
  <c r="AK643" i="15"/>
  <c r="AK654" i="15" s="1"/>
  <c r="AK637" i="15"/>
  <c r="AA637" i="15"/>
  <c r="R637" i="15"/>
  <c r="AK636" i="15"/>
  <c r="AA636" i="15"/>
  <c r="R636" i="15"/>
  <c r="AK635" i="15"/>
  <c r="AA635" i="15"/>
  <c r="R635" i="15"/>
  <c r="AK634" i="15"/>
  <c r="AA634" i="15"/>
  <c r="R634" i="15"/>
  <c r="AK633" i="15"/>
  <c r="AA633" i="15"/>
  <c r="R633" i="15"/>
  <c r="AK632" i="15"/>
  <c r="AA632" i="15"/>
  <c r="R632" i="15"/>
  <c r="AK631" i="15"/>
  <c r="AA631" i="15"/>
  <c r="R631" i="15"/>
  <c r="AK630" i="15"/>
  <c r="R630" i="15"/>
  <c r="AK629" i="15"/>
  <c r="AA629" i="15"/>
  <c r="R629" i="15"/>
  <c r="AK628" i="15"/>
  <c r="AA628" i="15"/>
  <c r="R628" i="15"/>
  <c r="AK627" i="15"/>
  <c r="AA627" i="15"/>
  <c r="R627" i="15"/>
  <c r="AK626" i="15"/>
  <c r="AA626" i="15"/>
  <c r="R626" i="15"/>
  <c r="AK625" i="15"/>
  <c r="AA625" i="15"/>
  <c r="R625" i="15"/>
  <c r="AK624" i="15"/>
  <c r="AA624" i="15"/>
  <c r="R624" i="15"/>
  <c r="AK623" i="15"/>
  <c r="AA623" i="15"/>
  <c r="R623" i="15"/>
  <c r="AK622" i="15"/>
  <c r="AA622" i="15"/>
  <c r="R622" i="15"/>
  <c r="AK621" i="15"/>
  <c r="AA621" i="15"/>
  <c r="R621" i="15"/>
  <c r="AK620" i="15"/>
  <c r="AA620" i="15"/>
  <c r="R620" i="15"/>
  <c r="AK619" i="15"/>
  <c r="AA619" i="15"/>
  <c r="R619" i="15"/>
  <c r="AK618" i="15"/>
  <c r="AA618" i="15"/>
  <c r="R618" i="15"/>
  <c r="AK617" i="15"/>
  <c r="AA617" i="15"/>
  <c r="AK616" i="15"/>
  <c r="AA616" i="15"/>
  <c r="R616" i="15"/>
  <c r="R638" i="15" s="1"/>
  <c r="AK615" i="15"/>
  <c r="AK639" i="15" s="1"/>
  <c r="AA615" i="15"/>
  <c r="AA638" i="15" s="1"/>
  <c r="R615" i="15"/>
  <c r="R639" i="15" s="1"/>
  <c r="AK614" i="15"/>
  <c r="AK613" i="15"/>
  <c r="AK612" i="15"/>
  <c r="AK638" i="15" s="1"/>
  <c r="AA606" i="15"/>
  <c r="R606" i="15"/>
  <c r="AA605" i="15"/>
  <c r="R605" i="15"/>
  <c r="AA604" i="15"/>
  <c r="AA603" i="15"/>
  <c r="R603" i="15"/>
  <c r="AA602" i="15"/>
  <c r="AA609" i="15" s="1"/>
  <c r="AA601" i="15"/>
  <c r="R601" i="15"/>
  <c r="R609" i="15" s="1"/>
  <c r="AK600" i="15"/>
  <c r="AK599" i="15"/>
  <c r="AK598" i="15"/>
  <c r="AK597" i="15"/>
  <c r="AK596" i="15"/>
  <c r="AK595" i="15"/>
  <c r="AK594" i="15"/>
  <c r="AK593" i="15"/>
  <c r="AK609" i="15" s="1"/>
  <c r="R589" i="15"/>
  <c r="R588" i="15"/>
  <c r="AK587" i="15"/>
  <c r="AA587" i="15"/>
  <c r="AK586" i="15"/>
  <c r="AA586" i="15"/>
  <c r="AK585" i="15"/>
  <c r="AA585" i="15"/>
  <c r="AK584" i="15"/>
  <c r="AA584" i="15"/>
  <c r="AK583" i="15"/>
  <c r="AA583" i="15"/>
  <c r="AK582" i="15"/>
  <c r="AA582" i="15"/>
  <c r="AK581" i="15"/>
  <c r="AA581" i="15"/>
  <c r="AK580" i="15"/>
  <c r="AA580" i="15"/>
  <c r="AK579" i="15"/>
  <c r="AA579" i="15"/>
  <c r="AK578" i="15"/>
  <c r="AA578" i="15"/>
  <c r="AK577" i="15"/>
  <c r="AA577" i="15"/>
  <c r="AK576" i="15"/>
  <c r="AA576" i="15"/>
  <c r="AK575" i="15"/>
  <c r="AA575" i="15"/>
  <c r="AK574" i="15"/>
  <c r="AA574" i="15"/>
  <c r="AK573" i="15"/>
  <c r="AA573" i="15"/>
  <c r="AK572" i="15"/>
  <c r="AA572" i="15"/>
  <c r="AK571" i="15"/>
  <c r="AA571" i="15"/>
  <c r="AK570" i="15"/>
  <c r="AA570" i="15"/>
  <c r="AK569" i="15"/>
  <c r="AA569" i="15"/>
  <c r="AK568" i="15"/>
  <c r="AA568" i="15"/>
  <c r="AK567" i="15"/>
  <c r="AA567" i="15"/>
  <c r="AK566" i="15"/>
  <c r="AA566" i="15"/>
  <c r="AK565" i="15"/>
  <c r="AA565" i="15"/>
  <c r="AK564" i="15"/>
  <c r="AA564" i="15"/>
  <c r="AK563" i="15"/>
  <c r="AA563" i="15"/>
  <c r="AK562" i="15"/>
  <c r="AA562" i="15"/>
  <c r="AK561" i="15"/>
  <c r="AA561" i="15"/>
  <c r="AK560" i="15"/>
  <c r="AA560" i="15"/>
  <c r="AK559" i="15"/>
  <c r="AA559" i="15"/>
  <c r="AK558" i="15"/>
  <c r="AA558" i="15"/>
  <c r="AK557" i="15"/>
  <c r="AA557" i="15"/>
  <c r="AK556" i="15"/>
  <c r="AA556" i="15"/>
  <c r="AK555" i="15"/>
  <c r="AA555" i="15"/>
  <c r="AA588" i="15" s="1"/>
  <c r="AK554" i="15"/>
  <c r="AK553" i="15"/>
  <c r="AK552" i="15"/>
  <c r="AK551" i="15"/>
  <c r="AK550" i="15"/>
  <c r="AK549" i="15"/>
  <c r="AK548" i="15"/>
  <c r="AK547" i="15"/>
  <c r="AK588" i="15" s="1"/>
  <c r="K517" i="15"/>
  <c r="K513" i="15"/>
  <c r="K446" i="15"/>
  <c r="J419" i="15"/>
  <c r="J348" i="15"/>
  <c r="J347" i="15"/>
  <c r="J346" i="15"/>
  <c r="J345" i="15"/>
  <c r="J344" i="15"/>
  <c r="J343" i="15"/>
  <c r="J337" i="15"/>
  <c r="J336" i="15"/>
  <c r="J335" i="15"/>
  <c r="J334" i="15"/>
  <c r="J333" i="15"/>
  <c r="J332" i="15"/>
  <c r="J331" i="15"/>
  <c r="J330" i="15"/>
  <c r="L296" i="15"/>
  <c r="L277" i="15"/>
  <c r="L276" i="15"/>
  <c r="L237" i="15"/>
  <c r="L236" i="15"/>
  <c r="L235" i="15"/>
  <c r="L234" i="15"/>
  <c r="AA589" i="15" l="1"/>
  <c r="AA639" i="15"/>
  <c r="AK589" i="15"/>
  <c r="F496" i="9" l="1"/>
  <c r="E496" i="9"/>
  <c r="F495" i="9"/>
  <c r="E495" i="9"/>
  <c r="F494" i="9"/>
  <c r="E494" i="9"/>
  <c r="F493" i="9"/>
  <c r="E493" i="9"/>
  <c r="F492" i="9"/>
  <c r="E492" i="9"/>
  <c r="F491" i="9"/>
  <c r="E491" i="9"/>
  <c r="F490" i="9"/>
  <c r="E490" i="9"/>
  <c r="F489" i="9"/>
  <c r="E489" i="9"/>
  <c r="F488" i="9"/>
  <c r="E488" i="9"/>
  <c r="F487" i="9"/>
  <c r="E487" i="9"/>
  <c r="F443" i="9"/>
  <c r="F442" i="9"/>
  <c r="F441" i="9"/>
  <c r="F440" i="9"/>
  <c r="F439" i="9"/>
  <c r="F438" i="9"/>
  <c r="F437" i="9"/>
  <c r="F436" i="9"/>
  <c r="H415" i="9"/>
  <c r="H414" i="9"/>
  <c r="H413" i="9"/>
  <c r="H412" i="9"/>
  <c r="H411" i="9"/>
  <c r="H410" i="9"/>
  <c r="H409" i="9"/>
  <c r="H408" i="9"/>
  <c r="H407" i="9"/>
  <c r="O392" i="9"/>
  <c r="N392" i="9"/>
  <c r="O391" i="9"/>
  <c r="N391" i="9"/>
  <c r="O390" i="9"/>
  <c r="N390" i="9"/>
  <c r="O386" i="9"/>
  <c r="O385" i="9"/>
  <c r="N385" i="9"/>
  <c r="O384" i="9"/>
  <c r="N384" i="9"/>
  <c r="O383" i="9"/>
  <c r="N383" i="9"/>
  <c r="O382" i="9"/>
  <c r="N382" i="9"/>
  <c r="O381" i="9"/>
  <c r="N381" i="9"/>
  <c r="O377" i="9"/>
  <c r="N377" i="9"/>
  <c r="O376" i="9"/>
  <c r="N376" i="9"/>
  <c r="O375" i="9"/>
  <c r="N375" i="9"/>
  <c r="O374" i="9"/>
  <c r="N374" i="9"/>
  <c r="O373" i="9"/>
  <c r="N373" i="9"/>
  <c r="O369" i="9"/>
  <c r="O368" i="9"/>
  <c r="O367" i="9"/>
  <c r="O366" i="9"/>
  <c r="N366" i="9"/>
  <c r="O365" i="9"/>
  <c r="N365" i="9"/>
  <c r="O364" i="9"/>
  <c r="N364" i="9"/>
  <c r="O360" i="9"/>
  <c r="N360" i="9"/>
  <c r="O359" i="9"/>
  <c r="N359" i="9"/>
  <c r="O358" i="9"/>
  <c r="N358" i="9"/>
  <c r="O354" i="9"/>
  <c r="O353" i="9"/>
  <c r="N353" i="9"/>
  <c r="O352" i="9"/>
  <c r="N352" i="9"/>
  <c r="O351" i="9"/>
  <c r="N351" i="9"/>
  <c r="O350" i="9"/>
  <c r="N350" i="9"/>
  <c r="O349" i="9"/>
  <c r="N349" i="9"/>
  <c r="O348" i="9"/>
  <c r="N348" i="9"/>
  <c r="O347" i="9"/>
  <c r="N347" i="9"/>
  <c r="O338" i="9"/>
  <c r="N338" i="9"/>
  <c r="O337" i="9"/>
  <c r="N337" i="9"/>
  <c r="O336" i="9"/>
  <c r="N336" i="9"/>
  <c r="O332" i="9"/>
  <c r="N332" i="9"/>
  <c r="O331" i="9"/>
  <c r="N331" i="9"/>
  <c r="O330" i="9"/>
  <c r="N330" i="9"/>
  <c r="O329" i="9"/>
  <c r="N329" i="9"/>
  <c r="O328" i="9"/>
  <c r="N328" i="9"/>
  <c r="O327" i="9"/>
  <c r="N327" i="9"/>
  <c r="O322" i="9"/>
  <c r="N322" i="9"/>
  <c r="O321" i="9"/>
  <c r="N321" i="9"/>
  <c r="O320" i="9"/>
  <c r="N320" i="9"/>
  <c r="O319" i="9"/>
  <c r="N319" i="9"/>
  <c r="O315" i="9"/>
  <c r="O314" i="9"/>
  <c r="O313" i="9"/>
  <c r="O312" i="9"/>
  <c r="N312" i="9"/>
  <c r="O308" i="9"/>
  <c r="N308" i="9"/>
  <c r="O307" i="9"/>
  <c r="N307" i="9"/>
  <c r="O306" i="9"/>
  <c r="N306" i="9"/>
  <c r="K288" i="9"/>
  <c r="J288" i="9"/>
  <c r="I288" i="9"/>
  <c r="K287" i="9"/>
  <c r="J287" i="9"/>
  <c r="I287" i="9"/>
  <c r="K280" i="9"/>
  <c r="J280" i="9"/>
  <c r="I280" i="9"/>
  <c r="K279" i="9"/>
  <c r="J279" i="9"/>
  <c r="I279" i="9"/>
  <c r="T262" i="9"/>
  <c r="S262" i="9"/>
  <c r="R262" i="9"/>
  <c r="O262" i="9"/>
  <c r="N262" i="9"/>
  <c r="M262" i="9"/>
  <c r="J262" i="9"/>
  <c r="I262" i="9"/>
  <c r="H262" i="9"/>
  <c r="T261" i="9"/>
  <c r="S261" i="9"/>
  <c r="R261" i="9"/>
  <c r="V261" i="9" s="1"/>
  <c r="Q261" i="9"/>
  <c r="O261" i="9"/>
  <c r="N261" i="9"/>
  <c r="M261" i="9"/>
  <c r="P261" i="9" s="1"/>
  <c r="J261" i="9"/>
  <c r="I261" i="9"/>
  <c r="H261" i="9"/>
  <c r="L261" i="9" s="1"/>
  <c r="S252" i="9"/>
  <c r="R252" i="9"/>
  <c r="N252" i="9"/>
  <c r="M252" i="9"/>
  <c r="I252" i="9"/>
  <c r="H252" i="9"/>
  <c r="T251" i="9"/>
  <c r="S251" i="9"/>
  <c r="R251" i="9"/>
  <c r="V251" i="9" s="1"/>
  <c r="O251" i="9"/>
  <c r="N251" i="9"/>
  <c r="M251" i="9"/>
  <c r="Q251" i="9" s="1"/>
  <c r="J251" i="9"/>
  <c r="I251" i="9"/>
  <c r="H251" i="9"/>
  <c r="L251" i="9" s="1"/>
  <c r="T240" i="9"/>
  <c r="S240" i="9"/>
  <c r="R240" i="9"/>
  <c r="O240" i="9"/>
  <c r="N240" i="9"/>
  <c r="M240" i="9"/>
  <c r="J240" i="9"/>
  <c r="I240" i="9"/>
  <c r="H240" i="9"/>
  <c r="V239" i="9"/>
  <c r="T239" i="9"/>
  <c r="S239" i="9"/>
  <c r="R239" i="9"/>
  <c r="U239" i="9" s="1"/>
  <c r="O239" i="9"/>
  <c r="N239" i="9"/>
  <c r="M239" i="9"/>
  <c r="Q239" i="9" s="1"/>
  <c r="L239" i="9"/>
  <c r="J239" i="9"/>
  <c r="I239" i="9"/>
  <c r="H239" i="9"/>
  <c r="K239" i="9" s="1"/>
  <c r="U225" i="9"/>
  <c r="T225" i="9"/>
  <c r="S225" i="9"/>
  <c r="R225" i="9"/>
  <c r="V225" i="9" s="1"/>
  <c r="Q225" i="9"/>
  <c r="P225" i="9"/>
  <c r="O225" i="9"/>
  <c r="N225" i="9"/>
  <c r="M225" i="9"/>
  <c r="K225" i="9"/>
  <c r="J225" i="9"/>
  <c r="I225" i="9"/>
  <c r="H225" i="9"/>
  <c r="T214" i="9"/>
  <c r="S214" i="9"/>
  <c r="R214" i="9"/>
  <c r="O214" i="9"/>
  <c r="N214" i="9"/>
  <c r="M214" i="9"/>
  <c r="J214" i="9"/>
  <c r="I214" i="9"/>
  <c r="H214" i="9"/>
  <c r="T213" i="9"/>
  <c r="U213" i="9" s="1"/>
  <c r="S213" i="9"/>
  <c r="R213" i="9"/>
  <c r="O213" i="9"/>
  <c r="N213" i="9"/>
  <c r="M213" i="9"/>
  <c r="Q213" i="9" s="1"/>
  <c r="J213" i="9"/>
  <c r="L213" i="9" s="1"/>
  <c r="I213" i="9"/>
  <c r="H213" i="9"/>
  <c r="L195" i="9"/>
  <c r="J195" i="9"/>
  <c r="I195" i="9"/>
  <c r="H195" i="9"/>
  <c r="K194" i="9"/>
  <c r="J194" i="9"/>
  <c r="I194" i="9"/>
  <c r="H194" i="9"/>
  <c r="L193" i="9"/>
  <c r="L194" i="9" s="1"/>
  <c r="K193" i="9"/>
  <c r="K195" i="9" s="1"/>
  <c r="J189" i="9"/>
  <c r="I189" i="9"/>
  <c r="H189" i="9"/>
  <c r="L188" i="9"/>
  <c r="J188" i="9"/>
  <c r="I188" i="9"/>
  <c r="H188" i="9"/>
  <c r="L187" i="9"/>
  <c r="L189" i="9" s="1"/>
  <c r="K187" i="9"/>
  <c r="K189" i="9" s="1"/>
  <c r="J183" i="9"/>
  <c r="I183" i="9"/>
  <c r="H183" i="9"/>
  <c r="K182" i="9"/>
  <c r="J182" i="9"/>
  <c r="I182" i="9"/>
  <c r="H182" i="9"/>
  <c r="L181" i="9"/>
  <c r="L183" i="9" s="1"/>
  <c r="K181" i="9"/>
  <c r="K183" i="9" s="1"/>
  <c r="J177" i="9"/>
  <c r="I177" i="9"/>
  <c r="H177" i="9"/>
  <c r="J176" i="9"/>
  <c r="I176" i="9"/>
  <c r="H176" i="9"/>
  <c r="L175" i="9"/>
  <c r="L176" i="9" s="1"/>
  <c r="K175" i="9"/>
  <c r="K176" i="9" s="1"/>
  <c r="L171" i="9"/>
  <c r="K171" i="9"/>
  <c r="J171" i="9"/>
  <c r="I171" i="9"/>
  <c r="H171" i="9"/>
  <c r="L170" i="9"/>
  <c r="K170" i="9"/>
  <c r="J170" i="9"/>
  <c r="I170" i="9"/>
  <c r="H170" i="9"/>
  <c r="L165" i="9"/>
  <c r="K165" i="9"/>
  <c r="L162" i="9"/>
  <c r="K162" i="9"/>
  <c r="L161" i="9"/>
  <c r="K161" i="9"/>
  <c r="K151" i="9"/>
  <c r="K148" i="9"/>
  <c r="J145" i="9"/>
  <c r="I145" i="9"/>
  <c r="H145" i="9"/>
  <c r="K144" i="9"/>
  <c r="J144" i="9"/>
  <c r="I144" i="9"/>
  <c r="H144" i="9"/>
  <c r="K143" i="9"/>
  <c r="K142" i="9"/>
  <c r="K141" i="9"/>
  <c r="K145" i="9" s="1"/>
  <c r="K138" i="9"/>
  <c r="J138" i="9"/>
  <c r="I138" i="9"/>
  <c r="H138" i="9"/>
  <c r="K137" i="9"/>
  <c r="J137" i="9"/>
  <c r="I137" i="9"/>
  <c r="H137" i="9"/>
  <c r="K136" i="9"/>
  <c r="K135" i="9"/>
  <c r="K134" i="9"/>
  <c r="J131" i="9"/>
  <c r="I131" i="9"/>
  <c r="H131" i="9"/>
  <c r="K130" i="9"/>
  <c r="J130" i="9"/>
  <c r="I130" i="9"/>
  <c r="H130" i="9"/>
  <c r="K129" i="9"/>
  <c r="K128" i="9"/>
  <c r="K127" i="9"/>
  <c r="K131" i="9" s="1"/>
  <c r="J124" i="9"/>
  <c r="I124" i="9"/>
  <c r="H124" i="9"/>
  <c r="K123" i="9"/>
  <c r="J123" i="9"/>
  <c r="I123" i="9"/>
  <c r="H123" i="9"/>
  <c r="K122" i="9"/>
  <c r="K121" i="9"/>
  <c r="K124" i="9" s="1"/>
  <c r="J118" i="9"/>
  <c r="I118" i="9"/>
  <c r="H118" i="9"/>
  <c r="K117" i="9"/>
  <c r="J117" i="9"/>
  <c r="I117" i="9"/>
  <c r="H117" i="9"/>
  <c r="K116" i="9"/>
  <c r="K115" i="9"/>
  <c r="K114" i="9"/>
  <c r="K118" i="9" s="1"/>
  <c r="K111" i="9"/>
  <c r="K110" i="9"/>
  <c r="K99" i="9"/>
  <c r="K96" i="9"/>
  <c r="J93" i="9"/>
  <c r="I93" i="9"/>
  <c r="H93" i="9"/>
  <c r="K92" i="9"/>
  <c r="J92" i="9"/>
  <c r="I92" i="9"/>
  <c r="H92" i="9"/>
  <c r="K91" i="9"/>
  <c r="K90" i="9"/>
  <c r="K89" i="9"/>
  <c r="K93" i="9" s="1"/>
  <c r="J86" i="9"/>
  <c r="I86" i="9"/>
  <c r="H86" i="9"/>
  <c r="K85" i="9"/>
  <c r="J85" i="9"/>
  <c r="I85" i="9"/>
  <c r="H85" i="9"/>
  <c r="K84" i="9"/>
  <c r="K83" i="9"/>
  <c r="K82" i="9"/>
  <c r="K86" i="9" s="1"/>
  <c r="J79" i="9"/>
  <c r="I79" i="9"/>
  <c r="H79" i="9"/>
  <c r="K78" i="9"/>
  <c r="J78" i="9"/>
  <c r="I78" i="9"/>
  <c r="H78" i="9"/>
  <c r="K77" i="9"/>
  <c r="K76" i="9"/>
  <c r="K75" i="9"/>
  <c r="K79" i="9" s="1"/>
  <c r="J72" i="9"/>
  <c r="I72" i="9"/>
  <c r="H72" i="9"/>
  <c r="K71" i="9"/>
  <c r="J71" i="9"/>
  <c r="I71" i="9"/>
  <c r="H71" i="9"/>
  <c r="K70" i="9"/>
  <c r="K69" i="9"/>
  <c r="K68" i="9"/>
  <c r="K72" i="9" s="1"/>
  <c r="J65" i="9"/>
  <c r="I65" i="9"/>
  <c r="H65" i="9"/>
  <c r="J64" i="9"/>
  <c r="I64" i="9"/>
  <c r="H64" i="9"/>
  <c r="K63" i="9"/>
  <c r="K62" i="9"/>
  <c r="K61" i="9"/>
  <c r="K64" i="9" s="1"/>
  <c r="K58" i="9"/>
  <c r="K57" i="9"/>
  <c r="K213" i="9" l="1"/>
  <c r="V213" i="9"/>
  <c r="K251" i="9"/>
  <c r="U251" i="9"/>
  <c r="P239" i="9"/>
  <c r="K261" i="9"/>
  <c r="U261" i="9"/>
  <c r="P213" i="9"/>
  <c r="L225" i="9"/>
  <c r="P251" i="9"/>
  <c r="L182" i="9"/>
  <c r="K188" i="9"/>
  <c r="L177" i="9"/>
  <c r="K177" i="9"/>
  <c r="K65" i="9"/>
  <c r="E258" i="3"/>
  <c r="E257" i="3"/>
  <c r="E256" i="3"/>
  <c r="E255" i="3"/>
  <c r="E254" i="3"/>
  <c r="E253" i="3"/>
  <c r="E252" i="3"/>
  <c r="E251" i="3"/>
  <c r="E250" i="3"/>
  <c r="E249" i="3"/>
  <c r="E248" i="3"/>
  <c r="E247" i="3"/>
  <c r="E246" i="3"/>
  <c r="F222" i="3"/>
  <c r="E222" i="3"/>
  <c r="F221" i="3"/>
  <c r="E221" i="3"/>
  <c r="F220" i="3"/>
  <c r="E220" i="3"/>
  <c r="F219" i="3"/>
  <c r="E219" i="3"/>
  <c r="F218" i="3"/>
  <c r="E218" i="3"/>
  <c r="F217" i="3"/>
  <c r="E217" i="3"/>
  <c r="F216" i="3"/>
  <c r="E216" i="3"/>
  <c r="F215" i="3"/>
  <c r="E215" i="3"/>
  <c r="F214" i="3"/>
  <c r="E214" i="3"/>
  <c r="F193" i="3"/>
  <c r="E193" i="3"/>
  <c r="F192" i="3"/>
  <c r="E192" i="3"/>
  <c r="F191" i="3"/>
  <c r="E191" i="3"/>
  <c r="F190" i="3"/>
  <c r="E190" i="3"/>
  <c r="F189" i="3"/>
  <c r="E189" i="3"/>
  <c r="F188" i="3"/>
  <c r="E188" i="3"/>
  <c r="F187" i="3"/>
  <c r="E187" i="3"/>
  <c r="F186" i="3"/>
  <c r="E186" i="3"/>
  <c r="F185" i="3"/>
  <c r="E185" i="3"/>
  <c r="K164" i="3"/>
  <c r="J164" i="3"/>
  <c r="I164" i="3"/>
  <c r="L163" i="3"/>
  <c r="K163" i="3"/>
  <c r="J163" i="3"/>
  <c r="I163" i="3"/>
  <c r="L160" i="3"/>
  <c r="L159" i="3"/>
  <c r="L164" i="3" s="1"/>
  <c r="K156" i="3"/>
  <c r="J156" i="3"/>
  <c r="I156" i="3"/>
  <c r="L155" i="3"/>
  <c r="K155" i="3"/>
  <c r="J155" i="3"/>
  <c r="I155" i="3"/>
  <c r="L152" i="3"/>
  <c r="L151" i="3"/>
  <c r="L156" i="3" s="1"/>
  <c r="K149" i="3"/>
  <c r="J149" i="3"/>
  <c r="I149" i="3"/>
  <c r="L148" i="3"/>
  <c r="K148" i="3"/>
  <c r="J148" i="3"/>
  <c r="I148" i="3"/>
  <c r="L146" i="3"/>
  <c r="L145" i="3"/>
  <c r="L144" i="3"/>
  <c r="L143" i="3"/>
  <c r="L142" i="3"/>
  <c r="L149" i="3" s="1"/>
  <c r="K139" i="3"/>
  <c r="J139" i="3"/>
  <c r="I139" i="3"/>
  <c r="K138" i="3"/>
  <c r="J138" i="3"/>
  <c r="I138" i="3"/>
  <c r="L136" i="3"/>
  <c r="L135" i="3"/>
  <c r="L134" i="3"/>
  <c r="L133" i="3"/>
  <c r="L132" i="3"/>
  <c r="L131" i="3"/>
  <c r="L139" i="3" s="1"/>
  <c r="L130" i="3"/>
  <c r="L138" i="3" s="1"/>
  <c r="K127" i="3"/>
  <c r="J127" i="3"/>
  <c r="I127" i="3"/>
  <c r="K126" i="3"/>
  <c r="J126" i="3"/>
  <c r="I126" i="3"/>
  <c r="L122" i="3"/>
  <c r="L121" i="3"/>
  <c r="L120" i="3"/>
  <c r="L126" i="3" s="1"/>
  <c r="M117" i="3"/>
  <c r="M116" i="3"/>
  <c r="M115" i="3"/>
  <c r="M114" i="3"/>
  <c r="M113" i="3"/>
  <c r="M104" i="3"/>
  <c r="L104" i="3"/>
  <c r="M102" i="3"/>
  <c r="L102" i="3"/>
  <c r="K100" i="3"/>
  <c r="J100" i="3"/>
  <c r="I100" i="3"/>
  <c r="K99" i="3"/>
  <c r="J99" i="3"/>
  <c r="I99" i="3"/>
  <c r="M98" i="3"/>
  <c r="M97" i="3"/>
  <c r="L97" i="3"/>
  <c r="M96" i="3"/>
  <c r="L96" i="3"/>
  <c r="M95" i="3"/>
  <c r="L95" i="3"/>
  <c r="L100" i="3" s="1"/>
  <c r="M94" i="3"/>
  <c r="L94" i="3"/>
  <c r="K91" i="3"/>
  <c r="J91" i="3"/>
  <c r="I91" i="3"/>
  <c r="K90" i="3"/>
  <c r="J90" i="3"/>
  <c r="I90" i="3"/>
  <c r="M89" i="3"/>
  <c r="M88" i="3"/>
  <c r="L88" i="3"/>
  <c r="M87" i="3"/>
  <c r="L87" i="3"/>
  <c r="M86" i="3"/>
  <c r="L86" i="3"/>
  <c r="M85" i="3"/>
  <c r="L85" i="3"/>
  <c r="L91" i="3" s="1"/>
  <c r="K83" i="3"/>
  <c r="J83" i="3"/>
  <c r="I83" i="3"/>
  <c r="K82" i="3"/>
  <c r="J82" i="3"/>
  <c r="I82" i="3"/>
  <c r="M81" i="3"/>
  <c r="L81" i="3"/>
  <c r="M80" i="3"/>
  <c r="L80" i="3"/>
  <c r="L83" i="3" s="1"/>
  <c r="M79" i="3"/>
  <c r="L79" i="3"/>
  <c r="M78" i="3"/>
  <c r="L78" i="3"/>
  <c r="M77" i="3"/>
  <c r="L77" i="3"/>
  <c r="M76" i="3"/>
  <c r="L76" i="3"/>
  <c r="L82" i="3" s="1"/>
  <c r="L74" i="3"/>
  <c r="K74" i="3"/>
  <c r="J74" i="3"/>
  <c r="I74" i="3"/>
  <c r="L73" i="3"/>
  <c r="K73" i="3"/>
  <c r="J73" i="3"/>
  <c r="I73" i="3"/>
  <c r="M72" i="3"/>
  <c r="M71" i="3"/>
  <c r="M70" i="3"/>
  <c r="M69" i="3"/>
  <c r="L69" i="3"/>
  <c r="M56" i="3"/>
  <c r="L56" i="3"/>
  <c r="M55" i="3"/>
  <c r="L55" i="3"/>
  <c r="M54" i="3"/>
  <c r="L54" i="3"/>
  <c r="M46" i="9"/>
  <c r="M43" i="9"/>
  <c r="L39" i="9"/>
  <c r="K39" i="9"/>
  <c r="J39" i="9"/>
  <c r="I39" i="9"/>
  <c r="H39" i="9"/>
  <c r="M38" i="9"/>
  <c r="M37" i="9"/>
  <c r="M36" i="9"/>
  <c r="M35" i="9"/>
  <c r="L31" i="9"/>
  <c r="K31" i="9"/>
  <c r="J31" i="9"/>
  <c r="I31" i="9"/>
  <c r="H31" i="9"/>
  <c r="M30" i="9"/>
  <c r="M29" i="9"/>
  <c r="M28" i="9"/>
  <c r="L23" i="9"/>
  <c r="K23" i="9"/>
  <c r="J23" i="9"/>
  <c r="I23" i="9"/>
  <c r="H23" i="9"/>
  <c r="M22" i="9"/>
  <c r="M21" i="9"/>
  <c r="M23" i="9" s="1"/>
  <c r="L17" i="9"/>
  <c r="K17" i="9"/>
  <c r="J17" i="9"/>
  <c r="I17" i="9"/>
  <c r="H17" i="9"/>
  <c r="M16" i="9"/>
  <c r="M15" i="9"/>
  <c r="M14" i="9"/>
  <c r="M17" i="9" s="1"/>
  <c r="M10" i="9"/>
  <c r="L10" i="9"/>
  <c r="K10" i="9"/>
  <c r="J10" i="9"/>
  <c r="I10" i="9"/>
  <c r="H10" i="9"/>
  <c r="M9" i="9"/>
  <c r="M8" i="9"/>
  <c r="M7" i="9"/>
  <c r="M4" i="9"/>
  <c r="M3" i="9"/>
  <c r="M39" i="9" l="1"/>
  <c r="M31" i="9"/>
  <c r="L127" i="3"/>
  <c r="L99" i="3"/>
  <c r="L90" i="3"/>
  <c r="J226" i="9"/>
  <c r="H226" i="9"/>
  <c r="I272" i="9"/>
  <c r="I271" i="9"/>
  <c r="I226" i="9"/>
  <c r="S226" i="9"/>
  <c r="O226" i="9"/>
  <c r="T271" i="9"/>
  <c r="T272" i="9"/>
  <c r="T226" i="9"/>
  <c r="J272" i="9"/>
  <c r="J271" i="9"/>
  <c r="S271" i="9"/>
  <c r="S272" i="9"/>
  <c r="M226" i="9"/>
  <c r="N226" i="9"/>
  <c r="N271" i="9"/>
  <c r="N272" i="9"/>
  <c r="Q271" i="9"/>
  <c r="M272" i="9"/>
  <c r="M271" i="9"/>
  <c r="P271" i="9"/>
  <c r="R272" i="9"/>
  <c r="U271" i="9"/>
  <c r="R271" i="9"/>
  <c r="V271" i="9"/>
  <c r="K271" i="9"/>
  <c r="L271" i="9"/>
  <c r="H271" i="9"/>
  <c r="H272" i="9"/>
  <c r="R226" i="9"/>
  <c r="O272" i="9"/>
  <c r="O271" i="9"/>
</calcChain>
</file>

<file path=xl/sharedStrings.xml><?xml version="1.0" encoding="utf-8"?>
<sst xmlns="http://schemas.openxmlformats.org/spreadsheetml/2006/main" count="11310" uniqueCount="623">
  <si>
    <t xml:space="preserve">Sample </t>
  </si>
  <si>
    <t>SCICRC1888</t>
  </si>
  <si>
    <t xml:space="preserve">H2297 </t>
  </si>
  <si>
    <t>Islets_4</t>
  </si>
  <si>
    <t>Islets_1</t>
  </si>
  <si>
    <t>Islets_2</t>
  </si>
  <si>
    <t>Islets_3</t>
  </si>
  <si>
    <t>Islets_5</t>
  </si>
  <si>
    <t>CCDC73</t>
  </si>
  <si>
    <t>PDX1-AS1</t>
  </si>
  <si>
    <t>PELI2</t>
  </si>
  <si>
    <t>Average</t>
  </si>
  <si>
    <t>SD</t>
  </si>
  <si>
    <t xml:space="preserve">HP19010 </t>
  </si>
  <si>
    <t>HP2211</t>
  </si>
  <si>
    <t xml:space="preserve">H2207 </t>
  </si>
  <si>
    <t>Sorted_Alpha</t>
  </si>
  <si>
    <t xml:space="preserve">H2351 </t>
  </si>
  <si>
    <t>H2330</t>
  </si>
  <si>
    <t>SCICRC1137</t>
  </si>
  <si>
    <t>HP18334</t>
  </si>
  <si>
    <t xml:space="preserve">H2294 </t>
  </si>
  <si>
    <t>SCICRC1134</t>
  </si>
  <si>
    <t>Average All Alpha</t>
  </si>
  <si>
    <t>Leukocytes DNA</t>
  </si>
  <si>
    <t>Sorted_Beta</t>
  </si>
  <si>
    <t>H2351</t>
  </si>
  <si>
    <t xml:space="preserve">H2330 </t>
  </si>
  <si>
    <t>ICRH118</t>
  </si>
  <si>
    <t>Average All Beta</t>
  </si>
  <si>
    <t>Sorted_Delta</t>
  </si>
  <si>
    <t>H2207</t>
  </si>
  <si>
    <t>SCICRC1146</t>
  </si>
  <si>
    <t>Sorted_Acinar</t>
  </si>
  <si>
    <t xml:space="preserve">Sorted_Duct </t>
  </si>
  <si>
    <t xml:space="preserve">Sorted_Endothelial </t>
  </si>
  <si>
    <t>H2360</t>
  </si>
  <si>
    <t>H2352</t>
  </si>
  <si>
    <t>H2214</t>
  </si>
  <si>
    <t>H2226</t>
  </si>
  <si>
    <t>H2291</t>
  </si>
  <si>
    <t>H2220</t>
  </si>
  <si>
    <t>H2332</t>
  </si>
  <si>
    <t>Age</t>
  </si>
  <si>
    <t>BMI</t>
  </si>
  <si>
    <t>Gender</t>
  </si>
  <si>
    <t>Female</t>
  </si>
  <si>
    <t>Male</t>
  </si>
  <si>
    <t>Average All Delta</t>
  </si>
  <si>
    <t>Average All Acinar</t>
  </si>
  <si>
    <t>Average All Duct</t>
  </si>
  <si>
    <t xml:space="preserve">Insulin </t>
  </si>
  <si>
    <t>FBXL19</t>
  </si>
  <si>
    <t>DLG5</t>
  </si>
  <si>
    <t>Sample</t>
  </si>
  <si>
    <t>Donor ID</t>
  </si>
  <si>
    <t>H2297</t>
  </si>
  <si>
    <t>HP19010</t>
  </si>
  <si>
    <t xml:space="preserve">Average All Duct </t>
  </si>
  <si>
    <t>HP1827701</t>
  </si>
  <si>
    <t xml:space="preserve">ICRH118 </t>
  </si>
  <si>
    <t>H2211</t>
  </si>
  <si>
    <t xml:space="preserve">SCICRC1134 </t>
  </si>
  <si>
    <t>n=6</t>
  </si>
  <si>
    <t>n=8</t>
  </si>
  <si>
    <t>n=4</t>
  </si>
  <si>
    <t>n=1</t>
  </si>
  <si>
    <t>n=5</t>
  </si>
  <si>
    <t>H2315 Donor</t>
  </si>
  <si>
    <t xml:space="preserve">Alpha in non-Alpha (from the same donor) </t>
  </si>
  <si>
    <t xml:space="preserve">Non- Diabetic </t>
  </si>
  <si>
    <t>0% alpha-cells</t>
  </si>
  <si>
    <t>10% alpha-cells</t>
  </si>
  <si>
    <t>20% alpha-cells</t>
  </si>
  <si>
    <t>30% alpha-cells</t>
  </si>
  <si>
    <t>40% alpha-cells</t>
  </si>
  <si>
    <t>50% alpha-cells</t>
  </si>
  <si>
    <t>60% alpha-cells</t>
  </si>
  <si>
    <t>70% alpha-cells</t>
  </si>
  <si>
    <t>100% alpha-cells</t>
  </si>
  <si>
    <t>y = 0.8294x + 2.2557</t>
  </si>
  <si>
    <t xml:space="preserve">linear Equation  </t>
  </si>
  <si>
    <t>R² = 0.984</t>
  </si>
  <si>
    <t xml:space="preserve">R-squared value </t>
  </si>
  <si>
    <t>y = 0.6857x + 2.9643</t>
  </si>
  <si>
    <t>R² = 0.9819</t>
  </si>
  <si>
    <t>y = 0.8515x + 1.4819</t>
  </si>
  <si>
    <t>R² = 0.9834</t>
  </si>
  <si>
    <t xml:space="preserve">Beta in non-Beta (from the same donor) </t>
  </si>
  <si>
    <t>ICRH122 Donor</t>
  </si>
  <si>
    <t>Insulin</t>
  </si>
  <si>
    <t>0% beta-cells</t>
  </si>
  <si>
    <t>10% beta-cells</t>
  </si>
  <si>
    <t>20% beta-cells</t>
  </si>
  <si>
    <t>30% beta-cells</t>
  </si>
  <si>
    <t>40% beta-cells</t>
  </si>
  <si>
    <t>50% beta-cells</t>
  </si>
  <si>
    <t>60% beta-cells</t>
  </si>
  <si>
    <t>70% beta-cells</t>
  </si>
  <si>
    <t>100% beta-cells</t>
  </si>
  <si>
    <t>y = 0.7469x + 0.6137</t>
  </si>
  <si>
    <t>R² = 0.9954</t>
  </si>
  <si>
    <t>y = 0.859x - 0.1025</t>
  </si>
  <si>
    <t>R² = 0.9941</t>
  </si>
  <si>
    <t>y = 0.7884x - 3.1223</t>
  </si>
  <si>
    <t>R² = 0.9811</t>
  </si>
  <si>
    <t>0.2% alpha-cells</t>
  </si>
  <si>
    <t>0.4% alpha-cells</t>
  </si>
  <si>
    <t>0.6% alpha-cells</t>
  </si>
  <si>
    <t>0.8% alpha-cells</t>
  </si>
  <si>
    <t>1% alpha-cells</t>
  </si>
  <si>
    <t>1.2% alpha-cells</t>
  </si>
  <si>
    <t>1.4% alpha-cells</t>
  </si>
  <si>
    <t>1.6% alpha-cells</t>
  </si>
  <si>
    <t>1.8% alpha-cells</t>
  </si>
  <si>
    <t>2% alpha-cells</t>
  </si>
  <si>
    <t>2.5% alpha-cells</t>
  </si>
  <si>
    <t>3% alpha-cells</t>
  </si>
  <si>
    <t>y = 1.0327x + 0.0313</t>
  </si>
  <si>
    <t>R² = 0.9409</t>
  </si>
  <si>
    <t>y = 0.3982x - 0.0393</t>
  </si>
  <si>
    <t>R² = 0.8947</t>
  </si>
  <si>
    <t>y = 0.9585x + 0.138</t>
  </si>
  <si>
    <t>R² = 0.9309</t>
  </si>
  <si>
    <t xml:space="preserve">DNA from sorted beta (ICRH122) into DNA from 293T </t>
  </si>
  <si>
    <t>0.2% beta-cells</t>
  </si>
  <si>
    <t>0.4% beta-cells</t>
  </si>
  <si>
    <t>0.6% beta-cells</t>
  </si>
  <si>
    <t>0.8% beta-cells</t>
  </si>
  <si>
    <t>1% beta-cells</t>
  </si>
  <si>
    <t>1.2% beta-cells</t>
  </si>
  <si>
    <t>1.4% beta-cells</t>
  </si>
  <si>
    <t>1.6% beta-cells</t>
  </si>
  <si>
    <t>1.8% beta-cells</t>
  </si>
  <si>
    <t>2% beta-cells</t>
  </si>
  <si>
    <t>2.5% beta-cells</t>
  </si>
  <si>
    <t>3% beta-cells</t>
  </si>
  <si>
    <t>y = 0.8846x + 0.1064</t>
  </si>
  <si>
    <t>R² = 0.9096</t>
  </si>
  <si>
    <t>y = 0.5886x - 0.0132</t>
  </si>
  <si>
    <t>R² = 0.899</t>
  </si>
  <si>
    <t>y = 0.8973x - 0.1485</t>
  </si>
  <si>
    <t>R² = 0.8305</t>
  </si>
  <si>
    <t>Pancreas-Alpha</t>
  </si>
  <si>
    <t>Pancreas-T2D-Alpha</t>
  </si>
  <si>
    <t>Pancreas-Beta</t>
  </si>
  <si>
    <t>Pancreas-T2D-Beta</t>
  </si>
  <si>
    <t>Pancreas-Delta</t>
  </si>
  <si>
    <t>Pancreas-T2D-Delta</t>
  </si>
  <si>
    <t>Pancreas-Acinar</t>
  </si>
  <si>
    <t>Pancreas-Duct</t>
  </si>
  <si>
    <t>Pancreas-Endothel</t>
  </si>
  <si>
    <t>Pancreas-Islet-Endothel</t>
  </si>
  <si>
    <t>Blood-B</t>
  </si>
  <si>
    <t>Blood-Granulocytes</t>
  </si>
  <si>
    <t>Blood-Monocytes</t>
  </si>
  <si>
    <t>Blood-NK</t>
  </si>
  <si>
    <t>Blood-T-CD3</t>
  </si>
  <si>
    <t>Blood-T-CD4</t>
  </si>
  <si>
    <t>Blood-T-CD8</t>
  </si>
  <si>
    <t>Region 1</t>
  </si>
  <si>
    <t>Region 2</t>
  </si>
  <si>
    <t>Region 3</t>
  </si>
  <si>
    <t>Region 4</t>
  </si>
  <si>
    <t>Region 5</t>
  </si>
  <si>
    <t>Alpha</t>
  </si>
  <si>
    <t>Beta</t>
  </si>
  <si>
    <t>Delta</t>
  </si>
  <si>
    <t>Acinar</t>
  </si>
  <si>
    <t>Duct</t>
  </si>
  <si>
    <t>Endothelial</t>
  </si>
  <si>
    <t>ZBTB7C</t>
  </si>
  <si>
    <t>RPGRIP1L</t>
  </si>
  <si>
    <t>UBLCP1</t>
  </si>
  <si>
    <t>PTPRE</t>
  </si>
  <si>
    <t>PRDM2</t>
  </si>
  <si>
    <t>GRB10</t>
  </si>
  <si>
    <t>FBXW12</t>
  </si>
  <si>
    <t>SPATA21</t>
  </si>
  <si>
    <t>BZW2</t>
  </si>
  <si>
    <t>COL27A1</t>
  </si>
  <si>
    <t>HUNK</t>
  </si>
  <si>
    <t>RB1</t>
  </si>
  <si>
    <t>CMIP</t>
  </si>
  <si>
    <t>ST5</t>
  </si>
  <si>
    <t>Pancrea-Acinar</t>
  </si>
  <si>
    <t>H2315</t>
  </si>
  <si>
    <t>H2342</t>
  </si>
  <si>
    <t xml:space="preserve">Age (Years) </t>
  </si>
  <si>
    <t xml:space="preserve">BMI </t>
  </si>
  <si>
    <t>n=3</t>
  </si>
  <si>
    <t>n=2</t>
  </si>
  <si>
    <t>Sorted_Duct</t>
  </si>
  <si>
    <t xml:space="preserve">IHP19010 </t>
  </si>
  <si>
    <t xml:space="preserve">HP2297  </t>
  </si>
  <si>
    <t xml:space="preserve">H2297  </t>
  </si>
  <si>
    <t>H2363</t>
  </si>
  <si>
    <t>H2349</t>
  </si>
  <si>
    <t>H2348</t>
  </si>
  <si>
    <t>H2294</t>
  </si>
  <si>
    <t xml:space="preserve">Average </t>
  </si>
  <si>
    <t>Endothelial H2360</t>
  </si>
  <si>
    <t xml:space="preserve">Leukocytes </t>
  </si>
  <si>
    <t>HP2297</t>
  </si>
  <si>
    <t>H2350</t>
  </si>
  <si>
    <t>Graph 1C</t>
  </si>
  <si>
    <t>Graph 1B</t>
  </si>
  <si>
    <t>Graph 1E</t>
  </si>
  <si>
    <t>Graph 1F</t>
  </si>
  <si>
    <t>Graph 1G</t>
  </si>
  <si>
    <t>Graph 1H</t>
  </si>
  <si>
    <t>Graph 1I</t>
  </si>
  <si>
    <t>Graph 1J</t>
  </si>
  <si>
    <t>DNA from sorted alpha (Donor H2315) into DNA from sorted duct (Donor H2342)</t>
  </si>
  <si>
    <t>Graph S1A</t>
  </si>
  <si>
    <t>Graph S1B</t>
  </si>
  <si>
    <t>Graph S1C</t>
  </si>
  <si>
    <t>Graph S1D</t>
  </si>
  <si>
    <t>Graph S1E</t>
  </si>
  <si>
    <t>All T</t>
  </si>
  <si>
    <t>All T - 1</t>
  </si>
  <si>
    <t>All T - 2</t>
  </si>
  <si>
    <t>Islets</t>
  </si>
  <si>
    <t xml:space="preserve">HP2297 </t>
  </si>
  <si>
    <t>Avearge of all markers</t>
  </si>
  <si>
    <t xml:space="preserve">Average for islets </t>
  </si>
  <si>
    <t>Average for sorted beta</t>
  </si>
  <si>
    <t>Av for all samples</t>
  </si>
  <si>
    <t>Graph S1F</t>
  </si>
  <si>
    <t>Duration of disease</t>
  </si>
  <si>
    <t>Non-Diabetic/ T2D</t>
  </si>
  <si>
    <t>Non-Diabetic</t>
  </si>
  <si>
    <t>ICRH121</t>
  </si>
  <si>
    <t xml:space="preserve">0-5 years </t>
  </si>
  <si>
    <t>T2D</t>
  </si>
  <si>
    <t>SCICRC1142</t>
  </si>
  <si>
    <t>&gt;10</t>
  </si>
  <si>
    <t xml:space="preserve">HP18275 </t>
  </si>
  <si>
    <t>ICRH123</t>
  </si>
  <si>
    <t xml:space="preserve">HP18320 </t>
  </si>
  <si>
    <t>Graph S1G</t>
  </si>
  <si>
    <t xml:space="preserve">HP18275  </t>
  </si>
  <si>
    <t>Graph S1H</t>
  </si>
  <si>
    <t xml:space="preserve">Acinar in non-acinar (from the same donor) </t>
  </si>
  <si>
    <t>H2480</t>
  </si>
  <si>
    <t>0% Acinar-cells</t>
  </si>
  <si>
    <t>10% Acinar-cells</t>
  </si>
  <si>
    <t>20% Acinar-cells</t>
  </si>
  <si>
    <t>30% Acinar-cells</t>
  </si>
  <si>
    <t>40% Acinar-cells</t>
  </si>
  <si>
    <t>50% Acinar-cells</t>
  </si>
  <si>
    <t>60% Acinar-cells</t>
  </si>
  <si>
    <t>70% Acinar-cells</t>
  </si>
  <si>
    <t>100% Acinar-cells</t>
  </si>
  <si>
    <t>y = 0.8494x - 0.0425</t>
  </si>
  <si>
    <t>R² = 0.9924</t>
  </si>
  <si>
    <t>y = 0.9106x - 1.6629</t>
  </si>
  <si>
    <t>R² = 0.9915</t>
  </si>
  <si>
    <t>y = 0.7869x - 0.3194</t>
  </si>
  <si>
    <t>R² = 0.9905</t>
  </si>
  <si>
    <t>y = 0.9071x - 1.6801</t>
  </si>
  <si>
    <t>R² = 0.9892</t>
  </si>
  <si>
    <t>y = 0.7289x - 0.9018</t>
  </si>
  <si>
    <t>R² = 0.9964</t>
  </si>
  <si>
    <t xml:space="preserve">DNA from Duct into DNA from leukocytes  </t>
  </si>
  <si>
    <t>0% Duct-cells</t>
  </si>
  <si>
    <t>0.5% Duct-cells</t>
  </si>
  <si>
    <t>1% Duct-cells</t>
  </si>
  <si>
    <t>2% Duct-cells</t>
  </si>
  <si>
    <t>4% Duct-cells</t>
  </si>
  <si>
    <t>6% Duct-cells</t>
  </si>
  <si>
    <t>8% Duct-cells</t>
  </si>
  <si>
    <t>10% Duct-cells</t>
  </si>
  <si>
    <t>y = 0.4933x + 0.1602</t>
  </si>
  <si>
    <t>y = 0.6899x + 0.0167</t>
  </si>
  <si>
    <t>R² = 0.9706</t>
  </si>
  <si>
    <t>y = 0.6242x + 0.0755</t>
  </si>
  <si>
    <t>R² = 0.9795</t>
  </si>
  <si>
    <t>Graph S1I</t>
  </si>
  <si>
    <t>Graph S1J</t>
  </si>
  <si>
    <t xml:space="preserve">DNA from Delta into DNA from leukocytes  </t>
  </si>
  <si>
    <t>H2471</t>
  </si>
  <si>
    <t>0% Delta-cells</t>
  </si>
  <si>
    <t>1% Delta-cells</t>
  </si>
  <si>
    <t>3% Delta-cells</t>
  </si>
  <si>
    <t>5% Delta-cells</t>
  </si>
  <si>
    <t>7% Delta-cells</t>
  </si>
  <si>
    <t>9% Delta-cells</t>
  </si>
  <si>
    <t>y = 0.1486x - 0.0664</t>
  </si>
  <si>
    <t>R² = 0.8897</t>
  </si>
  <si>
    <t>y = 0.7673x + 0.1265</t>
  </si>
  <si>
    <t>R² = 0.982</t>
  </si>
  <si>
    <t>y = 0.6976x - 0.2938</t>
  </si>
  <si>
    <t>R² = 0.9696</t>
  </si>
  <si>
    <t>Graph S1K</t>
  </si>
  <si>
    <t xml:space="preserve">DNA from Endothelial into DNA from leukocytes  </t>
  </si>
  <si>
    <t>H2446</t>
  </si>
  <si>
    <t>0% Endothelial-cells</t>
  </si>
  <si>
    <t>0.5% Endothelial-cells</t>
  </si>
  <si>
    <t>1% Endothelial-cells</t>
  </si>
  <si>
    <t>2% Endothelial-cells</t>
  </si>
  <si>
    <t>4% Endothelial-cells</t>
  </si>
  <si>
    <t>6% Endothelial-cells</t>
  </si>
  <si>
    <t>8% Endothelial-cells</t>
  </si>
  <si>
    <t>10% Endothelial-cells</t>
  </si>
  <si>
    <t>15% Endothelial-cells</t>
  </si>
  <si>
    <t>20% Endothelial-cells</t>
  </si>
  <si>
    <t>y = 0.8089x + 0.5267</t>
  </si>
  <si>
    <t>R² = 0.9842</t>
  </si>
  <si>
    <t>y = 0.2243x + 0.0731</t>
  </si>
  <si>
    <t>R² = 0.9813</t>
  </si>
  <si>
    <t>y = 0.4366x + 0.025</t>
  </si>
  <si>
    <t>R² = 0.9882</t>
  </si>
  <si>
    <t>Graph 2B</t>
  </si>
  <si>
    <t>Graph 3A</t>
  </si>
  <si>
    <t>Age (Years)</t>
  </si>
  <si>
    <t>BMI (Kg/m2)</t>
  </si>
  <si>
    <r>
      <t xml:space="preserve">DNA content </t>
    </r>
    <r>
      <rPr>
        <b/>
        <sz val="11"/>
        <color theme="1"/>
        <rFont val="Calibri"/>
        <family val="2"/>
        <scheme val="minor"/>
      </rPr>
      <t>(ng/100 islets)</t>
    </r>
  </si>
  <si>
    <t>ND without Autoantibodies</t>
  </si>
  <si>
    <t>HPAP004</t>
  </si>
  <si>
    <t>n=41</t>
  </si>
  <si>
    <t>HPAP005</t>
  </si>
  <si>
    <t>HPAP006</t>
  </si>
  <si>
    <t>HPAP011</t>
  </si>
  <si>
    <t>HPAP012</t>
  </si>
  <si>
    <t>HPAP014</t>
  </si>
  <si>
    <t>HPAP018</t>
  </si>
  <si>
    <t>HPAP022</t>
  </si>
  <si>
    <t>HPAP034</t>
  </si>
  <si>
    <t>HPAP035</t>
  </si>
  <si>
    <t>HPAP036</t>
  </si>
  <si>
    <t>HPAP037</t>
  </si>
  <si>
    <t>HPAP059</t>
  </si>
  <si>
    <t>HPAP063</t>
  </si>
  <si>
    <t>HPAP066</t>
  </si>
  <si>
    <t>HPAP067</t>
  </si>
  <si>
    <t>HPAP069</t>
  </si>
  <si>
    <t>HPAP074</t>
  </si>
  <si>
    <t>HPAP075</t>
  </si>
  <si>
    <t>HPAP080</t>
  </si>
  <si>
    <t>HPAP082</t>
  </si>
  <si>
    <t>HPAP095</t>
  </si>
  <si>
    <t>HPAP099</t>
  </si>
  <si>
    <t>HPAP101</t>
  </si>
  <si>
    <t>HPAP103</t>
  </si>
  <si>
    <t>HPAP104</t>
  </si>
  <si>
    <t>HPAP105</t>
  </si>
  <si>
    <t>HPAP110</t>
  </si>
  <si>
    <t>HPAP117</t>
  </si>
  <si>
    <t>HPAP118</t>
  </si>
  <si>
    <t>HPAP119</t>
  </si>
  <si>
    <t>HPAP121</t>
  </si>
  <si>
    <t>HPAP122</t>
  </si>
  <si>
    <t>HPAP125</t>
  </si>
  <si>
    <t>HPAP127</t>
  </si>
  <si>
    <t>HPAP128</t>
  </si>
  <si>
    <t>HPAP129</t>
  </si>
  <si>
    <t>HPAP131</t>
  </si>
  <si>
    <t>HPAP132</t>
  </si>
  <si>
    <t>HPAP139</t>
  </si>
  <si>
    <t>HPAP140</t>
  </si>
  <si>
    <t>ND with Autoantibodies</t>
  </si>
  <si>
    <t>HPAP003</t>
  </si>
  <si>
    <t>n=12</t>
  </si>
  <si>
    <t>HPAP008</t>
  </si>
  <si>
    <t>HPAP009</t>
  </si>
  <si>
    <t>HPAP016</t>
  </si>
  <si>
    <t>HPAP017</t>
  </si>
  <si>
    <t>HPAP019</t>
  </si>
  <si>
    <t>HPAP024</t>
  </si>
  <si>
    <t>HPAP029</t>
  </si>
  <si>
    <t>HPAP045</t>
  </si>
  <si>
    <t>HPAP060</t>
  </si>
  <si>
    <t>HPAP092</t>
  </si>
  <si>
    <t>HPAP107</t>
  </si>
  <si>
    <t xml:space="preserve">Duration of disease (Years) </t>
  </si>
  <si>
    <t>HPAP001</t>
  </si>
  <si>
    <t>n=26</t>
  </si>
  <si>
    <t>HPAP010</t>
  </si>
  <si>
    <t>2 </t>
  </si>
  <si>
    <t>HPAP013</t>
  </si>
  <si>
    <t>HPAP061</t>
  </si>
  <si>
    <t>Unknown</t>
  </si>
  <si>
    <t>HPAP062</t>
  </si>
  <si>
    <t>4_5</t>
  </si>
  <si>
    <t>HPAP065</t>
  </si>
  <si>
    <t>HPAP070</t>
  </si>
  <si>
    <t>HPAP079</t>
  </si>
  <si>
    <t>HPAP081</t>
  </si>
  <si>
    <t>HPAP083</t>
  </si>
  <si>
    <t>2-3 years</t>
  </si>
  <si>
    <t>HPAP085</t>
  </si>
  <si>
    <t>6-10 years</t>
  </si>
  <si>
    <t>HPAP088</t>
  </si>
  <si>
    <t>10 days</t>
  </si>
  <si>
    <t>HPAP090</t>
  </si>
  <si>
    <t>HPAP091</t>
  </si>
  <si>
    <t>3 months</t>
  </si>
  <si>
    <t>HPAP096</t>
  </si>
  <si>
    <t>HPAP100</t>
  </si>
  <si>
    <t>7-8 years</t>
  </si>
  <si>
    <t>HPAP106</t>
  </si>
  <si>
    <t>3 years</t>
  </si>
  <si>
    <t>HPAP108</t>
  </si>
  <si>
    <t>NA</t>
  </si>
  <si>
    <t>HPAP109</t>
  </si>
  <si>
    <t>&lt;5 years</t>
  </si>
  <si>
    <t>HPAP115</t>
  </si>
  <si>
    <t>5-6 years</t>
  </si>
  <si>
    <t>HPAP120</t>
  </si>
  <si>
    <t>HPAP124</t>
  </si>
  <si>
    <t>10 years</t>
  </si>
  <si>
    <t>HPAP126</t>
  </si>
  <si>
    <t>1 month</t>
  </si>
  <si>
    <t>HPAP133</t>
  </si>
  <si>
    <t>HPAP142</t>
  </si>
  <si>
    <t>0-5 years</t>
  </si>
  <si>
    <t>HPAP144</t>
  </si>
  <si>
    <t>6 months</t>
  </si>
  <si>
    <t>T1D</t>
  </si>
  <si>
    <t>HPAP002</t>
  </si>
  <si>
    <t>n=10</t>
  </si>
  <si>
    <t>HPAP015</t>
  </si>
  <si>
    <t>HPAP020</t>
  </si>
  <si>
    <t>HPAP071</t>
  </si>
  <si>
    <t>HPAP084</t>
  </si>
  <si>
    <t>HPAP087</t>
  </si>
  <si>
    <t>HPAP102</t>
  </si>
  <si>
    <t>6 years</t>
  </si>
  <si>
    <t>HPAP113</t>
  </si>
  <si>
    <t>recent DKA</t>
  </si>
  <si>
    <t>HPAP123</t>
  </si>
  <si>
    <t>HPAP138</t>
  </si>
  <si>
    <t>8 years</t>
  </si>
  <si>
    <t>Graph 3B</t>
  </si>
  <si>
    <t>Insulin content ng/100 islets</t>
  </si>
  <si>
    <t>HPAP042</t>
  </si>
  <si>
    <t>HPAP056</t>
  </si>
  <si>
    <t>ND with Aab+</t>
  </si>
  <si>
    <t>n=25</t>
  </si>
  <si>
    <t>n=9</t>
  </si>
  <si>
    <t>Graph 3C</t>
  </si>
  <si>
    <t>ND without Aab+</t>
  </si>
  <si>
    <t xml:space="preserve">Beta fraction for normalization </t>
  </si>
  <si>
    <t>Insulin content/ beta-cells in 100 islets</t>
  </si>
  <si>
    <t>Graph 3D</t>
  </si>
  <si>
    <t xml:space="preserve">ND without Aab+ </t>
  </si>
  <si>
    <t>n=45</t>
  </si>
  <si>
    <t>Glucagon content (pg/islets)</t>
  </si>
  <si>
    <t>HPAP077</t>
  </si>
  <si>
    <t>HPAP116</t>
  </si>
  <si>
    <t>HPAP072</t>
  </si>
  <si>
    <t>HPAP114</t>
  </si>
  <si>
    <t>n=27</t>
  </si>
  <si>
    <t>HPAP111</t>
  </si>
  <si>
    <t>Graph 3E</t>
  </si>
  <si>
    <t>Glucagon content (pg/100islets)</t>
  </si>
  <si>
    <t xml:space="preserve">Alpha for normalization </t>
  </si>
  <si>
    <t>GCG content/ alpha cells in 100islets</t>
  </si>
  <si>
    <t>Graph 3F</t>
  </si>
  <si>
    <t>Average alpha markers</t>
  </si>
  <si>
    <t>Average beta markers</t>
  </si>
  <si>
    <t>Average acinar markers</t>
  </si>
  <si>
    <t>n=14</t>
  </si>
  <si>
    <t>Graph 3G</t>
  </si>
  <si>
    <t>Insulin secretion/ 100 islets</t>
  </si>
  <si>
    <t>Time (min)</t>
  </si>
  <si>
    <t>Stimulus</t>
  </si>
  <si>
    <t>STDEV</t>
  </si>
  <si>
    <t>No Stimuli</t>
  </si>
  <si>
    <t>Amino acid Mixure, 4 mM</t>
  </si>
  <si>
    <t>Amino acid Mixure, 4 mM + Glucose, 3 mM</t>
  </si>
  <si>
    <t>Amino acid Mixure, 4 mM + Glucose, 16.7 mM</t>
  </si>
  <si>
    <t>Amino acid Mixure, 4 mM + Glucose, 16.7 mM + IBMX, 0.1 mM</t>
  </si>
  <si>
    <t>KCl, 30 mM</t>
  </si>
  <si>
    <t>Graph 3H</t>
  </si>
  <si>
    <t>Insulin secretion/ insulin content</t>
  </si>
  <si>
    <t>Insulin secretion per insulin content</t>
  </si>
  <si>
    <t>Graph 3I</t>
  </si>
  <si>
    <t>Insulin secretion/ beta-cells in 100 islets</t>
  </si>
  <si>
    <t>Graph 3J</t>
  </si>
  <si>
    <t xml:space="preserve">Area Under Curve 16.7mM </t>
  </si>
  <si>
    <t>n=39</t>
  </si>
  <si>
    <t>Insulin sec/100islets</t>
  </si>
  <si>
    <t xml:space="preserve">% Beta-cell </t>
  </si>
  <si>
    <r>
      <t xml:space="preserve">DNA content </t>
    </r>
    <r>
      <rPr>
        <b/>
        <sz val="11"/>
        <color theme="1"/>
        <rFont val="Calibri"/>
        <family val="2"/>
        <scheme val="minor"/>
      </rPr>
      <t>(ng/ 100 islets)</t>
    </r>
  </si>
  <si>
    <t>ng beta-cell DNA in 100 islets</t>
  </si>
  <si>
    <t>Graph S2A</t>
  </si>
  <si>
    <t>Graph S2B</t>
  </si>
  <si>
    <t xml:space="preserve"> </t>
  </si>
  <si>
    <t>Graph S2C</t>
  </si>
  <si>
    <t>Graph S2D</t>
  </si>
  <si>
    <t>Insulin secretion per 100 islets</t>
  </si>
  <si>
    <t>N=41</t>
  </si>
  <si>
    <t>Area under curve in high glucose</t>
  </si>
  <si>
    <t xml:space="preserve">AUC </t>
  </si>
  <si>
    <t>AUC</t>
  </si>
  <si>
    <t>Graph S2E</t>
  </si>
  <si>
    <t>Graph S2F</t>
  </si>
  <si>
    <t>Insulin secretion per beta-cells in 100 islets</t>
  </si>
  <si>
    <t xml:space="preserve">T1D </t>
  </si>
  <si>
    <t>Graph S2G</t>
  </si>
  <si>
    <t>Graph 4A</t>
  </si>
  <si>
    <t>ND</t>
  </si>
  <si>
    <t>n=24</t>
  </si>
  <si>
    <t>Age (years)</t>
  </si>
  <si>
    <t>Sex</t>
  </si>
  <si>
    <t xml:space="preserve">% Beta- cell DNA </t>
  </si>
  <si>
    <t xml:space="preserve">% Insulin+ staining </t>
  </si>
  <si>
    <t>6019-01_panTail</t>
  </si>
  <si>
    <t xml:space="preserve">Non-Diabetic </t>
  </si>
  <si>
    <t>6134-01_panTail</t>
  </si>
  <si>
    <t>6160-01_panTail</t>
  </si>
  <si>
    <t>6389-01-panTail</t>
  </si>
  <si>
    <t>6420-01_panTail</t>
  </si>
  <si>
    <t>6365-01_panTail</t>
  </si>
  <si>
    <t xml:space="preserve">6131-01_panTail </t>
  </si>
  <si>
    <t>6017-01_panTail</t>
  </si>
  <si>
    <t>6057-01_panTail</t>
  </si>
  <si>
    <t>6162-01_panTail</t>
  </si>
  <si>
    <t>6229-01_panTail</t>
  </si>
  <si>
    <t>6290-01_panTail</t>
  </si>
  <si>
    <t>6412-01A_panTail</t>
  </si>
  <si>
    <t>6425-01A_panTail</t>
  </si>
  <si>
    <t>6431-01A-panTail</t>
  </si>
  <si>
    <t>6439-01_panTail</t>
  </si>
  <si>
    <t>6445-01_panTail</t>
  </si>
  <si>
    <t>6227-02_panTail</t>
  </si>
  <si>
    <t>6462-01A_panTail</t>
  </si>
  <si>
    <t>6482-01A_panTail</t>
  </si>
  <si>
    <t>6501-01A-panTail</t>
  </si>
  <si>
    <t>6509-06A_panOther</t>
  </si>
  <si>
    <t xml:space="preserve">6493-01A_panTail </t>
  </si>
  <si>
    <t>6234-02_panHead</t>
  </si>
  <si>
    <t>n=15</t>
  </si>
  <si>
    <t>6259-01A-panTail</t>
  </si>
  <si>
    <t>6499-04A_panOther</t>
  </si>
  <si>
    <t>6252-01_panTail</t>
  </si>
  <si>
    <t>6255-01_panTail</t>
  </si>
  <si>
    <t>6280-01_panTail</t>
  </si>
  <si>
    <t>6028-01_panTail</t>
  </si>
  <si>
    <t>6114-01-panTail</t>
  </si>
  <si>
    <t>6149-01_panTail</t>
  </si>
  <si>
    <t>6189-01_panTail</t>
  </si>
  <si>
    <t xml:space="preserve">6194-01_panTail </t>
  </si>
  <si>
    <t>6272-01_panTail</t>
  </si>
  <si>
    <t>6277-01_panTail</t>
  </si>
  <si>
    <t>6283-01-panTail</t>
  </si>
  <si>
    <t>6308-01_panTail</t>
  </si>
  <si>
    <t xml:space="preserve">6199-04_panTail </t>
  </si>
  <si>
    <t>n=18</t>
  </si>
  <si>
    <t>5000-01_panTail</t>
  </si>
  <si>
    <t>6039-01_panTail</t>
  </si>
  <si>
    <t xml:space="preserve">6070-01_panTail </t>
  </si>
  <si>
    <t xml:space="preserve">6228-01_panTail </t>
  </si>
  <si>
    <t>6265-01_panTail</t>
  </si>
  <si>
    <t>6438-01_panTail</t>
  </si>
  <si>
    <t>6341-01_panTail</t>
  </si>
  <si>
    <t xml:space="preserve">6371-04_panTail </t>
  </si>
  <si>
    <t>6414-02_panTail</t>
  </si>
  <si>
    <t>6456-01A_panTail</t>
  </si>
  <si>
    <t>6484-02A_panOther</t>
  </si>
  <si>
    <t>6342-01_panHead</t>
  </si>
  <si>
    <t>6520-01A_panTail</t>
  </si>
  <si>
    <t>6399-03B_panOther</t>
  </si>
  <si>
    <t>6380-01-panTail</t>
  </si>
  <si>
    <t>6325-01_panTail</t>
  </si>
  <si>
    <t>6268-01_panTail</t>
  </si>
  <si>
    <t>6195-06_panBody</t>
  </si>
  <si>
    <t>Graph 4B</t>
  </si>
  <si>
    <t>% Alpha-cell DNA</t>
  </si>
  <si>
    <t xml:space="preserve">% Glucagon+ staining </t>
  </si>
  <si>
    <t>Graph 4C</t>
  </si>
  <si>
    <t>n=20</t>
  </si>
  <si>
    <t>Pancreas weight (g)</t>
  </si>
  <si>
    <t>n=16</t>
  </si>
  <si>
    <t>Graph 4D</t>
  </si>
  <si>
    <t>% Beta- cell DNA Final</t>
  </si>
  <si>
    <t>Graph 4E</t>
  </si>
  <si>
    <t xml:space="preserve">After formula </t>
  </si>
  <si>
    <t>Graph 4F</t>
  </si>
  <si>
    <t>Beta-cell mass</t>
  </si>
  <si>
    <t>% Beta-cell DNA</t>
  </si>
  <si>
    <t xml:space="preserve">Beta-cell mass (g) using methylation </t>
  </si>
  <si>
    <t xml:space="preserve">Non Diabetic </t>
  </si>
  <si>
    <t>Graph 4G</t>
  </si>
  <si>
    <t xml:space="preserve">Beta-cell mass (g) using staining </t>
  </si>
  <si>
    <t>Graph 4H</t>
  </si>
  <si>
    <t>% Alpha-cell DNA FINAL</t>
  </si>
  <si>
    <t>Graph 4I</t>
  </si>
  <si>
    <t>Graph 4J</t>
  </si>
  <si>
    <t xml:space="preserve">Alpha-cell mass (g) using methylation </t>
  </si>
  <si>
    <t>Graph 4K</t>
  </si>
  <si>
    <t>Alpha-cell mass (g) using staining</t>
  </si>
  <si>
    <t>Graph 2C</t>
  </si>
  <si>
    <t>Expected</t>
  </si>
  <si>
    <t>% Expected</t>
  </si>
  <si>
    <t>ddPCR (3 CpGs)</t>
  </si>
  <si>
    <t>NGS</t>
  </si>
  <si>
    <t>NGS (3 CpGs)</t>
  </si>
  <si>
    <t>% Beta-cells</t>
  </si>
  <si>
    <t>H2154</t>
  </si>
  <si>
    <t>Sorted_ND_Beta</t>
  </si>
  <si>
    <t>ICR118</t>
  </si>
  <si>
    <t>ICRC1123</t>
  </si>
  <si>
    <t>Sorted_T2D_Beta</t>
  </si>
  <si>
    <t>HP18275</t>
  </si>
  <si>
    <t>ENDOC</t>
  </si>
  <si>
    <t>Sorted_ND_Alpha</t>
  </si>
  <si>
    <t>HP2207</t>
  </si>
  <si>
    <t>Sorted_ND_Delta</t>
  </si>
  <si>
    <t>Sorted_ND_Acinar</t>
  </si>
  <si>
    <t>Sorted_ND_Duct</t>
  </si>
  <si>
    <t>293T</t>
  </si>
  <si>
    <t>HPAP148</t>
  </si>
  <si>
    <t xml:space="preserve">HPAP148 </t>
  </si>
  <si>
    <t>n=13</t>
  </si>
  <si>
    <t>Beta-cell DNA</t>
  </si>
  <si>
    <t>DNA concentration (ng)</t>
  </si>
  <si>
    <t>ng Beta-cell DNA</t>
  </si>
  <si>
    <t>Graph S3A</t>
  </si>
  <si>
    <t>Graph S3B</t>
  </si>
  <si>
    <t xml:space="preserve">Age at onset (Years)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</si>
</sst>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 Light"/>
      <family val="1"/>
      <scheme val="major"/>
    </font>
    <font>
      <b/>
      <sz val="12"/>
      <color theme="1"/>
      <name val="Calibri Light"/>
      <family val="2"/>
      <scheme val="major"/>
    </font>
    <font>
      <sz val="12"/>
      <color theme="1"/>
      <name val="Calibri Light"/>
      <family val="1"/>
      <scheme val="major"/>
    </font>
    <font>
      <sz val="12"/>
      <color rgb="FF333333"/>
      <name val="Calibri Light"/>
      <family val="1"/>
      <scheme val="major"/>
    </font>
    <font>
      <sz val="12"/>
      <name val="Calibri"/>
      <family val="2"/>
      <scheme val="minor"/>
    </font>
    <font>
      <sz val="11"/>
      <name val="Calibri Light"/>
      <family val="1"/>
      <scheme val="maj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 Light"/>
      <family val="2"/>
      <scheme val="major"/>
    </font>
    <font>
      <sz val="11"/>
      <name val="Calibri"/>
      <family val="2"/>
      <charset val="177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Arial"/>
      <family val="2"/>
    </font>
    <font>
      <sz val="12"/>
      <color rgb="FF090C2E"/>
      <name val="Calibri Light"/>
      <family val="1"/>
      <scheme val="major"/>
    </font>
    <font>
      <sz val="12"/>
      <color rgb="FF090C2E"/>
      <name val="Calibri Light"/>
      <family val="2"/>
      <scheme val="major"/>
    </font>
    <font>
      <sz val="11"/>
      <color rgb="FF000000"/>
      <name val="Calibri"/>
      <family val="2"/>
      <charset val="177"/>
      <scheme val="minor"/>
    </font>
    <font>
      <b/>
      <sz val="1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Calibri Light"/>
      <family val="2"/>
      <scheme val="major"/>
    </font>
    <font>
      <sz val="10"/>
      <name val="Calibri"/>
      <family val="2"/>
      <scheme val="minor"/>
    </font>
    <font>
      <b/>
      <sz val="11"/>
      <color rgb="FF000000"/>
      <name val="Roboto"/>
    </font>
    <font>
      <sz val="11"/>
      <color rgb="FF000000"/>
      <name val="Roboto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000000"/>
      <name val="Calibri Light"/>
      <family val="1"/>
    </font>
    <font>
      <sz val="12"/>
      <color rgb="FF000000"/>
      <name val="Calibri Light"/>
      <family val="1"/>
    </font>
  </fonts>
  <fills count="2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CC99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0000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00B0F0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0" tint="-0.249977111117893"/>
        <bgColor rgb="FF000000"/>
      </patternFill>
    </fill>
    <fill>
      <patternFill patternType="solid">
        <fgColor rgb="FF00CC99"/>
        <bgColor rgb="FF000000"/>
      </patternFill>
    </fill>
    <fill>
      <patternFill patternType="solid">
        <fgColor rgb="FFFF99FF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right" vertical="center"/>
    </xf>
    <xf numFmtId="0" fontId="8" fillId="2" borderId="0" xfId="0" applyFont="1" applyFill="1"/>
    <xf numFmtId="0" fontId="9" fillId="0" borderId="0" xfId="0" applyFont="1"/>
    <xf numFmtId="0" fontId="0" fillId="0" borderId="0" xfId="0" applyAlignment="1">
      <alignment vertical="center" readingOrder="1"/>
    </xf>
    <xf numFmtId="0" fontId="3" fillId="0" borderId="0" xfId="0" applyFont="1" applyAlignment="1">
      <alignment horizontal="center" vertical="center"/>
    </xf>
    <xf numFmtId="0" fontId="8" fillId="0" borderId="0" xfId="0" applyFont="1"/>
    <xf numFmtId="0" fontId="0" fillId="3" borderId="0" xfId="0" applyFill="1"/>
    <xf numFmtId="0" fontId="10" fillId="0" borderId="0" xfId="0" applyFont="1"/>
    <xf numFmtId="0" fontId="1" fillId="3" borderId="0" xfId="0" applyFont="1" applyFill="1"/>
    <xf numFmtId="0" fontId="0" fillId="4" borderId="0" xfId="0" applyFill="1"/>
    <xf numFmtId="0" fontId="0" fillId="6" borderId="0" xfId="0" applyFill="1"/>
    <xf numFmtId="0" fontId="4" fillId="0" borderId="0" xfId="0" applyFont="1" applyAlignment="1">
      <alignment horizontal="right"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1" fillId="0" borderId="0" xfId="0" applyFont="1"/>
    <xf numFmtId="0" fontId="15" fillId="0" borderId="0" xfId="0" applyFont="1"/>
    <xf numFmtId="0" fontId="16" fillId="0" borderId="0" xfId="0" applyFont="1"/>
    <xf numFmtId="0" fontId="17" fillId="9" borderId="0" xfId="0" applyFont="1" applyFill="1"/>
    <xf numFmtId="0" fontId="1" fillId="4" borderId="0" xfId="0" applyFont="1" applyFill="1"/>
    <xf numFmtId="0" fontId="1" fillId="5" borderId="0" xfId="0" applyFont="1" applyFill="1"/>
    <xf numFmtId="0" fontId="1" fillId="6" borderId="0" xfId="0" applyFont="1" applyFill="1"/>
    <xf numFmtId="0" fontId="1" fillId="7" borderId="0" xfId="0" applyFont="1" applyFill="1"/>
    <xf numFmtId="0" fontId="18" fillId="8" borderId="0" xfId="0" applyFont="1" applyFill="1"/>
    <xf numFmtId="0" fontId="0" fillId="10" borderId="0" xfId="0" applyFill="1"/>
    <xf numFmtId="0" fontId="0" fillId="2" borderId="0" xfId="0" applyFill="1"/>
    <xf numFmtId="0" fontId="0" fillId="9" borderId="0" xfId="0" applyFill="1"/>
    <xf numFmtId="0" fontId="1" fillId="10" borderId="0" xfId="0" applyFont="1" applyFill="1"/>
    <xf numFmtId="0" fontId="2" fillId="0" borderId="0" xfId="0" applyFont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left" vertical="center"/>
    </xf>
    <xf numFmtId="0" fontId="19" fillId="0" borderId="0" xfId="0" applyFont="1"/>
    <xf numFmtId="0" fontId="2" fillId="0" borderId="0" xfId="0" applyFont="1" applyAlignment="1">
      <alignment horizontal="left"/>
    </xf>
    <xf numFmtId="0" fontId="8" fillId="3" borderId="0" xfId="0" applyFont="1" applyFill="1"/>
    <xf numFmtId="0" fontId="4" fillId="0" borderId="0" xfId="0" applyFont="1" applyAlignment="1">
      <alignment horizontal="left"/>
    </xf>
    <xf numFmtId="2" fontId="0" fillId="0" borderId="0" xfId="0" applyNumberFormat="1"/>
    <xf numFmtId="0" fontId="10" fillId="0" borderId="0" xfId="0" applyFont="1" applyAlignment="1">
      <alignment horizontal="left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/>
    </xf>
    <xf numFmtId="0" fontId="4" fillId="11" borderId="0" xfId="0" applyFont="1" applyFill="1" applyAlignment="1">
      <alignment horizontal="left" vertical="center" wrapText="1"/>
    </xf>
    <xf numFmtId="0" fontId="0" fillId="12" borderId="0" xfId="0" applyFill="1"/>
    <xf numFmtId="0" fontId="1" fillId="12" borderId="0" xfId="0" applyFont="1" applyFill="1"/>
    <xf numFmtId="0" fontId="0" fillId="13" borderId="0" xfId="0" applyFill="1"/>
    <xf numFmtId="0" fontId="1" fillId="13" borderId="0" xfId="0" applyFont="1" applyFill="1"/>
    <xf numFmtId="0" fontId="0" fillId="14" borderId="0" xfId="0" applyFill="1"/>
    <xf numFmtId="0" fontId="1" fillId="14" borderId="0" xfId="0" applyFont="1" applyFill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22" fillId="15" borderId="0" xfId="0" applyFont="1" applyFill="1"/>
    <xf numFmtId="0" fontId="24" fillId="15" borderId="0" xfId="0" applyFont="1" applyFill="1"/>
    <xf numFmtId="0" fontId="22" fillId="16" borderId="0" xfId="0" applyFont="1" applyFill="1"/>
    <xf numFmtId="0" fontId="24" fillId="16" borderId="0" xfId="0" applyFont="1" applyFill="1"/>
    <xf numFmtId="0" fontId="22" fillId="17" borderId="0" xfId="0" applyFont="1" applyFill="1"/>
    <xf numFmtId="0" fontId="24" fillId="17" borderId="0" xfId="0" applyFont="1" applyFill="1"/>
    <xf numFmtId="0" fontId="22" fillId="18" borderId="0" xfId="0" applyFont="1" applyFill="1"/>
    <xf numFmtId="0" fontId="24" fillId="18" borderId="0" xfId="0" applyFont="1" applyFill="1"/>
    <xf numFmtId="0" fontId="22" fillId="19" borderId="0" xfId="0" applyFont="1" applyFill="1"/>
    <xf numFmtId="0" fontId="24" fillId="20" borderId="0" xfId="0" applyFont="1" applyFill="1"/>
    <xf numFmtId="0" fontId="22" fillId="20" borderId="0" xfId="0" applyFont="1" applyFill="1"/>
    <xf numFmtId="0" fontId="22" fillId="21" borderId="0" xfId="0" applyFont="1" applyFill="1"/>
    <xf numFmtId="0" fontId="24" fillId="21" borderId="0" xfId="0" applyFont="1" applyFill="1"/>
    <xf numFmtId="0" fontId="22" fillId="22" borderId="0" xfId="0" applyFont="1" applyFill="1"/>
    <xf numFmtId="0" fontId="24" fillId="22" borderId="0" xfId="0" applyFont="1" applyFill="1"/>
    <xf numFmtId="0" fontId="26" fillId="0" borderId="0" xfId="0" applyFont="1"/>
    <xf numFmtId="0" fontId="27" fillId="0" borderId="0" xfId="0" applyFont="1"/>
    <xf numFmtId="0" fontId="28" fillId="0" borderId="0" xfId="0" applyFont="1"/>
    <xf numFmtId="0" fontId="1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29" fillId="0" borderId="0" xfId="0" applyFont="1" applyAlignment="1">
      <alignment horizontal="center" vertical="center"/>
    </xf>
    <xf numFmtId="0" fontId="18" fillId="0" borderId="0" xfId="0" applyFont="1"/>
    <xf numFmtId="0" fontId="30" fillId="0" borderId="0" xfId="0" applyFont="1"/>
    <xf numFmtId="0" fontId="30" fillId="0" borderId="0" xfId="0" applyFont="1" applyAlignment="1">
      <alignment horizontal="right" vertical="center"/>
    </xf>
    <xf numFmtId="0" fontId="0" fillId="0" borderId="0" xfId="0" applyAlignment="1">
      <alignment horizontal="left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31" fillId="0" borderId="0" xfId="0" applyFont="1"/>
    <xf numFmtId="0" fontId="32" fillId="0" borderId="0" xfId="0" applyFont="1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33" fillId="0" borderId="0" xfId="0" applyFont="1" applyAlignment="1">
      <alignment horizontal="left"/>
    </xf>
    <xf numFmtId="0" fontId="34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FF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B93439-AEC4-4142-8AB0-885EA0E6D738}">
  <dimension ref="A1:AD299"/>
  <sheetViews>
    <sheetView topLeftCell="A7" workbookViewId="0">
      <selection activeCell="D22" sqref="D22"/>
    </sheetView>
  </sheetViews>
  <sheetFormatPr baseColWidth="10" defaultRowHeight="16" x14ac:dyDescent="0.2"/>
  <cols>
    <col min="1" max="1" width="40.5" customWidth="1"/>
    <col min="2" max="2" width="24" customWidth="1"/>
    <col min="3" max="3" width="20.5" customWidth="1"/>
    <col min="4" max="4" width="19.6640625" customWidth="1"/>
    <col min="5" max="5" width="19.33203125" customWidth="1"/>
    <col min="6" max="6" width="12.6640625" customWidth="1"/>
    <col min="7" max="7" width="21" customWidth="1"/>
    <col min="8" max="8" width="16.83203125" customWidth="1"/>
  </cols>
  <sheetData>
    <row r="1" spans="1:29" ht="24" x14ac:dyDescent="0.3">
      <c r="A1" s="26" t="s">
        <v>206</v>
      </c>
      <c r="B1" s="16" t="s">
        <v>160</v>
      </c>
      <c r="C1" s="16" t="s">
        <v>161</v>
      </c>
      <c r="D1" s="16" t="s">
        <v>162</v>
      </c>
      <c r="E1" s="16" t="s">
        <v>163</v>
      </c>
      <c r="F1" s="16" t="s">
        <v>164</v>
      </c>
      <c r="I1" s="1"/>
      <c r="J1" s="1"/>
      <c r="N1" s="1"/>
      <c r="O1" s="1"/>
      <c r="P1" s="1"/>
      <c r="Q1" s="1"/>
      <c r="T1" s="1"/>
      <c r="U1" s="1"/>
      <c r="V1" s="1"/>
      <c r="W1" s="1"/>
      <c r="Z1" s="1"/>
      <c r="AA1" s="1"/>
      <c r="AB1" s="1"/>
      <c r="AC1" s="1"/>
    </row>
    <row r="2" spans="1:29" x14ac:dyDescent="0.2">
      <c r="B2" s="1" t="s">
        <v>11</v>
      </c>
      <c r="C2" s="1" t="s">
        <v>11</v>
      </c>
      <c r="D2" s="1" t="s">
        <v>11</v>
      </c>
      <c r="E2" s="1" t="s">
        <v>11</v>
      </c>
      <c r="F2" s="1" t="s">
        <v>11</v>
      </c>
      <c r="I2" s="1"/>
      <c r="J2" s="1"/>
      <c r="N2" s="1"/>
      <c r="O2" s="1"/>
      <c r="P2" s="1"/>
      <c r="Q2" s="1"/>
      <c r="T2" s="1"/>
      <c r="U2" s="1"/>
      <c r="V2" s="1"/>
      <c r="W2" s="1"/>
      <c r="Z2" s="1"/>
      <c r="AA2" s="1"/>
      <c r="AB2" s="1"/>
      <c r="AC2" s="1"/>
    </row>
    <row r="3" spans="1:29" x14ac:dyDescent="0.2">
      <c r="A3" t="s">
        <v>143</v>
      </c>
      <c r="B3" s="1">
        <v>0.27333333333333332</v>
      </c>
      <c r="C3" s="1">
        <v>0.22666666666666668</v>
      </c>
      <c r="D3" s="1">
        <v>0.73666666666666669</v>
      </c>
      <c r="E3" s="1">
        <v>0.66333333333333333</v>
      </c>
      <c r="F3" s="1">
        <v>0.71666666666666667</v>
      </c>
    </row>
    <row r="4" spans="1:29" x14ac:dyDescent="0.2">
      <c r="A4" t="s">
        <v>144</v>
      </c>
      <c r="B4" s="1">
        <v>0.27500000000000002</v>
      </c>
      <c r="C4" s="1">
        <v>0.28999999999999998</v>
      </c>
      <c r="D4" s="1">
        <v>0.72</v>
      </c>
      <c r="E4" s="1">
        <v>0.69499999999999995</v>
      </c>
      <c r="F4" s="1">
        <v>0.76</v>
      </c>
    </row>
    <row r="5" spans="1:29" x14ac:dyDescent="0.2">
      <c r="A5" t="s">
        <v>145</v>
      </c>
      <c r="B5" s="1">
        <v>0</v>
      </c>
      <c r="C5" s="1">
        <v>0</v>
      </c>
      <c r="D5" s="1">
        <v>3.3333333333333331E-3</v>
      </c>
      <c r="E5" s="1">
        <v>0.03</v>
      </c>
      <c r="F5" s="1">
        <v>2.3333333333333334E-2</v>
      </c>
    </row>
    <row r="6" spans="1:29" x14ac:dyDescent="0.2">
      <c r="A6" t="s">
        <v>146</v>
      </c>
      <c r="B6" s="1">
        <v>1.4999999999999999E-2</v>
      </c>
      <c r="C6" s="1">
        <v>1.7500000000000002E-2</v>
      </c>
      <c r="D6" s="1">
        <v>4.4999999999999998E-2</v>
      </c>
      <c r="E6" s="1">
        <v>0.02</v>
      </c>
      <c r="F6" s="1">
        <v>4.2500000000000003E-2</v>
      </c>
    </row>
    <row r="7" spans="1:29" x14ac:dyDescent="0.2">
      <c r="A7" t="s">
        <v>147</v>
      </c>
      <c r="B7" s="1">
        <v>0.36666666666666664</v>
      </c>
      <c r="C7" s="1">
        <v>0.3066666666666667</v>
      </c>
      <c r="D7" s="1">
        <v>0.84666666666666668</v>
      </c>
      <c r="E7" s="1">
        <v>0.70333333333333325</v>
      </c>
      <c r="F7" s="1">
        <v>0.83666666666666667</v>
      </c>
    </row>
    <row r="8" spans="1:29" x14ac:dyDescent="0.2">
      <c r="A8" t="s">
        <v>148</v>
      </c>
      <c r="B8" s="1">
        <v>0.3</v>
      </c>
      <c r="C8" s="1">
        <v>0.30499999999999999</v>
      </c>
      <c r="D8" s="1">
        <v>0.81499999999999995</v>
      </c>
      <c r="E8" s="1">
        <v>0.80500000000000005</v>
      </c>
      <c r="F8" s="1">
        <v>0.83499999999999996</v>
      </c>
    </row>
    <row r="9" spans="1:29" x14ac:dyDescent="0.2">
      <c r="A9" t="s">
        <v>149</v>
      </c>
      <c r="B9" s="1">
        <v>0.43</v>
      </c>
      <c r="C9" s="1">
        <v>0.45</v>
      </c>
      <c r="D9" s="1">
        <v>0.23</v>
      </c>
      <c r="E9" s="1">
        <v>0.3775</v>
      </c>
      <c r="F9" s="1">
        <v>0.59</v>
      </c>
    </row>
    <row r="10" spans="1:29" x14ac:dyDescent="0.2">
      <c r="A10" t="s">
        <v>150</v>
      </c>
      <c r="B10" s="1">
        <v>0.72750000000000004</v>
      </c>
      <c r="C10" s="1">
        <v>0.73</v>
      </c>
      <c r="D10" s="1">
        <v>0.87</v>
      </c>
      <c r="E10" s="1">
        <v>0.88500000000000001</v>
      </c>
      <c r="F10" s="1">
        <v>0.85499999999999998</v>
      </c>
    </row>
    <row r="11" spans="1:29" x14ac:dyDescent="0.2">
      <c r="A11" t="s">
        <v>151</v>
      </c>
      <c r="B11" s="1">
        <v>0.7533333333333333</v>
      </c>
      <c r="C11" s="1">
        <v>0.74</v>
      </c>
      <c r="D11" s="1">
        <v>0.83333333333333326</v>
      </c>
      <c r="E11" s="1">
        <v>0.80333333333333323</v>
      </c>
      <c r="F11" s="1">
        <v>0.85</v>
      </c>
    </row>
    <row r="12" spans="1:29" x14ac:dyDescent="0.2">
      <c r="A12" t="s">
        <v>152</v>
      </c>
      <c r="B12" s="1">
        <v>0.81</v>
      </c>
      <c r="C12" s="1">
        <v>0.79</v>
      </c>
      <c r="D12" s="1">
        <v>0.88</v>
      </c>
      <c r="E12" s="1">
        <v>0.83</v>
      </c>
      <c r="F12" s="1">
        <v>0.84</v>
      </c>
    </row>
    <row r="13" spans="1:29" x14ac:dyDescent="0.2">
      <c r="A13" t="s">
        <v>153</v>
      </c>
      <c r="B13" s="1">
        <v>0.72</v>
      </c>
      <c r="C13" s="1">
        <v>0.73666666666666669</v>
      </c>
      <c r="D13" s="1">
        <v>0.64333333333333331</v>
      </c>
      <c r="E13" s="1">
        <v>0.79666666666666675</v>
      </c>
      <c r="F13" s="1">
        <v>0.82</v>
      </c>
    </row>
    <row r="14" spans="1:29" x14ac:dyDescent="0.2">
      <c r="A14" t="s">
        <v>154</v>
      </c>
      <c r="B14" s="1">
        <v>0.76666666666666672</v>
      </c>
      <c r="C14" s="1">
        <v>0.7533333333333333</v>
      </c>
      <c r="D14" s="1">
        <v>0.92</v>
      </c>
      <c r="E14" s="1">
        <v>0.87</v>
      </c>
      <c r="F14" s="1">
        <v>0.91333333333333333</v>
      </c>
    </row>
    <row r="15" spans="1:29" x14ac:dyDescent="0.2">
      <c r="A15" t="s">
        <v>155</v>
      </c>
      <c r="B15" s="1">
        <v>0.83666666666666667</v>
      </c>
      <c r="C15" s="1">
        <v>0.82666666666666666</v>
      </c>
      <c r="D15" s="1">
        <v>0.94333333333333325</v>
      </c>
      <c r="E15" s="1">
        <v>0.89666666666666672</v>
      </c>
      <c r="F15" s="1">
        <v>0.91666666666666674</v>
      </c>
    </row>
    <row r="16" spans="1:29" x14ac:dyDescent="0.2">
      <c r="A16" t="s">
        <v>156</v>
      </c>
      <c r="B16" s="1">
        <v>0.77</v>
      </c>
      <c r="C16" s="1">
        <v>0.79333333333333333</v>
      </c>
      <c r="D16" s="1">
        <v>0.91666666666666674</v>
      </c>
      <c r="E16" s="1">
        <v>0.84666666666666668</v>
      </c>
      <c r="F16" s="1">
        <v>0.86</v>
      </c>
    </row>
    <row r="17" spans="1:30" x14ac:dyDescent="0.2">
      <c r="A17" t="s">
        <v>157</v>
      </c>
      <c r="B17" s="1">
        <v>0.76</v>
      </c>
      <c r="C17" s="1">
        <v>0.78</v>
      </c>
      <c r="D17" s="1">
        <v>0.86499999999999999</v>
      </c>
      <c r="E17" s="1">
        <v>0.83499999999999996</v>
      </c>
      <c r="F17" s="1">
        <v>0.875</v>
      </c>
    </row>
    <row r="18" spans="1:30" x14ac:dyDescent="0.2">
      <c r="A18" t="s">
        <v>158</v>
      </c>
      <c r="B18" s="1">
        <v>0.81666666666666676</v>
      </c>
      <c r="C18" s="1">
        <v>0.82</v>
      </c>
      <c r="D18" s="1">
        <v>0.89666666666666672</v>
      </c>
      <c r="E18" s="1">
        <v>0.79666666666666675</v>
      </c>
      <c r="F18" s="1">
        <v>0.87333333333333329</v>
      </c>
    </row>
    <row r="19" spans="1:30" x14ac:dyDescent="0.2">
      <c r="A19" t="s">
        <v>159</v>
      </c>
      <c r="B19" s="1">
        <v>0.67666666666666675</v>
      </c>
      <c r="C19" s="1">
        <v>0.69</v>
      </c>
      <c r="D19" s="1">
        <v>0.87</v>
      </c>
      <c r="E19" s="1">
        <v>0.73666666666666669</v>
      </c>
      <c r="F19" s="1">
        <v>0.84</v>
      </c>
    </row>
    <row r="21" spans="1:30" x14ac:dyDescent="0.2">
      <c r="A21" s="1"/>
      <c r="F21" s="1"/>
      <c r="L21" s="1"/>
      <c r="R21" s="1"/>
      <c r="X21" s="1"/>
      <c r="AD21" s="1"/>
    </row>
    <row r="22" spans="1:30" x14ac:dyDescent="0.2">
      <c r="A22" s="1"/>
      <c r="F22" s="1"/>
      <c r="L22" s="1"/>
      <c r="R22" s="1"/>
      <c r="X22" s="1"/>
      <c r="AD22" s="1"/>
    </row>
    <row r="23" spans="1:30" x14ac:dyDescent="0.2">
      <c r="A23" s="1"/>
      <c r="F23" s="1"/>
      <c r="L23" s="1"/>
      <c r="R23" s="1"/>
      <c r="X23" s="1"/>
      <c r="AD23" s="1"/>
    </row>
    <row r="24" spans="1:30" x14ac:dyDescent="0.2">
      <c r="A24" s="1"/>
      <c r="F24" s="1"/>
      <c r="L24" s="1"/>
      <c r="R24" s="1"/>
      <c r="X24" s="1"/>
      <c r="AD24" s="1"/>
    </row>
    <row r="25" spans="1:30" x14ac:dyDescent="0.2">
      <c r="A25" s="1"/>
      <c r="F25" s="1"/>
      <c r="L25" s="1"/>
      <c r="R25" s="1"/>
      <c r="X25" s="1"/>
      <c r="AD25" s="1"/>
    </row>
    <row r="26" spans="1:30" x14ac:dyDescent="0.2">
      <c r="A26" s="1"/>
      <c r="F26" s="1"/>
      <c r="L26" s="1"/>
      <c r="R26" s="1"/>
      <c r="X26" s="1"/>
      <c r="AD26" s="1"/>
    </row>
    <row r="27" spans="1:30" ht="24" x14ac:dyDescent="0.3">
      <c r="A27" s="26" t="s">
        <v>205</v>
      </c>
    </row>
    <row r="28" spans="1:30" x14ac:dyDescent="0.2">
      <c r="B28" s="1" t="s">
        <v>165</v>
      </c>
      <c r="E28" s="1" t="s">
        <v>166</v>
      </c>
      <c r="H28" s="1" t="s">
        <v>167</v>
      </c>
      <c r="K28" s="1" t="s">
        <v>168</v>
      </c>
      <c r="P28" s="1" t="s">
        <v>169</v>
      </c>
      <c r="S28" s="1" t="s">
        <v>170</v>
      </c>
    </row>
    <row r="29" spans="1:30" x14ac:dyDescent="0.2">
      <c r="B29" s="27" t="s">
        <v>9</v>
      </c>
      <c r="C29" s="27" t="s">
        <v>8</v>
      </c>
      <c r="D29" s="27" t="s">
        <v>10</v>
      </c>
      <c r="E29" s="28" t="s">
        <v>51</v>
      </c>
      <c r="F29" s="28" t="s">
        <v>52</v>
      </c>
      <c r="G29" s="28" t="s">
        <v>53</v>
      </c>
      <c r="H29" s="16" t="s">
        <v>171</v>
      </c>
      <c r="I29" s="16" t="s">
        <v>172</v>
      </c>
      <c r="J29" s="16" t="s">
        <v>173</v>
      </c>
      <c r="K29" s="29" t="s">
        <v>174</v>
      </c>
      <c r="L29" s="29" t="s">
        <v>175</v>
      </c>
      <c r="M29" s="29" t="s">
        <v>176</v>
      </c>
      <c r="N29" s="29" t="s">
        <v>177</v>
      </c>
      <c r="O29" s="29" t="s">
        <v>178</v>
      </c>
      <c r="P29" s="27" t="s">
        <v>179</v>
      </c>
      <c r="Q29" s="27" t="s">
        <v>180</v>
      </c>
      <c r="R29" s="27" t="s">
        <v>181</v>
      </c>
      <c r="S29" s="30" t="s">
        <v>182</v>
      </c>
      <c r="T29" s="30" t="s">
        <v>183</v>
      </c>
      <c r="U29" s="31" t="s">
        <v>184</v>
      </c>
    </row>
    <row r="30" spans="1:30" x14ac:dyDescent="0.2">
      <c r="A30" s="1" t="s">
        <v>143</v>
      </c>
      <c r="B30" s="1">
        <v>0.75666666666666671</v>
      </c>
      <c r="C30" s="1">
        <v>0.01</v>
      </c>
      <c r="D30" s="1">
        <v>0.03</v>
      </c>
      <c r="E30" s="1">
        <v>0.72</v>
      </c>
      <c r="F30" s="1">
        <v>0.65671641791044777</v>
      </c>
      <c r="G30" s="1">
        <v>0.85555555555555562</v>
      </c>
      <c r="H30" s="1">
        <v>0.94791666666666663</v>
      </c>
      <c r="I30" s="1">
        <v>0.95555555599999997</v>
      </c>
      <c r="J30" s="1">
        <v>0.96590909090909094</v>
      </c>
      <c r="K30" s="1">
        <v>0.90983606557377039</v>
      </c>
      <c r="L30" s="1">
        <v>0.967741935483871</v>
      </c>
      <c r="M30" s="1">
        <v>0.95402298850574707</v>
      </c>
      <c r="N30" s="1">
        <v>0.95918367346938771</v>
      </c>
      <c r="O30" s="1">
        <v>0.95327102803738317</v>
      </c>
      <c r="P30" s="1">
        <v>0.98837209302325579</v>
      </c>
      <c r="Q30" s="1">
        <v>0.95454545454545459</v>
      </c>
      <c r="R30" s="1">
        <v>0.99038461538461542</v>
      </c>
      <c r="S30" s="1">
        <v>0.93805309734513276</v>
      </c>
      <c r="T30" s="1">
        <v>0.97169811320754718</v>
      </c>
      <c r="U30" s="1">
        <v>0</v>
      </c>
    </row>
    <row r="31" spans="1:30" x14ac:dyDescent="0.2">
      <c r="A31" s="1" t="s">
        <v>144</v>
      </c>
      <c r="B31" s="1">
        <v>0.72</v>
      </c>
      <c r="C31" s="1">
        <v>0</v>
      </c>
      <c r="D31" s="1">
        <v>5.0000000000000001E-3</v>
      </c>
      <c r="E31" s="1">
        <v>0.745</v>
      </c>
      <c r="F31" s="1">
        <v>0.73333333333333328</v>
      </c>
      <c r="G31" s="1">
        <v>0.83333333333333348</v>
      </c>
      <c r="H31" s="1">
        <v>0.91489361702127658</v>
      </c>
      <c r="I31" s="1">
        <v>0.94230769199999997</v>
      </c>
      <c r="J31" s="1">
        <v>0.95744680851063835</v>
      </c>
      <c r="K31" s="1">
        <v>0.88749999999999996</v>
      </c>
      <c r="L31" s="1">
        <v>0.97058823529411764</v>
      </c>
      <c r="M31" s="1">
        <v>0.93220338983050832</v>
      </c>
      <c r="N31" s="1">
        <v>0.96296296296296291</v>
      </c>
      <c r="O31" s="1">
        <v>0.96296296296296291</v>
      </c>
      <c r="P31" s="1">
        <v>1</v>
      </c>
      <c r="Q31" s="1">
        <v>0.91764705882352937</v>
      </c>
      <c r="R31" s="1">
        <v>0.96078431372549022</v>
      </c>
      <c r="S31" s="1">
        <v>0.94174757281553401</v>
      </c>
      <c r="T31" s="1">
        <v>0.95945945945945932</v>
      </c>
      <c r="U31" s="1">
        <v>0</v>
      </c>
    </row>
    <row r="32" spans="1:30" x14ac:dyDescent="0.2">
      <c r="A32" s="1" t="s">
        <v>145</v>
      </c>
      <c r="B32" s="1">
        <v>0</v>
      </c>
      <c r="C32" s="1">
        <v>0.91923076923076918</v>
      </c>
      <c r="D32" s="1">
        <v>0.86333333333333329</v>
      </c>
      <c r="E32" s="1">
        <v>1.6666666666666666E-2</v>
      </c>
      <c r="F32" s="1">
        <v>3.9647577092511016E-2</v>
      </c>
      <c r="G32" s="1">
        <v>9.285714285714286E-2</v>
      </c>
      <c r="H32" s="1">
        <v>0.92490118577075098</v>
      </c>
      <c r="I32" s="1">
        <v>0.88505747099999998</v>
      </c>
      <c r="J32" s="1">
        <v>0.90041493775933612</v>
      </c>
      <c r="K32" s="1">
        <v>0.87279151943462896</v>
      </c>
      <c r="L32" s="1">
        <v>0.97609561752988039</v>
      </c>
      <c r="M32" s="1">
        <v>0.95397489539748959</v>
      </c>
      <c r="N32" s="1">
        <v>0.91984732824427484</v>
      </c>
      <c r="O32" s="1">
        <v>0.97014925373134331</v>
      </c>
      <c r="P32" s="1">
        <v>0.97933884297520657</v>
      </c>
      <c r="Q32" s="1">
        <v>0.96632996632996637</v>
      </c>
      <c r="R32" s="1">
        <v>0.98367346938775513</v>
      </c>
      <c r="S32" s="1">
        <v>0.9007633587786259</v>
      </c>
      <c r="T32" s="1">
        <v>0.96691176470588236</v>
      </c>
      <c r="U32" s="1">
        <v>1.3513513513513513E-2</v>
      </c>
    </row>
    <row r="33" spans="1:21" x14ac:dyDescent="0.2">
      <c r="A33" s="1" t="s">
        <v>146</v>
      </c>
      <c r="B33" s="1">
        <v>0.01</v>
      </c>
      <c r="C33" s="1">
        <v>0.88888888888888884</v>
      </c>
      <c r="D33" s="1">
        <v>0.76500000000000001</v>
      </c>
      <c r="E33" s="1">
        <v>0.04</v>
      </c>
      <c r="F33" s="1">
        <v>1.8181818181818181E-2</v>
      </c>
      <c r="G33" s="1">
        <v>5.0632911392405069E-2</v>
      </c>
      <c r="H33" s="1">
        <v>0.89655172413793105</v>
      </c>
      <c r="I33" s="1">
        <v>0.87037036999999995</v>
      </c>
      <c r="J33" s="1">
        <v>0.89090909090909087</v>
      </c>
      <c r="K33" s="1">
        <v>0.85057471264367801</v>
      </c>
      <c r="L33" s="1">
        <v>0.9859154929577465</v>
      </c>
      <c r="M33" s="1">
        <v>0.96923076923076923</v>
      </c>
      <c r="N33" s="1">
        <v>0.89552238805970152</v>
      </c>
      <c r="O33" s="1">
        <v>0.97368421052631571</v>
      </c>
      <c r="P33" s="1">
        <v>0.94736842105263153</v>
      </c>
      <c r="Q33" s="1">
        <v>0.94623655913978499</v>
      </c>
      <c r="R33" s="1">
        <v>0.971830985915493</v>
      </c>
      <c r="S33" s="1">
        <v>0.91397849462365588</v>
      </c>
      <c r="T33" s="1">
        <v>0.96250000000000002</v>
      </c>
      <c r="U33" s="1">
        <v>0</v>
      </c>
    </row>
    <row r="34" spans="1:21" x14ac:dyDescent="0.2">
      <c r="A34" s="1" t="s">
        <v>147</v>
      </c>
      <c r="B34" s="1">
        <v>5.6666666666666671E-2</v>
      </c>
      <c r="C34" s="1">
        <v>0.97368421052631571</v>
      </c>
      <c r="D34" s="1">
        <v>0.77333333333333332</v>
      </c>
      <c r="E34" s="1">
        <v>0.84</v>
      </c>
      <c r="F34" s="1">
        <v>0.68518518518518523</v>
      </c>
      <c r="G34" s="1">
        <v>0.9285714285714286</v>
      </c>
      <c r="H34" s="1">
        <v>9.8765432098765427E-2</v>
      </c>
      <c r="I34" s="1">
        <v>0.16438356200000001</v>
      </c>
      <c r="J34" s="1">
        <v>0.3411764705882353</v>
      </c>
      <c r="K34" s="1">
        <v>0.85869565217391308</v>
      </c>
      <c r="L34" s="1">
        <v>0.97777777777777775</v>
      </c>
      <c r="M34" s="1">
        <v>0.9506172839506174</v>
      </c>
      <c r="N34" s="1">
        <v>0.94805194805194803</v>
      </c>
      <c r="O34" s="1">
        <v>0.98484848484848486</v>
      </c>
      <c r="P34" s="1">
        <v>0.95238095238095233</v>
      </c>
      <c r="Q34" s="1">
        <v>0.921875</v>
      </c>
      <c r="R34" s="1">
        <v>0.9375</v>
      </c>
      <c r="S34" s="1">
        <v>0.949367088607595</v>
      </c>
      <c r="T34" s="1">
        <v>0.96202531645569622</v>
      </c>
      <c r="U34" s="1">
        <v>0</v>
      </c>
    </row>
    <row r="35" spans="1:21" x14ac:dyDescent="0.2">
      <c r="A35" s="1" t="s">
        <v>148</v>
      </c>
      <c r="B35" s="1">
        <v>0.05</v>
      </c>
      <c r="C35" s="1">
        <v>0.9107142857142857</v>
      </c>
      <c r="D35" s="1">
        <v>0.82499999999999996</v>
      </c>
      <c r="E35" s="1">
        <v>0.83</v>
      </c>
      <c r="F35" s="1">
        <v>0.65789473684210531</v>
      </c>
      <c r="G35" s="1">
        <v>0.84090909090909094</v>
      </c>
      <c r="H35" s="1">
        <v>0.17543859649122806</v>
      </c>
      <c r="I35" s="1">
        <v>0.18421052600000001</v>
      </c>
      <c r="J35" s="1">
        <v>0.32558139534883723</v>
      </c>
      <c r="K35" s="1">
        <v>0.8571428571428571</v>
      </c>
      <c r="L35" s="1">
        <v>0.98076923076923062</v>
      </c>
      <c r="M35" s="1">
        <v>0.93548387096774188</v>
      </c>
      <c r="N35" s="1">
        <v>0.93442622950819687</v>
      </c>
      <c r="O35" s="1">
        <v>0.96</v>
      </c>
      <c r="P35" s="1">
        <v>0.97368421052631582</v>
      </c>
      <c r="Q35" s="1">
        <v>0.93333333333333335</v>
      </c>
      <c r="R35" s="1">
        <v>0.95161290322580649</v>
      </c>
      <c r="S35" s="1">
        <v>0.96721311475409832</v>
      </c>
      <c r="T35" s="1">
        <v>0.98360655737704916</v>
      </c>
      <c r="U35" s="1">
        <v>0</v>
      </c>
    </row>
    <row r="36" spans="1:21" x14ac:dyDescent="0.2">
      <c r="A36" s="1" t="s">
        <v>185</v>
      </c>
      <c r="B36" s="1">
        <v>0.24</v>
      </c>
      <c r="C36" s="1">
        <v>0.77519379844961245</v>
      </c>
      <c r="D36" s="1">
        <v>0.90749999999999997</v>
      </c>
      <c r="E36" s="1">
        <v>0.64</v>
      </c>
      <c r="F36" s="1">
        <v>0.90434782608695652</v>
      </c>
      <c r="G36" s="1">
        <v>0.95145631067961167</v>
      </c>
      <c r="H36" s="1">
        <v>0.91608391608391604</v>
      </c>
      <c r="I36" s="1">
        <v>0.88757396399999999</v>
      </c>
      <c r="J36" s="1">
        <v>0.9464285714285714</v>
      </c>
      <c r="K36" s="1">
        <v>2.7777777777777776E-2</v>
      </c>
      <c r="L36" s="1">
        <v>1.8604651162790697E-2</v>
      </c>
      <c r="M36" s="1">
        <v>4.4117647058823532E-2</v>
      </c>
      <c r="N36" s="1">
        <v>2.564102564102564E-2</v>
      </c>
      <c r="O36" s="1">
        <v>6.5573770491803282E-2</v>
      </c>
      <c r="P36" s="1">
        <v>0.96875</v>
      </c>
      <c r="Q36" s="1">
        <v>0.96039603960396036</v>
      </c>
      <c r="R36" s="1">
        <v>0.9668874172185431</v>
      </c>
      <c r="S36" s="1">
        <v>0.9308176100628931</v>
      </c>
      <c r="T36" s="1">
        <v>0.90445859872611467</v>
      </c>
      <c r="U36" s="1">
        <v>5.3763440860215058E-3</v>
      </c>
    </row>
    <row r="37" spans="1:21" x14ac:dyDescent="0.2">
      <c r="A37" s="1" t="s">
        <v>150</v>
      </c>
      <c r="B37" s="1">
        <v>3.5000000000000003E-2</v>
      </c>
      <c r="C37" s="1">
        <v>0.95833333333333348</v>
      </c>
      <c r="D37" s="1">
        <v>0.9375</v>
      </c>
      <c r="E37" s="1">
        <v>0.87749999999999995</v>
      </c>
      <c r="F37" s="1">
        <v>0.92553191489361697</v>
      </c>
      <c r="G37" s="1">
        <v>0.95402298850574707</v>
      </c>
      <c r="H37" s="1">
        <v>0.92105263157894735</v>
      </c>
      <c r="I37" s="1">
        <v>0.93277310899999999</v>
      </c>
      <c r="J37" s="1">
        <v>0.96694214876033058</v>
      </c>
      <c r="K37" s="1">
        <v>0.7578125</v>
      </c>
      <c r="L37" s="1">
        <v>0.94117647058823517</v>
      </c>
      <c r="M37" s="1">
        <v>0.94444444444444442</v>
      </c>
      <c r="N37" s="1">
        <v>0.9375</v>
      </c>
      <c r="O37" s="1">
        <v>0.94957983193277296</v>
      </c>
      <c r="P37" s="1">
        <v>0.19444444444444445</v>
      </c>
      <c r="Q37" s="1">
        <v>0.36666666666666664</v>
      </c>
      <c r="R37" s="1">
        <v>7.6923076923076927E-2</v>
      </c>
      <c r="S37" s="1">
        <v>0.91666666666666652</v>
      </c>
      <c r="T37" s="1">
        <v>0.97540983606557374</v>
      </c>
      <c r="U37" s="1">
        <v>1.5384615384615385E-2</v>
      </c>
    </row>
    <row r="38" spans="1:21" x14ac:dyDescent="0.2">
      <c r="A38" s="1" t="s">
        <v>151</v>
      </c>
      <c r="B38" s="1">
        <v>0.17666666666666667</v>
      </c>
      <c r="C38" s="1">
        <v>0.87912087912087911</v>
      </c>
      <c r="D38" s="1">
        <v>0.90666666666666673</v>
      </c>
      <c r="E38" s="1">
        <v>0.82</v>
      </c>
      <c r="F38" s="1">
        <v>0.90196078431372551</v>
      </c>
      <c r="G38" s="1">
        <v>0.91176470588235292</v>
      </c>
      <c r="H38" s="1">
        <v>0.89814814814814814</v>
      </c>
      <c r="I38" s="1">
        <v>0.94117647100000001</v>
      </c>
      <c r="J38" s="1">
        <v>0.92592592592592593</v>
      </c>
      <c r="K38" s="1">
        <v>0.89189189189189189</v>
      </c>
      <c r="L38" s="1">
        <v>0.75903614457831325</v>
      </c>
      <c r="M38" s="1">
        <v>0.88659793814432986</v>
      </c>
      <c r="N38" s="1">
        <v>0.86419753086419748</v>
      </c>
      <c r="O38" s="1">
        <v>0.93055555555555558</v>
      </c>
      <c r="P38" s="1">
        <v>0.97727272727272729</v>
      </c>
      <c r="Q38" s="1">
        <v>0.92207792207792205</v>
      </c>
      <c r="R38" s="1">
        <v>0.90909090909090906</v>
      </c>
      <c r="S38" s="1">
        <v>0.25925925925925924</v>
      </c>
      <c r="T38" s="1">
        <v>0.35576923076923078</v>
      </c>
      <c r="U38" s="1">
        <v>0.53424657534246578</v>
      </c>
    </row>
    <row r="39" spans="1:21" x14ac:dyDescent="0.2">
      <c r="A39" s="1" t="s">
        <v>152</v>
      </c>
      <c r="B39" s="1">
        <v>0.22</v>
      </c>
      <c r="C39" s="1">
        <v>0.91176470588235292</v>
      </c>
      <c r="D39" s="1">
        <v>0.9</v>
      </c>
      <c r="E39" s="1">
        <v>0.81</v>
      </c>
      <c r="F39" s="1">
        <v>0.92592592592592593</v>
      </c>
      <c r="G39" s="1">
        <v>0.91666666666666652</v>
      </c>
      <c r="H39" s="1">
        <v>0.91111111111111109</v>
      </c>
      <c r="I39" s="1">
        <v>0.97297297299999996</v>
      </c>
      <c r="J39" s="1">
        <v>0.91428571428571426</v>
      </c>
      <c r="K39" s="1">
        <v>0.92105263157894735</v>
      </c>
      <c r="L39" s="1">
        <v>0.82051282051282048</v>
      </c>
      <c r="M39" s="1">
        <v>0.94736842105263153</v>
      </c>
      <c r="N39" s="1">
        <v>0.86111111111111116</v>
      </c>
      <c r="O39" s="1">
        <v>0.97368421052631571</v>
      </c>
      <c r="P39" s="1">
        <v>0.97674418604651159</v>
      </c>
      <c r="Q39" s="1">
        <v>0.97435897435897434</v>
      </c>
      <c r="R39" s="1">
        <v>0.95</v>
      </c>
      <c r="S39" s="1">
        <v>0.34146341463414637</v>
      </c>
      <c r="T39" s="1">
        <v>0.30232558139534882</v>
      </c>
      <c r="U39" s="1">
        <v>0.41025641025641024</v>
      </c>
    </row>
    <row r="40" spans="1:21" x14ac:dyDescent="0.2">
      <c r="A40" s="1" t="s">
        <v>153</v>
      </c>
      <c r="B40" s="1">
        <v>0.17333333333333331</v>
      </c>
      <c r="C40" s="1">
        <v>0.9251700680272108</v>
      </c>
      <c r="D40" s="1">
        <v>0.93333333333333324</v>
      </c>
      <c r="E40" s="1">
        <v>0.83</v>
      </c>
      <c r="F40" s="1">
        <v>0.96190476190476193</v>
      </c>
      <c r="G40" s="1">
        <v>0.92920353982300885</v>
      </c>
      <c r="H40" s="1">
        <v>0.91608391608391604</v>
      </c>
      <c r="I40" s="1">
        <v>0.96815286599999995</v>
      </c>
      <c r="J40" s="1">
        <v>0.97206703910614523</v>
      </c>
      <c r="K40" s="1">
        <v>0.92452830188679247</v>
      </c>
      <c r="L40" s="1">
        <v>0.94160583941605835</v>
      </c>
      <c r="M40" s="1">
        <v>0.93452380952380953</v>
      </c>
      <c r="N40" s="1">
        <v>0.87577639751552794</v>
      </c>
      <c r="O40" s="1">
        <v>0.96875</v>
      </c>
      <c r="P40" s="1">
        <v>0.96132596685082872</v>
      </c>
      <c r="Q40" s="1">
        <v>0.96747967479674801</v>
      </c>
      <c r="R40" s="1">
        <v>0.96470588235294119</v>
      </c>
      <c r="S40" s="1">
        <v>0.97590361445783136</v>
      </c>
      <c r="T40" s="1">
        <v>0.95973154362416091</v>
      </c>
      <c r="U40" s="1">
        <v>0.11382113821138211</v>
      </c>
    </row>
    <row r="41" spans="1:21" x14ac:dyDescent="0.2">
      <c r="A41" s="1" t="s">
        <v>154</v>
      </c>
      <c r="B41" s="1">
        <v>0.11333333333333334</v>
      </c>
      <c r="C41" s="1">
        <v>0.92800000000000016</v>
      </c>
      <c r="D41" s="1">
        <v>0.96</v>
      </c>
      <c r="E41" s="1">
        <v>0.89666666666666672</v>
      </c>
      <c r="F41" s="1">
        <v>0.95652173913043481</v>
      </c>
      <c r="G41" s="1">
        <v>0.97849462365591389</v>
      </c>
      <c r="H41" s="1">
        <v>0.96907216494845361</v>
      </c>
      <c r="I41" s="1">
        <v>0.97368421100000002</v>
      </c>
      <c r="J41" s="1">
        <v>0.98113207547169812</v>
      </c>
      <c r="K41" s="1">
        <v>0.95238095238095222</v>
      </c>
      <c r="L41" s="1">
        <v>0.98230088495575218</v>
      </c>
      <c r="M41" s="1">
        <v>0.98148148148148151</v>
      </c>
      <c r="N41" s="1">
        <v>0.96491228070175439</v>
      </c>
      <c r="O41" s="1">
        <v>0.9</v>
      </c>
      <c r="P41" s="1">
        <v>0.94827586206896552</v>
      </c>
      <c r="Q41" s="1">
        <v>0.99038461538461542</v>
      </c>
      <c r="R41" s="1">
        <v>0.95774647887323938</v>
      </c>
      <c r="S41" s="1">
        <v>0.9732142857142857</v>
      </c>
      <c r="T41" s="1">
        <v>0.92241379310344829</v>
      </c>
      <c r="U41" s="1">
        <v>3.5714285714285712E-2</v>
      </c>
    </row>
    <row r="42" spans="1:21" x14ac:dyDescent="0.2">
      <c r="A42" s="1" t="s">
        <v>155</v>
      </c>
      <c r="B42" s="1">
        <v>0.12</v>
      </c>
      <c r="C42" s="1">
        <v>0.92682926829268297</v>
      </c>
      <c r="D42" s="1">
        <v>0.97</v>
      </c>
      <c r="E42" s="1">
        <v>0.91</v>
      </c>
      <c r="F42" s="1">
        <v>0.96491228070175439</v>
      </c>
      <c r="G42" s="1">
        <v>0.9552238805970148</v>
      </c>
      <c r="H42" s="1">
        <v>0.95238095238095233</v>
      </c>
      <c r="I42" s="1">
        <v>0.97115384599999999</v>
      </c>
      <c r="J42" s="1">
        <v>0.96703296703296704</v>
      </c>
      <c r="K42" s="1">
        <v>0.92473118279569888</v>
      </c>
      <c r="L42" s="1">
        <v>0.97590361445783136</v>
      </c>
      <c r="M42" s="1">
        <v>0.97872340425531912</v>
      </c>
      <c r="N42" s="1">
        <v>0.96666666666666667</v>
      </c>
      <c r="O42" s="1">
        <v>0.80281690140845074</v>
      </c>
      <c r="P42" s="1">
        <v>0.96116504854368934</v>
      </c>
      <c r="Q42" s="1">
        <v>0.984375</v>
      </c>
      <c r="R42" s="1">
        <v>0.94623655913978499</v>
      </c>
      <c r="S42" s="1">
        <v>0.96739130434782605</v>
      </c>
      <c r="T42" s="1">
        <v>0.95180722891566261</v>
      </c>
      <c r="U42" s="1">
        <v>4.0816326530612249E-2</v>
      </c>
    </row>
    <row r="43" spans="1:21" x14ac:dyDescent="0.2">
      <c r="A43" s="1" t="s">
        <v>156</v>
      </c>
      <c r="B43" s="1">
        <v>0.13666666666666666</v>
      </c>
      <c r="C43" s="1">
        <v>0.89719626168224298</v>
      </c>
      <c r="D43" s="1">
        <v>0.92333333333333334</v>
      </c>
      <c r="E43" s="1">
        <v>0.86333333333333329</v>
      </c>
      <c r="F43" s="1">
        <v>0.94827586206896552</v>
      </c>
      <c r="G43" s="1">
        <v>0.98611111111111116</v>
      </c>
      <c r="H43" s="1">
        <v>0.93406593406593408</v>
      </c>
      <c r="I43" s="1">
        <v>0.97802197800000001</v>
      </c>
      <c r="J43" s="1">
        <v>0.967741935483871</v>
      </c>
      <c r="K43" s="1">
        <v>0.91891891891891897</v>
      </c>
      <c r="L43" s="1">
        <v>0.94186046511627908</v>
      </c>
      <c r="M43" s="1">
        <v>0.95049504950495045</v>
      </c>
      <c r="N43" s="1">
        <v>0.91262135922330101</v>
      </c>
      <c r="O43" s="1">
        <v>0.98958333333333348</v>
      </c>
      <c r="P43" s="1">
        <v>0.98947368421052628</v>
      </c>
      <c r="Q43" s="1">
        <v>0.98648648648648651</v>
      </c>
      <c r="R43" s="1">
        <v>0.96610169491525422</v>
      </c>
      <c r="S43" s="1">
        <v>0.97826086956521729</v>
      </c>
      <c r="T43" s="1">
        <v>0.5643564356435643</v>
      </c>
      <c r="U43" s="1">
        <v>9.375E-2</v>
      </c>
    </row>
    <row r="44" spans="1:21" x14ac:dyDescent="0.2">
      <c r="A44" s="1" t="s">
        <v>157</v>
      </c>
      <c r="B44" s="1">
        <v>0.16500000000000001</v>
      </c>
      <c r="C44" s="1">
        <v>0.8902439024390244</v>
      </c>
      <c r="D44" s="1">
        <v>0.91</v>
      </c>
      <c r="E44" s="1">
        <v>0.86499999999999999</v>
      </c>
      <c r="F44" s="1">
        <v>0.97826086956521729</v>
      </c>
      <c r="G44" s="1">
        <v>0.94444444444444442</v>
      </c>
      <c r="H44" s="1">
        <v>0.86792452830188682</v>
      </c>
      <c r="I44" s="1">
        <v>0.97142857100000002</v>
      </c>
      <c r="J44" s="1">
        <v>0.98529411764705888</v>
      </c>
      <c r="K44" s="1">
        <v>0.93421052631578949</v>
      </c>
      <c r="L44" s="1">
        <v>0.94736842105263153</v>
      </c>
      <c r="M44" s="1">
        <v>0.97499999999999998</v>
      </c>
      <c r="N44" s="1">
        <v>0.87142857142857144</v>
      </c>
      <c r="O44" s="1">
        <v>0.9722222222222221</v>
      </c>
      <c r="P44" s="1">
        <v>0.9850746268656716</v>
      </c>
      <c r="Q44" s="1">
        <v>0.94230769230769229</v>
      </c>
      <c r="R44" s="1">
        <v>0.98550724637681164</v>
      </c>
      <c r="S44" s="1">
        <v>0.967741935483871</v>
      </c>
      <c r="T44" s="1">
        <v>0.9285714285714286</v>
      </c>
      <c r="U44" s="1">
        <v>0.13432835820895522</v>
      </c>
    </row>
    <row r="45" spans="1:21" x14ac:dyDescent="0.2">
      <c r="A45" s="1" t="s">
        <v>158</v>
      </c>
      <c r="B45" s="1">
        <v>0.14000000000000001</v>
      </c>
      <c r="C45" s="1">
        <v>0.92452830188679247</v>
      </c>
      <c r="D45" s="1">
        <v>0.8833333333333333</v>
      </c>
      <c r="E45" s="1">
        <v>0.8833333333333333</v>
      </c>
      <c r="F45" s="1">
        <v>0.97058823529411764</v>
      </c>
      <c r="G45" s="1">
        <v>0.97101449275362317</v>
      </c>
      <c r="H45" s="1">
        <v>0.92079207920792083</v>
      </c>
      <c r="I45" s="1">
        <v>0.98113207499999999</v>
      </c>
      <c r="J45" s="1">
        <v>0.97272727272727277</v>
      </c>
      <c r="K45" s="1">
        <v>0.93129770992366412</v>
      </c>
      <c r="L45" s="1">
        <v>0.94174757281553401</v>
      </c>
      <c r="M45" s="1">
        <v>0.94623655913978499</v>
      </c>
      <c r="N45" s="1">
        <v>0.89380530973451333</v>
      </c>
      <c r="O45" s="1">
        <v>0.97849462365591389</v>
      </c>
      <c r="P45" s="1">
        <v>0.98290598290598286</v>
      </c>
      <c r="Q45" s="1">
        <v>0.97752808988764039</v>
      </c>
      <c r="R45" s="1">
        <v>0.97560975609756095</v>
      </c>
      <c r="S45" s="1">
        <v>0.96969696969696972</v>
      </c>
      <c r="T45" s="1">
        <v>0.95192307692307698</v>
      </c>
      <c r="U45" s="1">
        <v>0.10169491525423729</v>
      </c>
    </row>
    <row r="46" spans="1:21" x14ac:dyDescent="0.2">
      <c r="A46" s="1" t="s">
        <v>159</v>
      </c>
      <c r="B46" s="1">
        <v>0.18</v>
      </c>
      <c r="C46" s="1">
        <v>0.90217391304347827</v>
      </c>
      <c r="D46" s="1">
        <v>0.88666666666666671</v>
      </c>
      <c r="E46" s="1">
        <v>0.86</v>
      </c>
      <c r="F46" s="1">
        <v>0.96226415094339623</v>
      </c>
      <c r="G46" s="1">
        <v>0.9538461538461539</v>
      </c>
      <c r="H46" s="1">
        <v>0.86746987951807231</v>
      </c>
      <c r="I46" s="1">
        <v>0.97701149399999998</v>
      </c>
      <c r="J46" s="1">
        <v>0.97959183673469385</v>
      </c>
      <c r="K46" s="1">
        <v>0.87387387387387383</v>
      </c>
      <c r="L46" s="1">
        <v>0.90804597701149414</v>
      </c>
      <c r="M46" s="1">
        <v>0.9056603773584907</v>
      </c>
      <c r="N46" s="1">
        <v>0.84158415841584155</v>
      </c>
      <c r="O46" s="1">
        <v>0.95833333333333348</v>
      </c>
      <c r="P46" s="1">
        <v>0.97872340425531912</v>
      </c>
      <c r="Q46" s="1">
        <v>0.95145631067961167</v>
      </c>
      <c r="R46" s="1">
        <v>0.94117647058823528</v>
      </c>
      <c r="S46" s="1">
        <v>0.96875</v>
      </c>
      <c r="T46" s="1">
        <v>0.88659793814432986</v>
      </c>
      <c r="U46" s="1">
        <v>0.19387755102040816</v>
      </c>
    </row>
    <row r="47" spans="1:21" x14ac:dyDescent="0.2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52" spans="1:13" ht="24" x14ac:dyDescent="0.3">
      <c r="A52" s="26" t="s">
        <v>207</v>
      </c>
    </row>
    <row r="53" spans="1:13" x14ac:dyDescent="0.2">
      <c r="A53" s="1" t="s">
        <v>55</v>
      </c>
      <c r="B53" s="3" t="s">
        <v>43</v>
      </c>
      <c r="C53" s="4" t="s">
        <v>44</v>
      </c>
      <c r="D53" s="4" t="s">
        <v>45</v>
      </c>
      <c r="G53" s="1" t="s">
        <v>0</v>
      </c>
      <c r="H53" s="1" t="s">
        <v>55</v>
      </c>
      <c r="I53" s="1" t="s">
        <v>8</v>
      </c>
      <c r="J53" s="1" t="s">
        <v>9</v>
      </c>
      <c r="K53" s="1" t="s">
        <v>10</v>
      </c>
      <c r="L53" s="2" t="s">
        <v>11</v>
      </c>
      <c r="M53" s="1" t="s">
        <v>12</v>
      </c>
    </row>
    <row r="54" spans="1:13" x14ac:dyDescent="0.2">
      <c r="A54" t="s">
        <v>15</v>
      </c>
      <c r="B54" s="5">
        <v>58</v>
      </c>
      <c r="C54" s="5">
        <v>23</v>
      </c>
      <c r="D54" s="5" t="s">
        <v>46</v>
      </c>
      <c r="E54" s="5"/>
      <c r="G54" t="s">
        <v>4</v>
      </c>
      <c r="H54" t="s">
        <v>15</v>
      </c>
      <c r="I54" s="1">
        <v>5.8266792520217354</v>
      </c>
      <c r="J54" s="1">
        <v>5.3812544045102184</v>
      </c>
      <c r="K54" s="1">
        <v>8.8388867110936875</v>
      </c>
      <c r="L54" s="1">
        <f>AVERAGE(I54:K54)</f>
        <v>6.6822734558752144</v>
      </c>
      <c r="M54">
        <f>STDEV(I54:K54)</f>
        <v>1.8809137069874244</v>
      </c>
    </row>
    <row r="55" spans="1:13" x14ac:dyDescent="0.2">
      <c r="A55" t="s">
        <v>14</v>
      </c>
      <c r="B55" s="5">
        <v>43</v>
      </c>
      <c r="C55" s="5">
        <v>37</v>
      </c>
      <c r="D55" s="5" t="s">
        <v>46</v>
      </c>
      <c r="E55" s="5"/>
      <c r="G55" t="s">
        <v>5</v>
      </c>
      <c r="H55" t="s">
        <v>14</v>
      </c>
      <c r="I55" s="1">
        <v>21.269409777997446</v>
      </c>
      <c r="J55" s="1">
        <v>16.05777605729217</v>
      </c>
      <c r="K55" s="1">
        <v>24.793251147945565</v>
      </c>
      <c r="L55" s="1">
        <f>AVERAGE(I55:K55)</f>
        <v>20.706812327745059</v>
      </c>
      <c r="M55">
        <f>STDEV(I55:K55)</f>
        <v>4.3948285726669019</v>
      </c>
    </row>
    <row r="56" spans="1:13" x14ac:dyDescent="0.2">
      <c r="A56" t="s">
        <v>13</v>
      </c>
      <c r="B56" s="5">
        <v>66</v>
      </c>
      <c r="C56" s="5">
        <v>27.2</v>
      </c>
      <c r="D56" s="5" t="s">
        <v>47</v>
      </c>
      <c r="G56" t="s">
        <v>6</v>
      </c>
      <c r="H56" t="s">
        <v>13</v>
      </c>
      <c r="I56" s="1">
        <v>31.956993133357425</v>
      </c>
      <c r="J56" s="1">
        <v>23.209125475285173</v>
      </c>
      <c r="K56" s="1">
        <v>31.605745524707903</v>
      </c>
      <c r="L56" s="1">
        <f>AVERAGE(I56:K56)</f>
        <v>28.923954711116835</v>
      </c>
      <c r="M56">
        <f>STDEV(I56:K56)</f>
        <v>4.9523023551357079</v>
      </c>
    </row>
    <row r="57" spans="1:13" x14ac:dyDescent="0.2">
      <c r="A57" t="s">
        <v>1</v>
      </c>
      <c r="B57" s="5">
        <v>58</v>
      </c>
      <c r="C57" s="5">
        <v>36.6</v>
      </c>
      <c r="D57" s="5" t="s">
        <v>46</v>
      </c>
      <c r="E57" s="5"/>
      <c r="G57" t="s">
        <v>3</v>
      </c>
      <c r="H57" t="s">
        <v>1</v>
      </c>
      <c r="I57" s="1">
        <v>38.950134899397263</v>
      </c>
      <c r="J57" s="1">
        <v>22.20793807524494</v>
      </c>
      <c r="K57" s="1">
        <v>39.311328343231565</v>
      </c>
      <c r="L57" s="1">
        <v>33.489800439291258</v>
      </c>
      <c r="M57">
        <v>9.7720483511355205</v>
      </c>
    </row>
    <row r="58" spans="1:13" x14ac:dyDescent="0.2">
      <c r="A58" t="s">
        <v>2</v>
      </c>
      <c r="B58" s="15">
        <v>56</v>
      </c>
      <c r="C58" s="15">
        <v>26.6</v>
      </c>
      <c r="D58" s="15" t="s">
        <v>46</v>
      </c>
      <c r="G58" t="s">
        <v>7</v>
      </c>
      <c r="H58" t="s">
        <v>2</v>
      </c>
      <c r="I58" s="1">
        <v>37.647812193149562</v>
      </c>
      <c r="J58" s="1">
        <v>26.801551851458477</v>
      </c>
      <c r="K58" s="1">
        <v>39.077131752883439</v>
      </c>
      <c r="L58" s="1">
        <v>34.508831932497159</v>
      </c>
      <c r="M58">
        <v>6.7128506080979413</v>
      </c>
    </row>
    <row r="60" spans="1:13" x14ac:dyDescent="0.2">
      <c r="A60" t="s">
        <v>17</v>
      </c>
      <c r="B60" s="5">
        <v>61</v>
      </c>
      <c r="C60" s="5">
        <v>39.5</v>
      </c>
      <c r="D60" s="5" t="s">
        <v>47</v>
      </c>
      <c r="E60" s="5"/>
      <c r="F60" t="s">
        <v>63</v>
      </c>
      <c r="G60" t="s">
        <v>16</v>
      </c>
      <c r="H60" t="s">
        <v>17</v>
      </c>
      <c r="I60">
        <v>77.096114519427402</v>
      </c>
      <c r="J60">
        <v>67.044595616024182</v>
      </c>
      <c r="K60">
        <v>76.703420978230142</v>
      </c>
      <c r="L60">
        <v>73.614710371227247</v>
      </c>
      <c r="M60">
        <v>5.6932730460366328</v>
      </c>
    </row>
    <row r="61" spans="1:13" x14ac:dyDescent="0.2">
      <c r="A61" t="s">
        <v>18</v>
      </c>
      <c r="B61" s="5">
        <v>49</v>
      </c>
      <c r="C61" s="5">
        <v>27.2</v>
      </c>
      <c r="D61" s="5" t="s">
        <v>46</v>
      </c>
      <c r="G61" t="s">
        <v>16</v>
      </c>
      <c r="H61" t="s">
        <v>18</v>
      </c>
      <c r="I61">
        <v>90.276524165093946</v>
      </c>
      <c r="J61">
        <v>65.768045774647888</v>
      </c>
      <c r="K61">
        <v>89.64974419519875</v>
      </c>
      <c r="L61">
        <v>81.898104711646866</v>
      </c>
      <c r="M61">
        <v>13.972555752830576</v>
      </c>
    </row>
    <row r="62" spans="1:13" x14ac:dyDescent="0.2">
      <c r="A62" t="s">
        <v>19</v>
      </c>
      <c r="B62" s="5">
        <v>51</v>
      </c>
      <c r="C62" s="5">
        <v>29.7</v>
      </c>
      <c r="D62" s="5" t="s">
        <v>46</v>
      </c>
      <c r="G62" t="s">
        <v>16</v>
      </c>
      <c r="H62" t="s">
        <v>19</v>
      </c>
      <c r="I62">
        <v>85.22914712636242</v>
      </c>
      <c r="J62">
        <v>67.580179874427287</v>
      </c>
      <c r="K62">
        <v>87.01188955487865</v>
      </c>
      <c r="L62">
        <v>79.940405518556119</v>
      </c>
      <c r="M62">
        <v>10.741318639810572</v>
      </c>
    </row>
    <row r="63" spans="1:13" x14ac:dyDescent="0.2">
      <c r="A63" t="s">
        <v>20</v>
      </c>
      <c r="B63" s="5">
        <v>52</v>
      </c>
      <c r="C63" s="5">
        <v>26.9</v>
      </c>
      <c r="D63" s="5" t="s">
        <v>46</v>
      </c>
      <c r="G63" t="s">
        <v>16</v>
      </c>
      <c r="H63" t="s">
        <v>20</v>
      </c>
      <c r="I63">
        <v>88.085842852197999</v>
      </c>
      <c r="J63">
        <v>62.750604061908177</v>
      </c>
      <c r="K63">
        <v>89.587276021743506</v>
      </c>
      <c r="L63">
        <v>80.141240978616565</v>
      </c>
      <c r="M63">
        <v>15.079431841658939</v>
      </c>
    </row>
    <row r="64" spans="1:13" x14ac:dyDescent="0.2">
      <c r="A64" t="s">
        <v>21</v>
      </c>
      <c r="B64" s="5">
        <v>38</v>
      </c>
      <c r="C64" s="5">
        <v>35.5</v>
      </c>
      <c r="D64" s="5" t="s">
        <v>47</v>
      </c>
      <c r="E64" s="5"/>
      <c r="G64" t="s">
        <v>16</v>
      </c>
      <c r="H64" t="s">
        <v>21</v>
      </c>
      <c r="I64">
        <v>90.342298288508559</v>
      </c>
      <c r="J64">
        <v>57.828282828282831</v>
      </c>
      <c r="K64">
        <v>89.687168610816542</v>
      </c>
      <c r="L64">
        <v>79.285916575869308</v>
      </c>
      <c r="M64">
        <v>18.585742741623754</v>
      </c>
    </row>
    <row r="65" spans="1:13" x14ac:dyDescent="0.2">
      <c r="A65" t="s">
        <v>22</v>
      </c>
      <c r="B65" s="5">
        <v>31</v>
      </c>
      <c r="C65" s="5">
        <v>31.8</v>
      </c>
      <c r="D65" s="6" t="s">
        <v>47</v>
      </c>
      <c r="G65" t="s">
        <v>16</v>
      </c>
      <c r="H65" t="s">
        <v>22</v>
      </c>
      <c r="I65">
        <v>92.366379677776834</v>
      </c>
      <c r="J65">
        <v>62.415803146366173</v>
      </c>
      <c r="K65">
        <v>86.239822552292452</v>
      </c>
      <c r="L65">
        <v>76.995253408336538</v>
      </c>
      <c r="M65">
        <v>15.822745428810491</v>
      </c>
    </row>
    <row r="66" spans="1:13" x14ac:dyDescent="0.2">
      <c r="A66" s="1"/>
      <c r="H66" s="2" t="s">
        <v>23</v>
      </c>
      <c r="I66" s="1">
        <v>87.232717771561212</v>
      </c>
      <c r="J66" s="1">
        <v>63.897918550276096</v>
      </c>
      <c r="K66" s="1">
        <v>86.479886985526676</v>
      </c>
      <c r="L66" s="1">
        <v>78.645938594042107</v>
      </c>
    </row>
    <row r="67" spans="1:13" x14ac:dyDescent="0.2">
      <c r="H67" t="s">
        <v>12</v>
      </c>
      <c r="I67">
        <v>5.5277766985416878</v>
      </c>
      <c r="J67">
        <v>3.6691000328201451</v>
      </c>
      <c r="K67">
        <v>5.0181762032387507</v>
      </c>
      <c r="L67">
        <v>2.9303839040662045</v>
      </c>
    </row>
    <row r="69" spans="1:13" x14ac:dyDescent="0.2">
      <c r="A69" t="s">
        <v>20</v>
      </c>
      <c r="B69" s="5">
        <v>52</v>
      </c>
      <c r="C69" s="5">
        <v>26.9</v>
      </c>
      <c r="D69" s="5" t="s">
        <v>46</v>
      </c>
      <c r="F69" t="s">
        <v>65</v>
      </c>
      <c r="G69" t="s">
        <v>25</v>
      </c>
      <c r="H69" t="s">
        <v>20</v>
      </c>
      <c r="I69">
        <v>3.9805825242718398</v>
      </c>
      <c r="J69">
        <v>1.8188528047237453</v>
      </c>
      <c r="K69">
        <v>4.0395861448493022</v>
      </c>
      <c r="L69">
        <f>AVERAGE(I69:K69)</f>
        <v>3.2796738246149624</v>
      </c>
      <c r="M69">
        <f t="shared" ref="M69:M72" si="0">STDEV(I69:K69)</f>
        <v>1.2654520520064449</v>
      </c>
    </row>
    <row r="70" spans="1:13" x14ac:dyDescent="0.2">
      <c r="A70" t="s">
        <v>26</v>
      </c>
      <c r="B70" s="5">
        <v>61</v>
      </c>
      <c r="C70" s="5">
        <v>39.5</v>
      </c>
      <c r="D70" s="5" t="s">
        <v>47</v>
      </c>
      <c r="E70" s="5"/>
      <c r="G70" t="s">
        <v>25</v>
      </c>
      <c r="H70" t="s">
        <v>26</v>
      </c>
      <c r="I70">
        <v>0.65675221656935001</v>
      </c>
      <c r="J70">
        <v>2.2789425706472195E-2</v>
      </c>
      <c r="K70">
        <v>2.6594342407271263</v>
      </c>
      <c r="L70">
        <v>1.1129919610009829</v>
      </c>
      <c r="M70">
        <f t="shared" si="0"/>
        <v>1.3762594226537037</v>
      </c>
    </row>
    <row r="71" spans="1:13" x14ac:dyDescent="0.2">
      <c r="A71" t="s">
        <v>27</v>
      </c>
      <c r="B71" s="5">
        <v>49</v>
      </c>
      <c r="C71" s="5">
        <v>27.2</v>
      </c>
      <c r="D71" s="5" t="s">
        <v>46</v>
      </c>
      <c r="G71" t="s">
        <v>25</v>
      </c>
      <c r="H71" t="s">
        <v>27</v>
      </c>
      <c r="I71">
        <v>1.5972730465438927</v>
      </c>
      <c r="J71">
        <v>8.9556351612014334E-2</v>
      </c>
      <c r="K71">
        <v>1.7856626025078461</v>
      </c>
      <c r="L71">
        <v>1.1574973335545844</v>
      </c>
      <c r="M71">
        <f t="shared" si="0"/>
        <v>0.92964838077814105</v>
      </c>
    </row>
    <row r="72" spans="1:13" x14ac:dyDescent="0.2">
      <c r="A72" t="s">
        <v>28</v>
      </c>
      <c r="B72" s="5">
        <v>41</v>
      </c>
      <c r="C72" s="5">
        <v>25</v>
      </c>
      <c r="D72" s="5" t="s">
        <v>46</v>
      </c>
      <c r="G72" t="s">
        <v>25</v>
      </c>
      <c r="H72" t="s">
        <v>28</v>
      </c>
      <c r="I72">
        <v>1.0190398792593023</v>
      </c>
      <c r="J72">
        <v>0.34454566690025695</v>
      </c>
      <c r="K72">
        <v>1.8128071799985754</v>
      </c>
      <c r="L72">
        <v>1.0587975753860448</v>
      </c>
      <c r="M72">
        <f t="shared" si="0"/>
        <v>0.7349377344458653</v>
      </c>
    </row>
    <row r="73" spans="1:13" x14ac:dyDescent="0.2">
      <c r="A73" s="1"/>
      <c r="H73" s="2" t="s">
        <v>29</v>
      </c>
      <c r="I73" s="1">
        <f>AVERAGE(I69:I72)</f>
        <v>1.8134119166610962</v>
      </c>
      <c r="J73" s="1">
        <f t="shared" ref="J73:L73" si="1">AVERAGE(J69:J72)</f>
        <v>0.56893606223562221</v>
      </c>
      <c r="K73" s="1">
        <f t="shared" si="1"/>
        <v>2.5743725420207126</v>
      </c>
      <c r="L73" s="1">
        <f t="shared" si="1"/>
        <v>1.6522401736391434</v>
      </c>
    </row>
    <row r="74" spans="1:13" x14ac:dyDescent="0.2">
      <c r="H74" t="s">
        <v>12</v>
      </c>
      <c r="I74">
        <f>STDEV(I69:I72)</f>
        <v>1.4957977859423006</v>
      </c>
      <c r="J74">
        <f t="shared" ref="J74:L74" si="2">STDEV(J69:J72)</f>
        <v>0.84473348227326717</v>
      </c>
      <c r="K74">
        <f t="shared" si="2"/>
        <v>1.0576911275381944</v>
      </c>
      <c r="L74">
        <f t="shared" si="2"/>
        <v>1.0857061478439214</v>
      </c>
    </row>
    <row r="76" spans="1:13" x14ac:dyDescent="0.2">
      <c r="A76" t="s">
        <v>26</v>
      </c>
      <c r="B76" s="5">
        <v>61</v>
      </c>
      <c r="C76" s="5">
        <v>39.5</v>
      </c>
      <c r="D76" s="5" t="s">
        <v>47</v>
      </c>
      <c r="E76" s="5"/>
      <c r="F76" t="s">
        <v>63</v>
      </c>
      <c r="G76" t="s">
        <v>30</v>
      </c>
      <c r="H76" t="s">
        <v>26</v>
      </c>
      <c r="I76">
        <v>0.69444444444444442</v>
      </c>
      <c r="J76">
        <v>0.59259259259259256</v>
      </c>
      <c r="K76">
        <v>1.141262997717474</v>
      </c>
      <c r="L76">
        <f t="shared" ref="L76:L80" si="3">AVERAGE(I76:K76)</f>
        <v>0.80943334491817032</v>
      </c>
      <c r="M76">
        <f>STDEV(I76:K76)</f>
        <v>0.29185037054815016</v>
      </c>
    </row>
    <row r="77" spans="1:13" x14ac:dyDescent="0.2">
      <c r="A77" t="s">
        <v>18</v>
      </c>
      <c r="B77" s="5">
        <v>49</v>
      </c>
      <c r="C77" s="5">
        <v>27.2</v>
      </c>
      <c r="D77" s="5" t="s">
        <v>46</v>
      </c>
      <c r="G77" t="s">
        <v>30</v>
      </c>
      <c r="H77" t="s">
        <v>18</v>
      </c>
      <c r="I77">
        <v>0</v>
      </c>
      <c r="J77">
        <v>0</v>
      </c>
      <c r="K77">
        <v>2.7023865231633128</v>
      </c>
      <c r="L77">
        <f t="shared" si="3"/>
        <v>0.90079550772110428</v>
      </c>
      <c r="M77">
        <f t="shared" ref="M77:M81" si="4">STDEV(I77:K77)</f>
        <v>1.5602235866027556</v>
      </c>
    </row>
    <row r="78" spans="1:13" x14ac:dyDescent="0.2">
      <c r="A78" t="s">
        <v>31</v>
      </c>
      <c r="B78" s="5">
        <v>58</v>
      </c>
      <c r="C78" s="5">
        <v>23</v>
      </c>
      <c r="D78" s="5" t="s">
        <v>46</v>
      </c>
      <c r="G78" t="s">
        <v>30</v>
      </c>
      <c r="H78" t="s">
        <v>31</v>
      </c>
      <c r="I78">
        <v>0.2376425855513308</v>
      </c>
      <c r="J78">
        <v>2.9542097488921712E-2</v>
      </c>
      <c r="K78">
        <v>0.16789620961587384</v>
      </c>
      <c r="L78">
        <f t="shared" si="3"/>
        <v>0.14502696421870878</v>
      </c>
      <c r="M78">
        <f t="shared" si="4"/>
        <v>0.10591838873269378</v>
      </c>
    </row>
    <row r="79" spans="1:13" x14ac:dyDescent="0.2">
      <c r="A79" t="s">
        <v>14</v>
      </c>
      <c r="B79" s="5">
        <v>43</v>
      </c>
      <c r="C79" s="5">
        <v>37</v>
      </c>
      <c r="D79" s="5" t="s">
        <v>46</v>
      </c>
      <c r="G79" t="s">
        <v>30</v>
      </c>
      <c r="H79" t="s">
        <v>14</v>
      </c>
      <c r="I79">
        <v>3.7119524870081666E-3</v>
      </c>
      <c r="J79">
        <v>0</v>
      </c>
      <c r="K79">
        <v>2.8882093102276589</v>
      </c>
      <c r="L79">
        <f t="shared" si="3"/>
        <v>0.96397375423822229</v>
      </c>
      <c r="M79">
        <f t="shared" si="4"/>
        <v>1.6664379078886493</v>
      </c>
    </row>
    <row r="80" spans="1:13" x14ac:dyDescent="0.2">
      <c r="A80" t="s">
        <v>32</v>
      </c>
      <c r="B80" s="5">
        <v>58</v>
      </c>
      <c r="C80" s="5">
        <v>30</v>
      </c>
      <c r="D80" s="5" t="s">
        <v>46</v>
      </c>
      <c r="E80" s="5"/>
      <c r="G80" t="s">
        <v>30</v>
      </c>
      <c r="H80" t="s">
        <v>32</v>
      </c>
      <c r="I80">
        <v>1.6263688604575516E-2</v>
      </c>
      <c r="J80">
        <v>6.6124446207763005E-3</v>
      </c>
      <c r="K80">
        <v>0.99120091816506106</v>
      </c>
      <c r="L80">
        <f t="shared" si="3"/>
        <v>0.33802568379680431</v>
      </c>
      <c r="M80">
        <f t="shared" si="4"/>
        <v>0.56568692907086793</v>
      </c>
    </row>
    <row r="81" spans="1:13" x14ac:dyDescent="0.2">
      <c r="A81" t="s">
        <v>21</v>
      </c>
      <c r="B81" s="5">
        <v>38</v>
      </c>
      <c r="C81" s="5">
        <v>35.5</v>
      </c>
      <c r="D81" s="5" t="s">
        <v>47</v>
      </c>
      <c r="E81" s="5"/>
      <c r="G81" t="s">
        <v>30</v>
      </c>
      <c r="H81" t="s">
        <v>21</v>
      </c>
      <c r="I81">
        <v>0.94808126410835214</v>
      </c>
      <c r="J81">
        <v>3.4746351633078529E-2</v>
      </c>
      <c r="K81">
        <v>0.60857538035961278</v>
      </c>
      <c r="L81">
        <f>AVERAGE(I81:K81)</f>
        <v>0.53046766536701451</v>
      </c>
      <c r="M81">
        <f t="shared" si="4"/>
        <v>0.46165005896520556</v>
      </c>
    </row>
    <row r="82" spans="1:13" x14ac:dyDescent="0.2">
      <c r="A82" s="1"/>
      <c r="H82" s="2" t="s">
        <v>48</v>
      </c>
      <c r="I82" s="1">
        <f>AVERAGE(I76:I81)</f>
        <v>0.31669065586595185</v>
      </c>
      <c r="J82" s="1">
        <f t="shared" ref="J82:L82" si="5">AVERAGE(J76:J81)</f>
        <v>0.11058224772256149</v>
      </c>
      <c r="K82" s="1">
        <f t="shared" si="5"/>
        <v>1.4165885565414988</v>
      </c>
      <c r="L82" s="1">
        <f t="shared" si="5"/>
        <v>0.61462048671000413</v>
      </c>
    </row>
    <row r="83" spans="1:13" x14ac:dyDescent="0.2">
      <c r="H83" t="s">
        <v>12</v>
      </c>
      <c r="I83">
        <f>STDEV(I76:I81)</f>
        <v>0.40892679670621185</v>
      </c>
      <c r="J83">
        <f t="shared" ref="J83:L83" si="6">STDEV(J76:J81)</f>
        <v>0.23660902291632244</v>
      </c>
      <c r="K83">
        <f t="shared" si="6"/>
        <v>1.1214116755258101</v>
      </c>
      <c r="L83">
        <f t="shared" si="6"/>
        <v>0.3304543407525285</v>
      </c>
    </row>
    <row r="85" spans="1:13" x14ac:dyDescent="0.2">
      <c r="A85" t="s">
        <v>42</v>
      </c>
      <c r="B85" s="5">
        <v>55</v>
      </c>
      <c r="C85" s="5">
        <v>26</v>
      </c>
      <c r="D85" s="5" t="s">
        <v>46</v>
      </c>
      <c r="F85" t="s">
        <v>67</v>
      </c>
      <c r="G85" t="s">
        <v>33</v>
      </c>
      <c r="H85" t="s">
        <v>42</v>
      </c>
      <c r="I85">
        <v>2.3496240601503758E-2</v>
      </c>
      <c r="J85">
        <v>1.8848167539267016</v>
      </c>
      <c r="K85">
        <v>0</v>
      </c>
      <c r="L85">
        <f t="shared" ref="L85" si="7">AVERAGE(I85:K85)</f>
        <v>0.63610433150940182</v>
      </c>
      <c r="M85">
        <f>STDEV(I85:K85)</f>
        <v>1.0814804916201963</v>
      </c>
    </row>
    <row r="86" spans="1:13" x14ac:dyDescent="0.2">
      <c r="A86" t="s">
        <v>38</v>
      </c>
      <c r="G86" t="s">
        <v>33</v>
      </c>
      <c r="H86" t="s">
        <v>38</v>
      </c>
      <c r="I86">
        <v>3.1778839943159798</v>
      </c>
      <c r="J86">
        <v>3.5808306709265172</v>
      </c>
      <c r="K86">
        <v>4.7777569392348092</v>
      </c>
      <c r="L86">
        <f>AVERAGE(I86:K86)</f>
        <v>3.8454905348257689</v>
      </c>
      <c r="M86">
        <f t="shared" ref="M86:M89" si="8">STDEV(I86:K86)</f>
        <v>0.83212498618908892</v>
      </c>
    </row>
    <row r="87" spans="1:13" x14ac:dyDescent="0.2">
      <c r="A87" t="s">
        <v>39</v>
      </c>
      <c r="B87" s="5">
        <v>26</v>
      </c>
      <c r="C87" s="5">
        <v>26.4</v>
      </c>
      <c r="D87" s="5" t="s">
        <v>46</v>
      </c>
      <c r="G87" t="s">
        <v>33</v>
      </c>
      <c r="H87" t="s">
        <v>39</v>
      </c>
      <c r="I87">
        <v>2.0374898125509373E-2</v>
      </c>
      <c r="J87">
        <v>4.1568518775114312E-2</v>
      </c>
      <c r="K87">
        <v>1.6022431403965552E-2</v>
      </c>
      <c r="L87">
        <f>AVERAGE(I87:K87)</f>
        <v>2.5988616101529749E-2</v>
      </c>
      <c r="M87">
        <f t="shared" si="8"/>
        <v>1.3666968103032648E-2</v>
      </c>
    </row>
    <row r="88" spans="1:13" x14ac:dyDescent="0.2">
      <c r="A88" t="s">
        <v>40</v>
      </c>
      <c r="B88" s="5">
        <v>38</v>
      </c>
      <c r="C88" s="5">
        <v>21.6</v>
      </c>
      <c r="D88" s="5" t="s">
        <v>46</v>
      </c>
      <c r="G88" t="s">
        <v>33</v>
      </c>
      <c r="H88" t="s">
        <v>40</v>
      </c>
      <c r="I88">
        <v>8.0150683284574992E-3</v>
      </c>
      <c r="J88">
        <v>4.267595125590649</v>
      </c>
      <c r="K88">
        <v>3.7732093090593213</v>
      </c>
      <c r="L88">
        <f>AVERAGE(I88:K88)</f>
        <v>2.682939834326143</v>
      </c>
      <c r="M88">
        <f t="shared" si="8"/>
        <v>2.3297041038955277</v>
      </c>
    </row>
    <row r="89" spans="1:13" x14ac:dyDescent="0.2">
      <c r="A89" t="s">
        <v>41</v>
      </c>
      <c r="B89" s="19">
        <v>23</v>
      </c>
      <c r="C89" s="19">
        <v>24.9</v>
      </c>
      <c r="D89" s="5" t="s">
        <v>47</v>
      </c>
      <c r="G89" t="s">
        <v>33</v>
      </c>
      <c r="H89" t="s">
        <v>41</v>
      </c>
      <c r="I89">
        <v>0.48623124035719301</v>
      </c>
      <c r="J89">
        <v>0.95546354341735884</v>
      </c>
      <c r="K89">
        <v>1.7972399564134593E-2</v>
      </c>
      <c r="L89">
        <v>0.48655572777956207</v>
      </c>
      <c r="M89">
        <f t="shared" si="8"/>
        <v>0.46874565616107006</v>
      </c>
    </row>
    <row r="90" spans="1:13" x14ac:dyDescent="0.2">
      <c r="A90" s="1"/>
      <c r="H90" s="2" t="s">
        <v>49</v>
      </c>
      <c r="I90" s="1">
        <f>AVERAGE(I85:I89)</f>
        <v>0.74320028834572871</v>
      </c>
      <c r="J90" s="1">
        <f t="shared" ref="J90:L90" si="9">AVERAGE(J85:J89)</f>
        <v>2.1460549225272683</v>
      </c>
      <c r="K90" s="1">
        <f t="shared" si="9"/>
        <v>1.716992215852446</v>
      </c>
      <c r="L90" s="1">
        <f t="shared" si="9"/>
        <v>1.5354158089084813</v>
      </c>
    </row>
    <row r="91" spans="1:13" x14ac:dyDescent="0.2">
      <c r="H91" t="s">
        <v>12</v>
      </c>
      <c r="I91">
        <f>STDEV(I85:I89)</f>
        <v>1.376105519987425</v>
      </c>
      <c r="J91">
        <f t="shared" ref="J91:L91" si="10">STDEV(J85:J89)</f>
        <v>1.7659367569176365</v>
      </c>
      <c r="K91">
        <f t="shared" si="10"/>
        <v>2.362431916444526</v>
      </c>
      <c r="L91">
        <f t="shared" si="10"/>
        <v>1.6462454010402832</v>
      </c>
    </row>
    <row r="94" spans="1:13" x14ac:dyDescent="0.2">
      <c r="A94" t="s">
        <v>37</v>
      </c>
      <c r="F94" t="s">
        <v>67</v>
      </c>
      <c r="G94" t="s">
        <v>34</v>
      </c>
      <c r="H94" t="s">
        <v>37</v>
      </c>
      <c r="I94">
        <v>0</v>
      </c>
      <c r="J94">
        <v>0</v>
      </c>
      <c r="K94">
        <v>0</v>
      </c>
      <c r="L94">
        <f>AVERAGE(I94:K94)</f>
        <v>0</v>
      </c>
      <c r="M94">
        <f t="shared" ref="M94:M98" si="11">STDEV(I94:K94)</f>
        <v>0</v>
      </c>
    </row>
    <row r="95" spans="1:13" x14ac:dyDescent="0.2">
      <c r="A95" t="s">
        <v>38</v>
      </c>
      <c r="G95" t="s">
        <v>34</v>
      </c>
      <c r="H95" t="s">
        <v>38</v>
      </c>
      <c r="I95">
        <v>0.67243035542747354</v>
      </c>
      <c r="J95">
        <v>0</v>
      </c>
      <c r="K95">
        <v>0</v>
      </c>
      <c r="L95">
        <f>AVERAGE(I95:K95)</f>
        <v>0.22414345180915785</v>
      </c>
      <c r="M95">
        <f t="shared" si="11"/>
        <v>0.38822784671732757</v>
      </c>
    </row>
    <row r="96" spans="1:13" x14ac:dyDescent="0.2">
      <c r="A96" t="s">
        <v>39</v>
      </c>
      <c r="B96" s="5">
        <v>26</v>
      </c>
      <c r="C96" s="5">
        <v>26.4</v>
      </c>
      <c r="D96" s="5" t="s">
        <v>46</v>
      </c>
      <c r="G96" t="s">
        <v>34</v>
      </c>
      <c r="H96" t="s">
        <v>39</v>
      </c>
      <c r="I96">
        <v>2.6461326770924293E-3</v>
      </c>
      <c r="J96">
        <v>7.7459333849728886E-3</v>
      </c>
      <c r="K96">
        <v>1.0360117690936969E-2</v>
      </c>
      <c r="L96">
        <f>AVERAGE(I96:K96)</f>
        <v>6.9173945843340953E-3</v>
      </c>
      <c r="M96">
        <f t="shared" si="11"/>
        <v>3.9231681848446824E-3</v>
      </c>
    </row>
    <row r="97" spans="1:13" x14ac:dyDescent="0.2">
      <c r="A97" t="s">
        <v>40</v>
      </c>
      <c r="B97" s="5">
        <v>38</v>
      </c>
      <c r="C97" s="5">
        <v>21.6</v>
      </c>
      <c r="D97" s="5" t="s">
        <v>46</v>
      </c>
      <c r="G97" t="s">
        <v>34</v>
      </c>
      <c r="H97" t="s">
        <v>40</v>
      </c>
      <c r="I97">
        <v>9.9047166260573284E-3</v>
      </c>
      <c r="J97">
        <v>0.11794949342204747</v>
      </c>
      <c r="K97">
        <v>1.0112757243262376E-2</v>
      </c>
      <c r="L97">
        <f>AVERAGE(I97:K97)</f>
        <v>4.5988989097122394E-2</v>
      </c>
      <c r="M97">
        <f t="shared" si="11"/>
        <v>6.2319711626802089E-2</v>
      </c>
    </row>
    <row r="98" spans="1:13" x14ac:dyDescent="0.2">
      <c r="A98" t="s">
        <v>41</v>
      </c>
      <c r="B98" s="19">
        <v>23</v>
      </c>
      <c r="C98" s="19">
        <v>24.9</v>
      </c>
      <c r="D98" s="5" t="s">
        <v>47</v>
      </c>
      <c r="G98" t="s">
        <v>34</v>
      </c>
      <c r="H98" t="s">
        <v>41</v>
      </c>
      <c r="I98">
        <v>3.788644170539503E-3</v>
      </c>
      <c r="J98">
        <v>9.9479321000719642E-2</v>
      </c>
      <c r="K98">
        <v>1.8084273560005523E-2</v>
      </c>
      <c r="L98">
        <v>4.0450746243754894E-2</v>
      </c>
      <c r="M98">
        <f t="shared" si="11"/>
        <v>5.1617542883104904E-2</v>
      </c>
    </row>
    <row r="99" spans="1:13" x14ac:dyDescent="0.2">
      <c r="A99" s="1"/>
      <c r="H99" s="2" t="s">
        <v>50</v>
      </c>
      <c r="I99" s="1">
        <f>AVERAGE(I94:I98)</f>
        <v>0.13775396978023255</v>
      </c>
      <c r="J99" s="1">
        <f t="shared" ref="J99:L99" si="12">AVERAGE(J94:J98)</f>
        <v>4.5034949561548E-2</v>
      </c>
      <c r="K99" s="1">
        <f t="shared" si="12"/>
        <v>7.7114296988409744E-3</v>
      </c>
      <c r="L99" s="1">
        <f t="shared" si="12"/>
        <v>6.3500116346873844E-2</v>
      </c>
    </row>
    <row r="100" spans="1:13" x14ac:dyDescent="0.2">
      <c r="H100" t="s">
        <v>12</v>
      </c>
      <c r="I100">
        <f>STDEV(I94:I98)</f>
        <v>0.29891523096167688</v>
      </c>
      <c r="J100">
        <f t="shared" ref="J100:L100" si="13">STDEV(J94:J98)</f>
        <v>5.8582173865499423E-2</v>
      </c>
      <c r="K100">
        <f t="shared" si="13"/>
        <v>7.7348255931129857E-3</v>
      </c>
      <c r="L100">
        <f t="shared" si="13"/>
        <v>9.2029972626149023E-2</v>
      </c>
    </row>
    <row r="102" spans="1:13" x14ac:dyDescent="0.2">
      <c r="A102" t="s">
        <v>36</v>
      </c>
      <c r="B102" s="5">
        <v>21</v>
      </c>
      <c r="C102" s="5">
        <v>19.600000000000001</v>
      </c>
      <c r="D102" s="5" t="s">
        <v>47</v>
      </c>
      <c r="F102" t="s">
        <v>66</v>
      </c>
      <c r="G102" t="s">
        <v>35</v>
      </c>
      <c r="H102" s="2" t="s">
        <v>36</v>
      </c>
      <c r="I102" s="1">
        <v>0</v>
      </c>
      <c r="J102" s="1">
        <v>0</v>
      </c>
      <c r="K102" s="1">
        <v>0</v>
      </c>
      <c r="L102" s="1">
        <f>AVERAGE(I102:K102)</f>
        <v>0</v>
      </c>
      <c r="M102">
        <f>STDEV(I102:K102)</f>
        <v>0</v>
      </c>
    </row>
    <row r="104" spans="1:13" x14ac:dyDescent="0.2">
      <c r="A104" t="s">
        <v>24</v>
      </c>
      <c r="F104" t="s">
        <v>66</v>
      </c>
      <c r="H104" s="2" t="s">
        <v>24</v>
      </c>
      <c r="I104" s="1">
        <v>2.8113578858588697E-2</v>
      </c>
      <c r="J104" s="1">
        <v>0.6872852233676976</v>
      </c>
      <c r="K104" s="1">
        <v>0</v>
      </c>
      <c r="L104" s="1">
        <f>AVERAGE(I104:K104)</f>
        <v>0.23846626740876209</v>
      </c>
      <c r="M104">
        <f>STDEV(I104:K104)</f>
        <v>0.38894271396969399</v>
      </c>
    </row>
    <row r="111" spans="1:13" ht="24" x14ac:dyDescent="0.3">
      <c r="A111" s="26" t="s">
        <v>208</v>
      </c>
    </row>
    <row r="112" spans="1:13" x14ac:dyDescent="0.2">
      <c r="A112" s="1" t="s">
        <v>55</v>
      </c>
      <c r="B112" s="3" t="s">
        <v>43</v>
      </c>
      <c r="C112" s="4" t="s">
        <v>44</v>
      </c>
      <c r="D112" s="4" t="s">
        <v>45</v>
      </c>
      <c r="G112" s="1" t="s">
        <v>54</v>
      </c>
      <c r="H112" s="1" t="s">
        <v>55</v>
      </c>
      <c r="I112" t="s">
        <v>51</v>
      </c>
      <c r="J112" t="s">
        <v>52</v>
      </c>
      <c r="K112" t="s">
        <v>53</v>
      </c>
      <c r="L112" s="2" t="s">
        <v>11</v>
      </c>
      <c r="M112" t="s">
        <v>12</v>
      </c>
    </row>
    <row r="113" spans="1:13" x14ac:dyDescent="0.2">
      <c r="A113" t="s">
        <v>31</v>
      </c>
      <c r="B113" s="5">
        <v>58</v>
      </c>
      <c r="C113" s="5">
        <v>23</v>
      </c>
      <c r="D113" s="5" t="s">
        <v>46</v>
      </c>
      <c r="G113" t="s">
        <v>4</v>
      </c>
      <c r="H113" t="s">
        <v>31</v>
      </c>
      <c r="I113">
        <v>24.913659640347742</v>
      </c>
      <c r="J113">
        <v>21.933667382486281</v>
      </c>
      <c r="K113">
        <v>19.541787352535337</v>
      </c>
      <c r="L113" s="1">
        <v>22.129704791789788</v>
      </c>
      <c r="M113">
        <f>STDEV(I113:K113)</f>
        <v>2.6912963360667925</v>
      </c>
    </row>
    <row r="114" spans="1:13" x14ac:dyDescent="0.2">
      <c r="A114" t="s">
        <v>14</v>
      </c>
      <c r="B114" s="5">
        <v>43</v>
      </c>
      <c r="C114" s="5">
        <v>37</v>
      </c>
      <c r="D114" s="5" t="s">
        <v>46</v>
      </c>
      <c r="G114" t="s">
        <v>5</v>
      </c>
      <c r="H114" t="s">
        <v>14</v>
      </c>
      <c r="I114">
        <v>31.638320842395128</v>
      </c>
      <c r="J114">
        <v>35.218070748685889</v>
      </c>
      <c r="K114">
        <v>28.833075618141145</v>
      </c>
      <c r="L114" s="1">
        <v>31.896489069740721</v>
      </c>
      <c r="M114">
        <f t="shared" ref="M114:M117" si="14">STDEV(I114:K114)</f>
        <v>3.2003169889056458</v>
      </c>
    </row>
    <row r="115" spans="1:13" x14ac:dyDescent="0.2">
      <c r="A115" t="s">
        <v>1</v>
      </c>
      <c r="B115" s="5">
        <v>58</v>
      </c>
      <c r="C115" s="5">
        <v>36.6</v>
      </c>
      <c r="D115" s="5" t="s">
        <v>46</v>
      </c>
      <c r="G115" t="s">
        <v>6</v>
      </c>
      <c r="H115" t="s">
        <v>1</v>
      </c>
      <c r="I115">
        <v>35.182615859255208</v>
      </c>
      <c r="J115">
        <v>36.661475127508886</v>
      </c>
      <c r="K115">
        <v>29.722340434298388</v>
      </c>
      <c r="L115" s="1">
        <v>33.855477140354161</v>
      </c>
      <c r="M115">
        <f t="shared" si="14"/>
        <v>3.6549788586302552</v>
      </c>
    </row>
    <row r="116" spans="1:13" x14ac:dyDescent="0.2">
      <c r="A116" t="s">
        <v>56</v>
      </c>
      <c r="B116" s="15">
        <v>56</v>
      </c>
      <c r="C116" s="15">
        <v>26.6</v>
      </c>
      <c r="D116" s="15" t="s">
        <v>46</v>
      </c>
      <c r="G116" t="s">
        <v>3</v>
      </c>
      <c r="H116" t="s">
        <v>56</v>
      </c>
      <c r="I116">
        <v>38.224831606661269</v>
      </c>
      <c r="J116">
        <v>38.453483971709375</v>
      </c>
      <c r="K116">
        <v>31.701075354363077</v>
      </c>
      <c r="L116" s="1">
        <v>36.126463644244573</v>
      </c>
      <c r="M116">
        <f t="shared" si="14"/>
        <v>3.8342035174434508</v>
      </c>
    </row>
    <row r="117" spans="1:13" x14ac:dyDescent="0.2">
      <c r="A117" t="s">
        <v>57</v>
      </c>
      <c r="B117" s="5">
        <v>66</v>
      </c>
      <c r="C117" s="5">
        <v>27.2</v>
      </c>
      <c r="D117" s="5" t="s">
        <v>47</v>
      </c>
      <c r="G117" t="s">
        <v>7</v>
      </c>
      <c r="H117" t="s">
        <v>57</v>
      </c>
      <c r="I117">
        <v>38.666595151255095</v>
      </c>
      <c r="J117">
        <v>39.262932323332997</v>
      </c>
      <c r="K117">
        <v>36.053228801320401</v>
      </c>
      <c r="L117" s="1">
        <v>37.9942520919695</v>
      </c>
      <c r="M117">
        <f t="shared" si="14"/>
        <v>1.707215003106566</v>
      </c>
    </row>
    <row r="120" spans="1:13" x14ac:dyDescent="0.2">
      <c r="A120" t="s">
        <v>59</v>
      </c>
      <c r="B120" s="5">
        <v>62</v>
      </c>
      <c r="C120" s="8">
        <v>36.200000000000003</v>
      </c>
      <c r="D120" s="5" t="s">
        <v>47</v>
      </c>
      <c r="F120" t="s">
        <v>63</v>
      </c>
      <c r="G120" t="s">
        <v>25</v>
      </c>
      <c r="H120" t="s">
        <v>59</v>
      </c>
      <c r="I120">
        <v>81.636146496815286</v>
      </c>
      <c r="J120">
        <v>82.082709156112401</v>
      </c>
      <c r="K120">
        <v>73.1907731907732</v>
      </c>
      <c r="L120">
        <f>AVERAGE(I120:K120)</f>
        <v>78.969876281233624</v>
      </c>
    </row>
    <row r="121" spans="1:13" x14ac:dyDescent="0.2">
      <c r="A121" t="s">
        <v>31</v>
      </c>
      <c r="B121" s="5">
        <v>58</v>
      </c>
      <c r="C121" s="5">
        <v>23</v>
      </c>
      <c r="D121" s="5" t="s">
        <v>46</v>
      </c>
      <c r="G121" t="s">
        <v>25</v>
      </c>
      <c r="H121" t="s">
        <v>31</v>
      </c>
      <c r="I121">
        <v>82.01198272258604</v>
      </c>
      <c r="J121">
        <v>88.292024303211491</v>
      </c>
      <c r="K121">
        <v>74.266584441899397</v>
      </c>
      <c r="L121">
        <f>AVERAGE(I121:K121)</f>
        <v>81.523530489232314</v>
      </c>
    </row>
    <row r="122" spans="1:13" x14ac:dyDescent="0.2">
      <c r="A122" s="7" t="s">
        <v>20</v>
      </c>
      <c r="B122" s="5">
        <v>52</v>
      </c>
      <c r="C122" s="5">
        <v>26.9</v>
      </c>
      <c r="D122" s="5" t="s">
        <v>46</v>
      </c>
      <c r="G122" t="s">
        <v>25</v>
      </c>
      <c r="H122" s="7" t="s">
        <v>20</v>
      </c>
      <c r="I122">
        <v>76.474147414741481</v>
      </c>
      <c r="J122">
        <v>73.849397590361448</v>
      </c>
      <c r="K122">
        <v>63.882081086758632</v>
      </c>
      <c r="L122">
        <f>AVERAGE(I122:K122)</f>
        <v>71.401875363953849</v>
      </c>
    </row>
    <row r="123" spans="1:13" x14ac:dyDescent="0.2">
      <c r="A123" s="7" t="s">
        <v>26</v>
      </c>
      <c r="B123" s="5">
        <v>61</v>
      </c>
      <c r="C123" s="5">
        <v>39.5</v>
      </c>
      <c r="D123" s="5" t="s">
        <v>47</v>
      </c>
      <c r="G123" t="s">
        <v>25</v>
      </c>
      <c r="H123" s="7" t="s">
        <v>26</v>
      </c>
      <c r="I123">
        <v>83.976528519381347</v>
      </c>
      <c r="J123">
        <v>85.504981056348043</v>
      </c>
      <c r="K123">
        <v>78.404007829826298</v>
      </c>
      <c r="L123">
        <v>82.628505801851901</v>
      </c>
    </row>
    <row r="124" spans="1:13" x14ac:dyDescent="0.2">
      <c r="A124" s="7" t="s">
        <v>18</v>
      </c>
      <c r="B124" s="5">
        <v>49</v>
      </c>
      <c r="C124" s="5">
        <v>27.2</v>
      </c>
      <c r="D124" s="5" t="s">
        <v>46</v>
      </c>
      <c r="G124" t="s">
        <v>25</v>
      </c>
      <c r="H124" s="7" t="s">
        <v>18</v>
      </c>
      <c r="I124">
        <v>75.181803138700261</v>
      </c>
      <c r="J124">
        <v>80.606288041586453</v>
      </c>
      <c r="K124">
        <v>63.554014402169081</v>
      </c>
      <c r="L124">
        <v>73.114035194151938</v>
      </c>
    </row>
    <row r="125" spans="1:13" x14ac:dyDescent="0.2">
      <c r="A125" s="7" t="s">
        <v>60</v>
      </c>
      <c r="B125" s="5">
        <v>41</v>
      </c>
      <c r="C125" s="5">
        <v>25</v>
      </c>
      <c r="D125" s="5" t="s">
        <v>46</v>
      </c>
      <c r="G125" t="s">
        <v>25</v>
      </c>
      <c r="H125" s="7" t="s">
        <v>60</v>
      </c>
      <c r="I125">
        <v>79.233445280762595</v>
      </c>
      <c r="J125">
        <v>84.251796425360268</v>
      </c>
      <c r="K125">
        <v>66.935210346434275</v>
      </c>
      <c r="L125">
        <v>76.806817350852384</v>
      </c>
    </row>
    <row r="126" spans="1:13" x14ac:dyDescent="0.2">
      <c r="A126" s="1"/>
      <c r="H126" s="2" t="s">
        <v>29</v>
      </c>
      <c r="I126" s="1">
        <f>AVERAGE(I120:I125)</f>
        <v>79.752342262164504</v>
      </c>
      <c r="J126" s="1">
        <f>AVERAGE(J120:J125)</f>
        <v>82.431199428830027</v>
      </c>
      <c r="K126" s="1">
        <f>AVERAGE(K120:K125)</f>
        <v>70.038778549643482</v>
      </c>
      <c r="L126" s="1">
        <f>AVERAGE(L120:L125)</f>
        <v>77.407440080212666</v>
      </c>
    </row>
    <row r="127" spans="1:13" x14ac:dyDescent="0.2">
      <c r="H127" t="s">
        <v>12</v>
      </c>
      <c r="I127">
        <f>STDEV(I120:I125)</f>
        <v>3.4177210639435769</v>
      </c>
      <c r="J127">
        <f>STDEV(J120:J125)</f>
        <v>4.9841959223494312</v>
      </c>
      <c r="K127">
        <f>STDEV(K120:K125)</f>
        <v>6.1216941949131307</v>
      </c>
      <c r="L127">
        <f>STDEV(L120:L125)</f>
        <v>4.5056368062019319</v>
      </c>
    </row>
    <row r="130" spans="1:12" x14ac:dyDescent="0.2">
      <c r="A130" t="s">
        <v>17</v>
      </c>
      <c r="B130" s="5">
        <v>61</v>
      </c>
      <c r="C130" s="5">
        <v>39.5</v>
      </c>
      <c r="D130" s="5" t="s">
        <v>47</v>
      </c>
      <c r="F130" t="s">
        <v>64</v>
      </c>
      <c r="G130" t="s">
        <v>16</v>
      </c>
      <c r="H130" t="s">
        <v>17</v>
      </c>
      <c r="I130">
        <v>0.72709975536830662</v>
      </c>
      <c r="J130">
        <v>3.6146755828664376E-2</v>
      </c>
      <c r="K130">
        <v>0</v>
      </c>
      <c r="L130">
        <f>AVERAGE(I130:K130)</f>
        <v>0.25441550373232363</v>
      </c>
    </row>
    <row r="131" spans="1:12" x14ac:dyDescent="0.2">
      <c r="A131" t="s">
        <v>18</v>
      </c>
      <c r="B131" s="5">
        <v>49</v>
      </c>
      <c r="C131" s="5">
        <v>27.2</v>
      </c>
      <c r="D131" s="5" t="s">
        <v>46</v>
      </c>
      <c r="G131" t="s">
        <v>16</v>
      </c>
      <c r="H131" t="s">
        <v>18</v>
      </c>
      <c r="I131">
        <v>0.91826689978402354</v>
      </c>
      <c r="J131">
        <v>0.16725114647963313</v>
      </c>
      <c r="K131">
        <v>2.540714957188953E-3</v>
      </c>
      <c r="L131">
        <f t="shared" ref="L131:L133" si="15">AVERAGE(I131:K131)</f>
        <v>0.36268625374028191</v>
      </c>
    </row>
    <row r="132" spans="1:12" x14ac:dyDescent="0.2">
      <c r="A132" t="s">
        <v>31</v>
      </c>
      <c r="B132" s="5">
        <v>58</v>
      </c>
      <c r="C132" s="5">
        <v>23</v>
      </c>
      <c r="D132" s="5" t="s">
        <v>46</v>
      </c>
      <c r="G132" t="s">
        <v>16</v>
      </c>
      <c r="H132" t="s">
        <v>31</v>
      </c>
      <c r="I132">
        <v>0.95338983050847459</v>
      </c>
      <c r="J132">
        <v>3.2261533498225616E-2</v>
      </c>
      <c r="K132">
        <v>0.75747328554037607</v>
      </c>
      <c r="L132">
        <f t="shared" si="15"/>
        <v>0.58104154984902545</v>
      </c>
    </row>
    <row r="133" spans="1:12" x14ac:dyDescent="0.2">
      <c r="A133" t="s">
        <v>61</v>
      </c>
      <c r="B133" s="5">
        <v>43</v>
      </c>
      <c r="C133" s="5">
        <v>37</v>
      </c>
      <c r="D133" s="5" t="s">
        <v>46</v>
      </c>
      <c r="G133" t="s">
        <v>16</v>
      </c>
      <c r="H133" t="s">
        <v>61</v>
      </c>
      <c r="I133">
        <v>2.4611247515491641</v>
      </c>
      <c r="J133">
        <v>1.8768328445747802</v>
      </c>
      <c r="K133">
        <v>1.9205183085555619</v>
      </c>
      <c r="L133">
        <f t="shared" si="15"/>
        <v>2.0861586348931689</v>
      </c>
    </row>
    <row r="134" spans="1:12" x14ac:dyDescent="0.2">
      <c r="A134" t="s">
        <v>19</v>
      </c>
      <c r="B134" s="5">
        <v>51</v>
      </c>
      <c r="C134" s="5">
        <v>29.7</v>
      </c>
      <c r="D134" s="5" t="s">
        <v>46</v>
      </c>
      <c r="G134" t="s">
        <v>16</v>
      </c>
      <c r="H134" t="s">
        <v>19</v>
      </c>
      <c r="I134">
        <v>4.1990342221289098E-2</v>
      </c>
      <c r="J134">
        <v>1.6073781291172595</v>
      </c>
      <c r="K134">
        <v>0</v>
      </c>
      <c r="L134">
        <f>AVERAGE(I134:K134)</f>
        <v>0.54978949044618286</v>
      </c>
    </row>
    <row r="135" spans="1:12" x14ac:dyDescent="0.2">
      <c r="A135" t="s">
        <v>20</v>
      </c>
      <c r="B135" s="5">
        <v>52</v>
      </c>
      <c r="C135" s="5">
        <v>26.9</v>
      </c>
      <c r="D135" s="5" t="s">
        <v>46</v>
      </c>
      <c r="G135" t="s">
        <v>16</v>
      </c>
      <c r="H135" t="s">
        <v>20</v>
      </c>
      <c r="I135">
        <v>1.8584863412449619</v>
      </c>
      <c r="J135">
        <v>1.2504033559212651</v>
      </c>
      <c r="K135">
        <v>0.44703837079349307</v>
      </c>
      <c r="L135">
        <f>AVERAGE(I135:K135)</f>
        <v>1.1853093559865735</v>
      </c>
    </row>
    <row r="136" spans="1:12" x14ac:dyDescent="0.2">
      <c r="A136" t="s">
        <v>21</v>
      </c>
      <c r="B136" s="5">
        <v>38</v>
      </c>
      <c r="C136" s="5">
        <v>35.5</v>
      </c>
      <c r="D136" s="5" t="s">
        <v>47</v>
      </c>
      <c r="G136" t="s">
        <v>16</v>
      </c>
      <c r="H136" t="s">
        <v>21</v>
      </c>
      <c r="I136">
        <v>1.6947432514714835</v>
      </c>
      <c r="J136">
        <v>1.2358757062146892</v>
      </c>
      <c r="K136">
        <v>0</v>
      </c>
      <c r="L136">
        <f>AVERAGE(I136:K136)</f>
        <v>0.97687298589539096</v>
      </c>
    </row>
    <row r="137" spans="1:12" x14ac:dyDescent="0.2">
      <c r="A137" t="s">
        <v>62</v>
      </c>
      <c r="B137" s="5">
        <v>31</v>
      </c>
      <c r="C137" s="5">
        <v>31.8</v>
      </c>
      <c r="D137" s="6" t="s">
        <v>47</v>
      </c>
      <c r="G137" t="s">
        <v>16</v>
      </c>
      <c r="H137" t="s">
        <v>62</v>
      </c>
      <c r="I137">
        <v>1.4922005527536188</v>
      </c>
      <c r="J137">
        <v>0.2263548193711043</v>
      </c>
      <c r="K137">
        <v>0</v>
      </c>
      <c r="L137">
        <v>0.5728517907082411</v>
      </c>
    </row>
    <row r="138" spans="1:12" x14ac:dyDescent="0.2">
      <c r="A138" s="1"/>
      <c r="H138" s="2" t="s">
        <v>23</v>
      </c>
      <c r="I138" s="1">
        <f>AVERAGE(I130:I137)</f>
        <v>1.2684127156126652</v>
      </c>
      <c r="J138" s="1">
        <f t="shared" ref="J138:L138" si="16">AVERAGE(J130:J137)</f>
        <v>0.80406303637570264</v>
      </c>
      <c r="K138" s="1">
        <f t="shared" si="16"/>
        <v>0.39094633498082754</v>
      </c>
      <c r="L138" s="1">
        <f t="shared" si="16"/>
        <v>0.82114069565639858</v>
      </c>
    </row>
    <row r="139" spans="1:12" x14ac:dyDescent="0.2">
      <c r="H139" t="s">
        <v>12</v>
      </c>
      <c r="I139">
        <f>STDEV(I130:I137)</f>
        <v>0.75796350039880311</v>
      </c>
      <c r="J139">
        <f t="shared" ref="J139:L139" si="17">STDEV(J130:J137)</f>
        <v>0.76592439044745464</v>
      </c>
      <c r="K139">
        <f t="shared" si="17"/>
        <v>0.68026190516375085</v>
      </c>
      <c r="L139">
        <f t="shared" si="17"/>
        <v>0.59539016273381851</v>
      </c>
    </row>
    <row r="142" spans="1:12" x14ac:dyDescent="0.2">
      <c r="A142" t="s">
        <v>26</v>
      </c>
      <c r="B142" s="5">
        <v>61</v>
      </c>
      <c r="C142" s="5">
        <v>39.5</v>
      </c>
      <c r="D142" s="5" t="s">
        <v>47</v>
      </c>
      <c r="F142" t="s">
        <v>63</v>
      </c>
      <c r="G142" t="s">
        <v>30</v>
      </c>
      <c r="H142" t="s">
        <v>26</v>
      </c>
      <c r="I142">
        <v>4.3440486533449174E-2</v>
      </c>
      <c r="J142">
        <v>0.14742014742014742</v>
      </c>
      <c r="K142">
        <v>1.9091256204658267E-2</v>
      </c>
      <c r="L142">
        <f>AVERAGE(I142:K142)</f>
        <v>6.9983963386084952E-2</v>
      </c>
    </row>
    <row r="143" spans="1:12" x14ac:dyDescent="0.2">
      <c r="A143" t="s">
        <v>18</v>
      </c>
      <c r="B143" s="5">
        <v>49</v>
      </c>
      <c r="C143" s="5">
        <v>27.2</v>
      </c>
      <c r="D143" s="5" t="s">
        <v>46</v>
      </c>
      <c r="G143" t="s">
        <v>30</v>
      </c>
      <c r="H143" t="s">
        <v>18</v>
      </c>
      <c r="I143">
        <v>0.56113612746795982</v>
      </c>
      <c r="J143">
        <v>1.9378427787934187</v>
      </c>
      <c r="K143">
        <v>1.0077597500755819E-2</v>
      </c>
      <c r="L143">
        <f>AVERAGE(I143:K143)</f>
        <v>0.83635216792071143</v>
      </c>
    </row>
    <row r="144" spans="1:12" x14ac:dyDescent="0.2">
      <c r="A144" t="s">
        <v>32</v>
      </c>
      <c r="B144" s="5">
        <v>58</v>
      </c>
      <c r="C144" s="5">
        <v>30</v>
      </c>
      <c r="D144" s="5" t="s">
        <v>46</v>
      </c>
      <c r="G144" t="s">
        <v>30</v>
      </c>
      <c r="H144" t="s">
        <v>32</v>
      </c>
      <c r="I144">
        <v>1.5809443507588532</v>
      </c>
      <c r="J144">
        <v>1.7254749903063205</v>
      </c>
      <c r="K144">
        <v>1.1643379906852962</v>
      </c>
      <c r="L144">
        <f>AVERAGE(I144:K144)</f>
        <v>1.4902524439168232</v>
      </c>
    </row>
    <row r="145" spans="1:12" x14ac:dyDescent="0.2">
      <c r="A145" t="s">
        <v>21</v>
      </c>
      <c r="B145" s="5">
        <v>38</v>
      </c>
      <c r="C145" s="5">
        <v>35.5</v>
      </c>
      <c r="D145" s="5" t="s">
        <v>47</v>
      </c>
      <c r="G145" t="s">
        <v>30</v>
      </c>
      <c r="H145" t="s">
        <v>21</v>
      </c>
      <c r="I145">
        <v>0</v>
      </c>
      <c r="J145">
        <v>2.627939142461964</v>
      </c>
      <c r="K145">
        <v>0.13444474321054048</v>
      </c>
      <c r="L145">
        <f>AVERAGE(I145:K145)</f>
        <v>0.92079462855750149</v>
      </c>
    </row>
    <row r="146" spans="1:12" x14ac:dyDescent="0.2">
      <c r="A146" t="s">
        <v>31</v>
      </c>
      <c r="B146" s="5">
        <v>58</v>
      </c>
      <c r="C146" s="5">
        <v>23</v>
      </c>
      <c r="D146" s="5" t="s">
        <v>46</v>
      </c>
      <c r="G146" t="s">
        <v>30</v>
      </c>
      <c r="H146" t="s">
        <v>31</v>
      </c>
      <c r="I146">
        <v>1.1018069634200088E-2</v>
      </c>
      <c r="J146">
        <v>2.7473148671565859</v>
      </c>
      <c r="K146">
        <v>0.557006092254134</v>
      </c>
      <c r="L146">
        <f>AVERAGE(I146:K146)</f>
        <v>1.1051130096816399</v>
      </c>
    </row>
    <row r="147" spans="1:12" x14ac:dyDescent="0.2">
      <c r="A147" t="s">
        <v>61</v>
      </c>
      <c r="B147" s="5">
        <v>43</v>
      </c>
      <c r="C147" s="5">
        <v>37</v>
      </c>
      <c r="D147" s="5" t="s">
        <v>46</v>
      </c>
      <c r="G147" t="s">
        <v>30</v>
      </c>
      <c r="H147" t="s">
        <v>61</v>
      </c>
      <c r="I147">
        <v>1.1518934278707096</v>
      </c>
      <c r="J147">
        <v>3.7559756128227786</v>
      </c>
      <c r="K147">
        <v>1.5263028995171295</v>
      </c>
      <c r="L147">
        <v>2.1447239800702063</v>
      </c>
    </row>
    <row r="148" spans="1:12" x14ac:dyDescent="0.2">
      <c r="A148" s="1"/>
      <c r="H148" s="2" t="s">
        <v>48</v>
      </c>
      <c r="I148" s="1">
        <f>AVERAGE(I142:I147)</f>
        <v>0.55807207704419526</v>
      </c>
      <c r="J148" s="1">
        <f t="shared" ref="J148:L148" si="18">AVERAGE(J142:J147)</f>
        <v>2.1569945898268692</v>
      </c>
      <c r="K148" s="1">
        <f t="shared" si="18"/>
        <v>0.56854342989541895</v>
      </c>
      <c r="L148" s="1">
        <f t="shared" si="18"/>
        <v>1.0945366989221612</v>
      </c>
    </row>
    <row r="149" spans="1:12" x14ac:dyDescent="0.2">
      <c r="H149" t="s">
        <v>12</v>
      </c>
      <c r="I149">
        <f>STDEV(I142:I147)</f>
        <v>0.67445668172062712</v>
      </c>
      <c r="J149">
        <f t="shared" ref="J149:L149" si="19">STDEV(J142:J147)</f>
        <v>1.2165223577072679</v>
      </c>
      <c r="K149">
        <f t="shared" si="19"/>
        <v>0.6441476410550635</v>
      </c>
      <c r="L149">
        <f t="shared" si="19"/>
        <v>0.69370743136117252</v>
      </c>
    </row>
    <row r="151" spans="1:12" x14ac:dyDescent="0.2">
      <c r="A151" t="s">
        <v>42</v>
      </c>
      <c r="B151" s="5">
        <v>55</v>
      </c>
      <c r="C151" s="5">
        <v>26</v>
      </c>
      <c r="D151" s="5" t="s">
        <v>46</v>
      </c>
      <c r="F151" t="s">
        <v>65</v>
      </c>
      <c r="G151" t="s">
        <v>33</v>
      </c>
      <c r="H151" t="s">
        <v>42</v>
      </c>
      <c r="I151">
        <v>0.4602029076456437</v>
      </c>
      <c r="J151">
        <v>4.4642857142857144E-2</v>
      </c>
      <c r="K151">
        <v>0.14340344168260039</v>
      </c>
      <c r="L151">
        <f>AVERAGE(I151:K151)</f>
        <v>0.2160830688237004</v>
      </c>
    </row>
    <row r="152" spans="1:12" x14ac:dyDescent="0.2">
      <c r="A152" t="s">
        <v>38</v>
      </c>
      <c r="G152" t="s">
        <v>33</v>
      </c>
      <c r="H152" t="s">
        <v>38</v>
      </c>
      <c r="I152">
        <v>1.5861057139458345</v>
      </c>
      <c r="J152">
        <v>0.24365652831456899</v>
      </c>
      <c r="K152">
        <v>0.33762492122085175</v>
      </c>
      <c r="L152">
        <f>AVERAGE(I152:K152)</f>
        <v>0.72246238782708516</v>
      </c>
    </row>
    <row r="153" spans="1:12" x14ac:dyDescent="0.2">
      <c r="A153" t="s">
        <v>41</v>
      </c>
      <c r="B153" s="19">
        <v>23</v>
      </c>
      <c r="C153" s="19">
        <v>24.9</v>
      </c>
      <c r="D153" s="5" t="s">
        <v>47</v>
      </c>
      <c r="G153" t="s">
        <v>33</v>
      </c>
      <c r="H153" t="s">
        <v>41</v>
      </c>
      <c r="I153">
        <v>2.6638962146034793E-3</v>
      </c>
      <c r="J153">
        <v>3.1803581083229972E-3</v>
      </c>
      <c r="K153">
        <v>0</v>
      </c>
      <c r="L153">
        <v>1.9480847743088255E-3</v>
      </c>
    </row>
    <row r="154" spans="1:12" x14ac:dyDescent="0.2">
      <c r="A154" t="s">
        <v>39</v>
      </c>
      <c r="B154" s="5">
        <v>26</v>
      </c>
      <c r="C154" s="5">
        <v>26.4</v>
      </c>
      <c r="D154" s="5" t="s">
        <v>46</v>
      </c>
      <c r="G154" t="s">
        <v>33</v>
      </c>
      <c r="H154" t="s">
        <v>39</v>
      </c>
      <c r="I154">
        <v>1.4984709480122325</v>
      </c>
      <c r="J154">
        <v>5.3196480152267592E-2</v>
      </c>
      <c r="K154">
        <v>0</v>
      </c>
      <c r="L154">
        <v>0.51722247605483329</v>
      </c>
    </row>
    <row r="155" spans="1:12" x14ac:dyDescent="0.2">
      <c r="A155" s="1"/>
      <c r="H155" s="2" t="s">
        <v>49</v>
      </c>
      <c r="I155" s="1">
        <f>AVERAGE(I151:I154)</f>
        <v>0.88686086645457851</v>
      </c>
      <c r="J155" s="1">
        <f t="shared" ref="J155:L155" si="20">AVERAGE(J151:J154)</f>
        <v>8.6169055929504176E-2</v>
      </c>
      <c r="K155" s="1">
        <f t="shared" si="20"/>
        <v>0.12025709072586303</v>
      </c>
      <c r="L155" s="1">
        <f t="shared" si="20"/>
        <v>0.36442900436998193</v>
      </c>
    </row>
    <row r="156" spans="1:12" x14ac:dyDescent="0.2">
      <c r="H156" t="s">
        <v>12</v>
      </c>
      <c r="I156">
        <f>STDEV(I151:I154)</f>
        <v>0.78035281435228343</v>
      </c>
      <c r="J156">
        <f t="shared" ref="J156:L156" si="21">STDEV(J151:J154)</f>
        <v>0.10723967528134602</v>
      </c>
      <c r="K156">
        <f t="shared" si="21"/>
        <v>0.15990420365165253</v>
      </c>
      <c r="L156">
        <f t="shared" si="21"/>
        <v>0.31881691837337039</v>
      </c>
    </row>
    <row r="159" spans="1:12" x14ac:dyDescent="0.2">
      <c r="A159" t="s">
        <v>37</v>
      </c>
      <c r="F159" t="s">
        <v>65</v>
      </c>
      <c r="G159" t="s">
        <v>34</v>
      </c>
      <c r="H159" t="s">
        <v>37</v>
      </c>
      <c r="I159">
        <v>0</v>
      </c>
      <c r="J159">
        <v>0</v>
      </c>
      <c r="K159">
        <v>0</v>
      </c>
      <c r="L159">
        <f t="shared" ref="L159" si="22">AVERAGE(I159:K159)</f>
        <v>0</v>
      </c>
    </row>
    <row r="160" spans="1:12" x14ac:dyDescent="0.2">
      <c r="A160" t="s">
        <v>38</v>
      </c>
      <c r="G160" t="s">
        <v>34</v>
      </c>
      <c r="H160" t="s">
        <v>38</v>
      </c>
      <c r="I160">
        <v>0.35026269702276708</v>
      </c>
      <c r="J160">
        <v>0.53199206848188807</v>
      </c>
      <c r="K160">
        <v>0</v>
      </c>
      <c r="L160">
        <f>AVERAGE(I160:K160)</f>
        <v>0.29408492183488505</v>
      </c>
    </row>
    <row r="161" spans="1:12" x14ac:dyDescent="0.2">
      <c r="A161" t="s">
        <v>41</v>
      </c>
      <c r="B161" s="19">
        <v>23</v>
      </c>
      <c r="C161" s="19">
        <v>24.9</v>
      </c>
      <c r="D161" s="5" t="s">
        <v>47</v>
      </c>
      <c r="G161" t="s">
        <v>34</v>
      </c>
      <c r="H161" t="s">
        <v>41</v>
      </c>
      <c r="I161">
        <v>6.2372087109173878E-2</v>
      </c>
      <c r="J161">
        <v>2.40424574894446E-3</v>
      </c>
      <c r="K161">
        <v>6.1660043246211981E-3</v>
      </c>
      <c r="L161">
        <v>2.3647445727579847E-2</v>
      </c>
    </row>
    <row r="162" spans="1:12" x14ac:dyDescent="0.2">
      <c r="A162" t="s">
        <v>39</v>
      </c>
      <c r="B162" s="5">
        <v>26</v>
      </c>
      <c r="C162" s="5">
        <v>26.4</v>
      </c>
      <c r="D162" s="5" t="s">
        <v>46</v>
      </c>
      <c r="G162" t="s">
        <v>34</v>
      </c>
      <c r="H162" t="s">
        <v>39</v>
      </c>
      <c r="I162">
        <v>0</v>
      </c>
      <c r="J162">
        <v>0</v>
      </c>
      <c r="K162">
        <v>1.2300556649995426E-2</v>
      </c>
      <c r="L162">
        <v>4.1001855499984757E-3</v>
      </c>
    </row>
    <row r="163" spans="1:12" x14ac:dyDescent="0.2">
      <c r="A163" s="1"/>
      <c r="H163" s="2" t="s">
        <v>58</v>
      </c>
      <c r="I163" s="1">
        <f>AVERAGE(I159:I162)</f>
        <v>0.10315869603298523</v>
      </c>
      <c r="J163" s="1">
        <f t="shared" ref="J163:L163" si="23">AVERAGE(J159:J162)</f>
        <v>0.13359907855770814</v>
      </c>
      <c r="K163" s="1">
        <f t="shared" si="23"/>
        <v>4.6166402436541559E-3</v>
      </c>
      <c r="L163" s="1">
        <f t="shared" si="23"/>
        <v>8.0458138278115848E-2</v>
      </c>
    </row>
    <row r="164" spans="1:12" x14ac:dyDescent="0.2">
      <c r="H164" t="s">
        <v>12</v>
      </c>
      <c r="I164">
        <f>STDEV(I159:I162)</f>
        <v>0.16733934375704329</v>
      </c>
      <c r="J164">
        <f t="shared" ref="J164:L164" si="24">STDEV(J159:J162)</f>
        <v>0.26559774481935683</v>
      </c>
      <c r="K164">
        <f t="shared" si="24"/>
        <v>5.8898170507434731E-3</v>
      </c>
      <c r="L164">
        <f t="shared" si="24"/>
        <v>0.14279111363677602</v>
      </c>
    </row>
    <row r="166" spans="1:12" x14ac:dyDescent="0.2">
      <c r="A166" t="s">
        <v>36</v>
      </c>
      <c r="B166" s="5">
        <v>21</v>
      </c>
      <c r="C166" s="5">
        <v>19.600000000000001</v>
      </c>
      <c r="D166" s="5" t="s">
        <v>47</v>
      </c>
      <c r="F166" t="s">
        <v>66</v>
      </c>
      <c r="G166" t="s">
        <v>35</v>
      </c>
      <c r="H166" s="2" t="s">
        <v>36</v>
      </c>
      <c r="I166" s="1">
        <v>0</v>
      </c>
      <c r="J166" s="1">
        <v>0</v>
      </c>
      <c r="K166" s="1">
        <v>0</v>
      </c>
      <c r="L166" s="1">
        <v>0</v>
      </c>
    </row>
    <row r="167" spans="1:12" x14ac:dyDescent="0.2">
      <c r="I167" s="1"/>
      <c r="J167" s="1"/>
      <c r="K167" s="1"/>
      <c r="L167" s="1"/>
    </row>
    <row r="168" spans="1:12" x14ac:dyDescent="0.2">
      <c r="I168" s="1"/>
      <c r="J168" s="1"/>
      <c r="K168" s="1"/>
      <c r="L168" s="1"/>
    </row>
    <row r="169" spans="1:12" x14ac:dyDescent="0.2">
      <c r="A169" t="s">
        <v>24</v>
      </c>
      <c r="F169" t="s">
        <v>66</v>
      </c>
      <c r="H169" s="2" t="s">
        <v>24</v>
      </c>
      <c r="I169" s="1">
        <v>0</v>
      </c>
      <c r="J169" s="1">
        <v>0</v>
      </c>
      <c r="K169" s="1">
        <v>6.4325228354560659E-3</v>
      </c>
      <c r="L169" s="1">
        <v>2.1441742784853554E-3</v>
      </c>
    </row>
    <row r="178" spans="1:6" ht="24" x14ac:dyDescent="0.3">
      <c r="A178" s="26" t="s">
        <v>209</v>
      </c>
    </row>
    <row r="179" spans="1:6" x14ac:dyDescent="0.2">
      <c r="A179" s="9" t="s">
        <v>69</v>
      </c>
      <c r="C179" s="12" t="s">
        <v>43</v>
      </c>
      <c r="D179" s="4" t="s">
        <v>44</v>
      </c>
      <c r="E179" s="4" t="s">
        <v>45</v>
      </c>
    </row>
    <row r="180" spans="1:6" x14ac:dyDescent="0.2">
      <c r="A180" s="9" t="s">
        <v>68</v>
      </c>
      <c r="B180" t="s">
        <v>70</v>
      </c>
      <c r="C180" s="5">
        <v>51</v>
      </c>
      <c r="D180" s="5">
        <v>29.8</v>
      </c>
      <c r="E180" s="5" t="s">
        <v>46</v>
      </c>
    </row>
    <row r="184" spans="1:6" x14ac:dyDescent="0.2">
      <c r="B184" t="s">
        <v>8</v>
      </c>
      <c r="C184" t="s">
        <v>9</v>
      </c>
      <c r="D184" t="s">
        <v>10</v>
      </c>
      <c r="E184" s="2" t="s">
        <v>11</v>
      </c>
      <c r="F184" t="s">
        <v>12</v>
      </c>
    </row>
    <row r="185" spans="1:6" x14ac:dyDescent="0.2">
      <c r="A185" t="s">
        <v>71</v>
      </c>
      <c r="B185">
        <v>2.1939166737667204</v>
      </c>
      <c r="C185">
        <v>3.5494659618081776</v>
      </c>
      <c r="D185">
        <v>2.3090904436423214</v>
      </c>
      <c r="E185" s="1">
        <f t="shared" ref="E185:E193" si="25">AVERAGE(B185:D185)</f>
        <v>2.684157693072406</v>
      </c>
      <c r="F185">
        <f>STDEV(B185:D185)</f>
        <v>0.75158835094333132</v>
      </c>
    </row>
    <row r="186" spans="1:6" x14ac:dyDescent="0.2">
      <c r="A186" t="s">
        <v>72</v>
      </c>
      <c r="B186">
        <v>11.654927020550431</v>
      </c>
      <c r="C186">
        <v>8.9357512103060639</v>
      </c>
      <c r="D186">
        <v>13.095094854209281</v>
      </c>
      <c r="E186" s="1">
        <f t="shared" si="25"/>
        <v>11.228591028355259</v>
      </c>
      <c r="F186">
        <f t="shared" ref="F186:F193" si="26">STDEV(B186:D186)</f>
        <v>2.11219238486941</v>
      </c>
    </row>
    <row r="187" spans="1:6" x14ac:dyDescent="0.2">
      <c r="A187" t="s">
        <v>73</v>
      </c>
      <c r="B187">
        <v>18.208007525427714</v>
      </c>
      <c r="C187">
        <v>15.659919028340081</v>
      </c>
      <c r="D187">
        <v>17.028708293137289</v>
      </c>
      <c r="E187" s="1">
        <f t="shared" si="25"/>
        <v>16.965544948968361</v>
      </c>
      <c r="F187">
        <f t="shared" si="26"/>
        <v>1.275218002257861</v>
      </c>
    </row>
    <row r="188" spans="1:6" x14ac:dyDescent="0.2">
      <c r="A188" t="s">
        <v>74</v>
      </c>
      <c r="B188">
        <v>27.716619318181817</v>
      </c>
      <c r="C188">
        <v>24.889428497094787</v>
      </c>
      <c r="D188">
        <v>25.218866438459909</v>
      </c>
      <c r="E188" s="1">
        <f t="shared" si="25"/>
        <v>25.941638084578837</v>
      </c>
      <c r="F188">
        <f t="shared" si="26"/>
        <v>1.5459790179801236</v>
      </c>
    </row>
    <row r="189" spans="1:6" x14ac:dyDescent="0.2">
      <c r="A189" t="s">
        <v>75</v>
      </c>
      <c r="B189">
        <v>28.837902533760897</v>
      </c>
      <c r="C189">
        <v>28.959700093720713</v>
      </c>
      <c r="D189">
        <v>28.708847365509943</v>
      </c>
      <c r="E189" s="1">
        <f t="shared" si="25"/>
        <v>28.835483330997182</v>
      </c>
      <c r="F189">
        <f t="shared" si="26"/>
        <v>0.125443860827087</v>
      </c>
    </row>
    <row r="190" spans="1:6" x14ac:dyDescent="0.2">
      <c r="A190" t="s">
        <v>76</v>
      </c>
      <c r="B190">
        <v>44.424879589828578</v>
      </c>
      <c r="C190">
        <v>33.450487654863373</v>
      </c>
      <c r="D190">
        <v>47.991647574026274</v>
      </c>
      <c r="E190" s="1">
        <f t="shared" si="25"/>
        <v>41.955671606239406</v>
      </c>
      <c r="F190">
        <f t="shared" si="26"/>
        <v>7.5785271655073974</v>
      </c>
    </row>
    <row r="191" spans="1:6" x14ac:dyDescent="0.2">
      <c r="A191" t="s">
        <v>77</v>
      </c>
      <c r="B191" s="10">
        <v>55.618259342864306</v>
      </c>
      <c r="C191" s="10">
        <v>50.72356899253387</v>
      </c>
      <c r="D191" s="10">
        <v>56.485072768031884</v>
      </c>
      <c r="E191" s="1">
        <f t="shared" si="25"/>
        <v>54.275633701143356</v>
      </c>
      <c r="F191">
        <f t="shared" si="26"/>
        <v>3.1065598576438882</v>
      </c>
    </row>
    <row r="192" spans="1:6" x14ac:dyDescent="0.2">
      <c r="A192" t="s">
        <v>78</v>
      </c>
      <c r="B192">
        <v>64.779820436083796</v>
      </c>
      <c r="C192">
        <v>51.621940430551462</v>
      </c>
      <c r="D192">
        <v>59.105998971337726</v>
      </c>
      <c r="E192" s="1">
        <f t="shared" si="25"/>
        <v>58.502586612657659</v>
      </c>
      <c r="F192">
        <f t="shared" si="26"/>
        <v>6.5996614622231018</v>
      </c>
    </row>
    <row r="193" spans="1:6" x14ac:dyDescent="0.2">
      <c r="A193" t="s">
        <v>79</v>
      </c>
      <c r="B193">
        <v>82.044695607500643</v>
      </c>
      <c r="C193">
        <v>69.473046638400973</v>
      </c>
      <c r="D193">
        <v>86.969253294289899</v>
      </c>
      <c r="E193" s="1">
        <f t="shared" si="25"/>
        <v>79.495665180063838</v>
      </c>
      <c r="F193">
        <f t="shared" si="26"/>
        <v>9.0223322332084397</v>
      </c>
    </row>
    <row r="196" spans="1:6" x14ac:dyDescent="0.2">
      <c r="B196" t="s">
        <v>81</v>
      </c>
      <c r="C196" t="s">
        <v>83</v>
      </c>
    </row>
    <row r="197" spans="1:6" x14ac:dyDescent="0.2">
      <c r="A197" t="s">
        <v>8</v>
      </c>
      <c r="B197" s="11" t="s">
        <v>80</v>
      </c>
      <c r="C197" t="s">
        <v>82</v>
      </c>
    </row>
    <row r="198" spans="1:6" x14ac:dyDescent="0.2">
      <c r="A198" t="s">
        <v>9</v>
      </c>
      <c r="B198" t="s">
        <v>84</v>
      </c>
      <c r="C198" t="s">
        <v>85</v>
      </c>
    </row>
    <row r="199" spans="1:6" x14ac:dyDescent="0.2">
      <c r="A199" t="s">
        <v>10</v>
      </c>
      <c r="B199" t="s">
        <v>86</v>
      </c>
      <c r="C199" t="s">
        <v>87</v>
      </c>
    </row>
    <row r="208" spans="1:6" ht="24" x14ac:dyDescent="0.3">
      <c r="A208" s="26" t="s">
        <v>210</v>
      </c>
    </row>
    <row r="209" spans="1:6" x14ac:dyDescent="0.2">
      <c r="A209" s="9" t="s">
        <v>88</v>
      </c>
      <c r="C209" s="12" t="s">
        <v>43</v>
      </c>
      <c r="D209" s="4" t="s">
        <v>44</v>
      </c>
      <c r="E209" s="4" t="s">
        <v>45</v>
      </c>
    </row>
    <row r="210" spans="1:6" x14ac:dyDescent="0.2">
      <c r="A210" s="9" t="s">
        <v>89</v>
      </c>
      <c r="B210" t="s">
        <v>70</v>
      </c>
      <c r="C210" s="5">
        <v>53</v>
      </c>
      <c r="D210" s="5">
        <v>25.1</v>
      </c>
      <c r="E210" s="5" t="s">
        <v>47</v>
      </c>
    </row>
    <row r="213" spans="1:6" x14ac:dyDescent="0.2">
      <c r="B213" t="s">
        <v>90</v>
      </c>
      <c r="C213" t="s">
        <v>52</v>
      </c>
      <c r="D213" t="s">
        <v>53</v>
      </c>
      <c r="E213" s="2" t="s">
        <v>11</v>
      </c>
      <c r="F213" t="s">
        <v>12</v>
      </c>
    </row>
    <row r="214" spans="1:6" x14ac:dyDescent="0.2">
      <c r="A214" t="s">
        <v>91</v>
      </c>
      <c r="B214">
        <v>0.77148406064572894</v>
      </c>
      <c r="C214">
        <v>0.92534210391779281</v>
      </c>
      <c r="D214">
        <v>1.3109212990453569</v>
      </c>
      <c r="E214" s="1">
        <f t="shared" ref="E214:E222" si="27">AVERAGE(B214:D214)</f>
        <v>1.0025824878696261</v>
      </c>
      <c r="F214">
        <f>STDEV(B214:D214)</f>
        <v>0.27788971054687261</v>
      </c>
    </row>
    <row r="215" spans="1:6" x14ac:dyDescent="0.2">
      <c r="A215" t="s">
        <v>92</v>
      </c>
      <c r="B215">
        <v>10.264620673403474</v>
      </c>
      <c r="C215">
        <v>10.219456272518833</v>
      </c>
      <c r="D215">
        <v>6.6122296991781262</v>
      </c>
      <c r="E215" s="1">
        <f t="shared" si="27"/>
        <v>9.0321022150334773</v>
      </c>
      <c r="F215">
        <f t="shared" ref="F215:F222" si="28">STDEV(B215:D215)</f>
        <v>2.095792737968357</v>
      </c>
    </row>
    <row r="216" spans="1:6" x14ac:dyDescent="0.2">
      <c r="A216" t="s">
        <v>93</v>
      </c>
      <c r="B216">
        <v>13.842260072508381</v>
      </c>
      <c r="C216">
        <v>14.634674922600619</v>
      </c>
      <c r="D216">
        <v>14.005217244958065</v>
      </c>
      <c r="E216" s="1">
        <f t="shared" si="27"/>
        <v>14.160717413355689</v>
      </c>
      <c r="F216">
        <f t="shared" si="28"/>
        <v>0.41846809966883108</v>
      </c>
    </row>
    <row r="217" spans="1:6" x14ac:dyDescent="0.2">
      <c r="A217" t="s">
        <v>94</v>
      </c>
      <c r="B217">
        <v>23.594435337379824</v>
      </c>
      <c r="C217">
        <v>28.205128205128204</v>
      </c>
      <c r="D217">
        <v>16.287453742389875</v>
      </c>
      <c r="E217" s="1">
        <f t="shared" si="27"/>
        <v>22.6956724282993</v>
      </c>
      <c r="F217">
        <f t="shared" si="28"/>
        <v>6.0094568993383808</v>
      </c>
    </row>
    <row r="218" spans="1:6" x14ac:dyDescent="0.2">
      <c r="A218" t="s">
        <v>95</v>
      </c>
      <c r="B218">
        <v>30.456444619629487</v>
      </c>
      <c r="C218">
        <v>30.950059883575186</v>
      </c>
      <c r="D218">
        <v>26.034561967699755</v>
      </c>
      <c r="E218" s="1">
        <f t="shared" si="27"/>
        <v>29.147022156968145</v>
      </c>
      <c r="F218">
        <f t="shared" si="28"/>
        <v>2.7067453388775791</v>
      </c>
    </row>
    <row r="219" spans="1:6" x14ac:dyDescent="0.2">
      <c r="A219" t="s">
        <v>96</v>
      </c>
      <c r="B219">
        <v>37.025344016721824</v>
      </c>
      <c r="C219">
        <v>43.313357514587601</v>
      </c>
      <c r="D219">
        <v>33.024401444465319</v>
      </c>
      <c r="E219" s="1">
        <f t="shared" si="27"/>
        <v>37.787700991924915</v>
      </c>
      <c r="F219">
        <f t="shared" si="28"/>
        <v>5.1866699693981788</v>
      </c>
    </row>
    <row r="220" spans="1:6" x14ac:dyDescent="0.2">
      <c r="A220" t="s">
        <v>97</v>
      </c>
      <c r="B220">
        <v>42.582921018874842</v>
      </c>
      <c r="C220">
        <v>51.027382445819093</v>
      </c>
      <c r="D220">
        <v>40.977984011298005</v>
      </c>
      <c r="E220" s="1">
        <f t="shared" si="27"/>
        <v>44.862762491997309</v>
      </c>
      <c r="F220">
        <f t="shared" si="28"/>
        <v>5.398690589473123</v>
      </c>
    </row>
    <row r="221" spans="1:6" x14ac:dyDescent="0.2">
      <c r="A221" t="s">
        <v>98</v>
      </c>
      <c r="B221">
        <v>54.450632585390977</v>
      </c>
      <c r="C221">
        <v>58.39500668747214</v>
      </c>
      <c r="D221">
        <v>52.478945699284687</v>
      </c>
      <c r="E221" s="1">
        <f t="shared" si="27"/>
        <v>55.10819499071593</v>
      </c>
      <c r="F221">
        <f t="shared" si="28"/>
        <v>3.0123471980601662</v>
      </c>
    </row>
    <row r="222" spans="1:6" x14ac:dyDescent="0.2">
      <c r="A222" t="s">
        <v>99</v>
      </c>
      <c r="B222">
        <v>76.349657362527154</v>
      </c>
      <c r="C222">
        <v>87.835978350610034</v>
      </c>
      <c r="D222">
        <v>80.746226146397035</v>
      </c>
      <c r="E222" s="1">
        <f t="shared" si="27"/>
        <v>81.64395395317807</v>
      </c>
      <c r="F222">
        <f t="shared" si="28"/>
        <v>5.7955438805705919</v>
      </c>
    </row>
    <row r="226" spans="1:5" x14ac:dyDescent="0.2">
      <c r="B226" t="s">
        <v>81</v>
      </c>
      <c r="C226" t="s">
        <v>83</v>
      </c>
    </row>
    <row r="227" spans="1:5" x14ac:dyDescent="0.2">
      <c r="A227" t="s">
        <v>90</v>
      </c>
      <c r="B227" t="s">
        <v>100</v>
      </c>
      <c r="C227" t="s">
        <v>101</v>
      </c>
    </row>
    <row r="228" spans="1:5" x14ac:dyDescent="0.2">
      <c r="A228" t="s">
        <v>52</v>
      </c>
      <c r="B228" t="s">
        <v>102</v>
      </c>
      <c r="C228" t="s">
        <v>103</v>
      </c>
    </row>
    <row r="229" spans="1:5" x14ac:dyDescent="0.2">
      <c r="A229" t="s">
        <v>53</v>
      </c>
      <c r="B229" t="s">
        <v>104</v>
      </c>
      <c r="C229" t="s">
        <v>105</v>
      </c>
    </row>
    <row r="239" spans="1:5" ht="24" x14ac:dyDescent="0.3">
      <c r="A239" s="26" t="s">
        <v>211</v>
      </c>
    </row>
    <row r="240" spans="1:5" x14ac:dyDescent="0.2">
      <c r="A240" s="9" t="s">
        <v>213</v>
      </c>
      <c r="C240" s="12" t="s">
        <v>43</v>
      </c>
      <c r="D240" s="4" t="s">
        <v>44</v>
      </c>
      <c r="E240" s="4" t="s">
        <v>45</v>
      </c>
    </row>
    <row r="241" spans="1:5" x14ac:dyDescent="0.2">
      <c r="A241" s="1" t="s">
        <v>186</v>
      </c>
      <c r="B241" t="s">
        <v>70</v>
      </c>
      <c r="C241" s="5">
        <v>51</v>
      </c>
      <c r="D241" s="5">
        <v>29.8</v>
      </c>
      <c r="E241" s="5" t="s">
        <v>46</v>
      </c>
    </row>
    <row r="242" spans="1:5" x14ac:dyDescent="0.2">
      <c r="A242" s="1" t="s">
        <v>187</v>
      </c>
      <c r="B242" t="s">
        <v>70</v>
      </c>
      <c r="C242" s="5">
        <v>58</v>
      </c>
      <c r="D242" s="5">
        <v>24.8</v>
      </c>
      <c r="E242" s="5" t="s">
        <v>47</v>
      </c>
    </row>
    <row r="245" spans="1:5" x14ac:dyDescent="0.2">
      <c r="B245" t="s">
        <v>8</v>
      </c>
      <c r="C245" t="s">
        <v>9</v>
      </c>
      <c r="D245" t="s">
        <v>10</v>
      </c>
      <c r="E245" s="2" t="s">
        <v>11</v>
      </c>
    </row>
    <row r="246" spans="1:5" x14ac:dyDescent="0.2">
      <c r="A246" t="s">
        <v>71</v>
      </c>
      <c r="B246">
        <v>3.1872509960159362E-2</v>
      </c>
      <c r="C246">
        <v>1.5775358889414736E-2</v>
      </c>
      <c r="D246">
        <v>6.2164713466718854E-2</v>
      </c>
      <c r="E246" s="1">
        <f>AVERAGE(B246:D246)</f>
        <v>3.6604194105430983E-2</v>
      </c>
    </row>
    <row r="247" spans="1:5" x14ac:dyDescent="0.2">
      <c r="A247" t="s">
        <v>106</v>
      </c>
      <c r="B247">
        <v>0.35437655039740801</v>
      </c>
      <c r="C247">
        <v>0.12401279289863587</v>
      </c>
      <c r="D247">
        <v>0.2411842980705256</v>
      </c>
      <c r="E247" s="1">
        <f t="shared" ref="E247:E258" si="29">AVERAGE(B247:D247)</f>
        <v>0.23985788045552314</v>
      </c>
    </row>
    <row r="248" spans="1:5" x14ac:dyDescent="0.2">
      <c r="A248" t="s">
        <v>107</v>
      </c>
      <c r="B248">
        <v>0.35193721190980443</v>
      </c>
      <c r="C248">
        <v>0.20921961085152382</v>
      </c>
      <c r="D248">
        <v>0.63617184816916605</v>
      </c>
      <c r="E248" s="1">
        <f t="shared" si="29"/>
        <v>0.39910955697683148</v>
      </c>
    </row>
    <row r="249" spans="1:5" x14ac:dyDescent="0.2">
      <c r="A249" t="s">
        <v>108</v>
      </c>
      <c r="B249">
        <v>0.64866139874985262</v>
      </c>
      <c r="C249">
        <v>0.15839493136219643</v>
      </c>
      <c r="D249">
        <v>0.61824808017701427</v>
      </c>
      <c r="E249" s="1">
        <f t="shared" si="29"/>
        <v>0.47510147009635445</v>
      </c>
    </row>
    <row r="250" spans="1:5" x14ac:dyDescent="0.2">
      <c r="A250" t="s">
        <v>109</v>
      </c>
      <c r="B250">
        <v>0.60468266253869973</v>
      </c>
      <c r="C250">
        <v>0.35110346804241904</v>
      </c>
      <c r="D250">
        <v>1.1646648988717307</v>
      </c>
      <c r="E250" s="1">
        <f t="shared" si="29"/>
        <v>0.70681700981761653</v>
      </c>
    </row>
    <row r="251" spans="1:5" x14ac:dyDescent="0.2">
      <c r="A251" t="s">
        <v>110</v>
      </c>
      <c r="B251">
        <v>1.1004126547455295</v>
      </c>
      <c r="C251">
        <v>0.30944355418025088</v>
      </c>
      <c r="D251">
        <v>0.99122731573062695</v>
      </c>
      <c r="E251" s="1">
        <f t="shared" si="29"/>
        <v>0.80036117488546921</v>
      </c>
    </row>
    <row r="252" spans="1:5" x14ac:dyDescent="0.2">
      <c r="A252" t="s">
        <v>111</v>
      </c>
      <c r="B252">
        <v>1.1628527231023631</v>
      </c>
      <c r="C252">
        <v>0.31767311727675451</v>
      </c>
      <c r="D252">
        <v>1.2534430998731083</v>
      </c>
      <c r="E252" s="1">
        <f t="shared" si="29"/>
        <v>0.91132298008407531</v>
      </c>
    </row>
    <row r="253" spans="1:5" x14ac:dyDescent="0.2">
      <c r="A253" t="s">
        <v>112</v>
      </c>
      <c r="B253">
        <v>1.5737510207111574</v>
      </c>
      <c r="C253">
        <v>0.42688635087062343</v>
      </c>
      <c r="D253">
        <v>1.5891634189715842</v>
      </c>
      <c r="E253" s="1">
        <f t="shared" si="29"/>
        <v>1.1966002635177884</v>
      </c>
    </row>
    <row r="254" spans="1:5" x14ac:dyDescent="0.2">
      <c r="A254" t="s">
        <v>113</v>
      </c>
      <c r="B254">
        <v>1.6472645285970644</v>
      </c>
      <c r="C254">
        <v>0.63726816364565486</v>
      </c>
      <c r="D254">
        <v>1.4545641447368423</v>
      </c>
      <c r="E254" s="1">
        <f t="shared" si="29"/>
        <v>1.2463656123265203</v>
      </c>
    </row>
    <row r="255" spans="1:5" x14ac:dyDescent="0.2">
      <c r="A255" t="s">
        <v>114</v>
      </c>
      <c r="B255">
        <v>2.5651290262979614</v>
      </c>
      <c r="C255">
        <v>0.62215167187259968</v>
      </c>
      <c r="D255">
        <v>2.3579026092737245</v>
      </c>
      <c r="E255" s="1">
        <f t="shared" si="29"/>
        <v>1.8483944358147617</v>
      </c>
    </row>
    <row r="256" spans="1:5" x14ac:dyDescent="0.2">
      <c r="A256" t="s">
        <v>115</v>
      </c>
      <c r="B256">
        <v>1.8661341413028509</v>
      </c>
      <c r="C256">
        <v>0.59673282030511676</v>
      </c>
      <c r="D256">
        <v>1.6055949566587864</v>
      </c>
      <c r="E256" s="1">
        <f t="shared" si="29"/>
        <v>1.3561539727555847</v>
      </c>
    </row>
    <row r="257" spans="1:5" x14ac:dyDescent="0.2">
      <c r="A257" t="s">
        <v>116</v>
      </c>
      <c r="B257">
        <v>2.4371783227369059</v>
      </c>
      <c r="C257">
        <v>0.83927263038699795</v>
      </c>
      <c r="D257">
        <v>2.7140689356167353</v>
      </c>
      <c r="E257" s="1">
        <f t="shared" si="29"/>
        <v>1.9968399629135465</v>
      </c>
    </row>
    <row r="258" spans="1:5" x14ac:dyDescent="0.2">
      <c r="A258" t="s">
        <v>117</v>
      </c>
      <c r="B258">
        <v>3.1025516724692612</v>
      </c>
      <c r="C258">
        <v>1.4501602808731493</v>
      </c>
      <c r="D258">
        <v>2.9203071220545405</v>
      </c>
      <c r="E258" s="1">
        <f t="shared" si="29"/>
        <v>2.4910063584656505</v>
      </c>
    </row>
    <row r="262" spans="1:5" x14ac:dyDescent="0.2">
      <c r="B262" t="s">
        <v>81</v>
      </c>
      <c r="C262" t="s">
        <v>83</v>
      </c>
    </row>
    <row r="263" spans="1:5" x14ac:dyDescent="0.2">
      <c r="A263" t="s">
        <v>8</v>
      </c>
      <c r="B263" t="s">
        <v>118</v>
      </c>
      <c r="C263" t="s">
        <v>119</v>
      </c>
    </row>
    <row r="264" spans="1:5" x14ac:dyDescent="0.2">
      <c r="A264" t="s">
        <v>9</v>
      </c>
      <c r="B264" t="s">
        <v>120</v>
      </c>
      <c r="C264" t="s">
        <v>121</v>
      </c>
    </row>
    <row r="265" spans="1:5" x14ac:dyDescent="0.2">
      <c r="A265" t="s">
        <v>10</v>
      </c>
      <c r="B265" t="s">
        <v>122</v>
      </c>
      <c r="C265" t="s">
        <v>123</v>
      </c>
    </row>
    <row r="275" spans="1:5" ht="24" x14ac:dyDescent="0.3">
      <c r="A275" s="26" t="s">
        <v>212</v>
      </c>
    </row>
    <row r="276" spans="1:5" x14ac:dyDescent="0.2">
      <c r="A276" s="9" t="s">
        <v>124</v>
      </c>
      <c r="C276" s="12" t="s">
        <v>43</v>
      </c>
      <c r="D276" s="4" t="s">
        <v>44</v>
      </c>
      <c r="E276" s="4" t="s">
        <v>45</v>
      </c>
    </row>
    <row r="277" spans="1:5" x14ac:dyDescent="0.2">
      <c r="A277" s="9" t="s">
        <v>89</v>
      </c>
      <c r="B277" t="s">
        <v>70</v>
      </c>
      <c r="C277" s="5">
        <v>53</v>
      </c>
      <c r="D277" s="5">
        <v>25.1</v>
      </c>
      <c r="E277" s="5" t="s">
        <v>47</v>
      </c>
    </row>
    <row r="280" spans="1:5" x14ac:dyDescent="0.2">
      <c r="B280" t="s">
        <v>90</v>
      </c>
      <c r="C280" t="s">
        <v>52</v>
      </c>
      <c r="D280" t="s">
        <v>53</v>
      </c>
      <c r="E280" s="2" t="s">
        <v>11</v>
      </c>
    </row>
    <row r="281" spans="1:5" x14ac:dyDescent="0.2">
      <c r="A281" t="s">
        <v>91</v>
      </c>
      <c r="B281">
        <v>0</v>
      </c>
      <c r="C281">
        <v>1.953125E-2</v>
      </c>
      <c r="D281">
        <v>5.2718782949239346E-2</v>
      </c>
      <c r="E281" s="1">
        <v>2.4083344316413114E-2</v>
      </c>
    </row>
    <row r="282" spans="1:5" x14ac:dyDescent="0.2">
      <c r="A282" t="s">
        <v>125</v>
      </c>
      <c r="B282">
        <v>0.2656856734109953</v>
      </c>
      <c r="C282">
        <v>0.15257857796765334</v>
      </c>
      <c r="D282">
        <v>0.25918585150175333</v>
      </c>
      <c r="E282" s="1">
        <v>0.22581670096013398</v>
      </c>
    </row>
    <row r="283" spans="1:5" x14ac:dyDescent="0.2">
      <c r="A283" t="s">
        <v>126</v>
      </c>
      <c r="B283">
        <v>0.37931034482758619</v>
      </c>
      <c r="C283">
        <v>0.3828397702961378</v>
      </c>
      <c r="D283">
        <v>0.19099156453923286</v>
      </c>
      <c r="E283" s="1">
        <v>0.31771389322098559</v>
      </c>
    </row>
    <row r="284" spans="1:5" x14ac:dyDescent="0.2">
      <c r="A284" t="s">
        <v>127</v>
      </c>
      <c r="B284">
        <v>0.5778491171749599</v>
      </c>
      <c r="C284">
        <v>0.28162403191739027</v>
      </c>
      <c r="D284">
        <v>0.43010752688172044</v>
      </c>
      <c r="E284" s="1">
        <v>0.4298602253246902</v>
      </c>
    </row>
    <row r="285" spans="1:5" x14ac:dyDescent="0.2">
      <c r="A285" t="s">
        <v>128</v>
      </c>
      <c r="B285">
        <v>0.4944375772558714</v>
      </c>
      <c r="C285">
        <v>0.26252461168234525</v>
      </c>
      <c r="D285">
        <v>0.61009428729894621</v>
      </c>
      <c r="E285" s="1">
        <v>0.45568549207905429</v>
      </c>
    </row>
    <row r="286" spans="1:5" x14ac:dyDescent="0.2">
      <c r="A286" t="s">
        <v>129</v>
      </c>
      <c r="B286">
        <v>1.0373443983402488</v>
      </c>
      <c r="C286">
        <v>0.4107467510605346</v>
      </c>
      <c r="D286">
        <v>1.1237494860901742</v>
      </c>
      <c r="E286" s="1">
        <v>0.85728021183031922</v>
      </c>
    </row>
    <row r="287" spans="1:5" x14ac:dyDescent="0.2">
      <c r="A287" t="s">
        <v>130</v>
      </c>
      <c r="B287">
        <v>1.2227656736327257</v>
      </c>
      <c r="C287">
        <v>0.6467661691542288</v>
      </c>
      <c r="D287">
        <v>0.30651340996168586</v>
      </c>
      <c r="E287" s="1">
        <v>0.72534841758288016</v>
      </c>
    </row>
    <row r="288" spans="1:5" x14ac:dyDescent="0.2">
      <c r="A288" t="s">
        <v>131</v>
      </c>
      <c r="B288">
        <v>1.875993640699523</v>
      </c>
      <c r="C288">
        <v>0.61674008810572689</v>
      </c>
      <c r="D288">
        <v>0.37769784172661869</v>
      </c>
      <c r="E288" s="1">
        <v>0.95681052351062279</v>
      </c>
    </row>
    <row r="289" spans="1:5" x14ac:dyDescent="0.2">
      <c r="A289" t="s">
        <v>132</v>
      </c>
      <c r="B289">
        <v>1.8597997138769671</v>
      </c>
      <c r="C289">
        <v>1.1997177134791814</v>
      </c>
      <c r="D289">
        <v>1.3317397985316715</v>
      </c>
      <c r="E289" s="1">
        <v>1.4637524086292732</v>
      </c>
    </row>
    <row r="290" spans="1:5" x14ac:dyDescent="0.2">
      <c r="A290" t="s">
        <v>133</v>
      </c>
      <c r="B290">
        <v>1.5711252653927814</v>
      </c>
      <c r="C290">
        <v>0.94596192503251741</v>
      </c>
      <c r="D290">
        <v>1.7238148772718755</v>
      </c>
      <c r="E290" s="1">
        <v>1.4136340225657247</v>
      </c>
    </row>
    <row r="291" spans="1:5" x14ac:dyDescent="0.2">
      <c r="A291" t="s">
        <v>134</v>
      </c>
      <c r="B291">
        <v>1.8421860607921399</v>
      </c>
      <c r="C291">
        <v>1.4930875576036868</v>
      </c>
      <c r="D291">
        <v>1.5735461801596351</v>
      </c>
      <c r="E291" s="1">
        <v>1.636273266185154</v>
      </c>
    </row>
    <row r="292" spans="1:5" x14ac:dyDescent="0.2">
      <c r="A292" t="s">
        <v>135</v>
      </c>
      <c r="B292">
        <v>2.5112107623318383</v>
      </c>
      <c r="C292">
        <v>1.5670315277387967</v>
      </c>
      <c r="D292">
        <v>1.8152785948399024</v>
      </c>
      <c r="E292" s="1">
        <v>1.964506961636846</v>
      </c>
    </row>
    <row r="293" spans="1:5" x14ac:dyDescent="0.2">
      <c r="A293" t="s">
        <v>136</v>
      </c>
      <c r="B293">
        <v>2.3416965352449224</v>
      </c>
      <c r="C293">
        <v>1.5613461335583922</v>
      </c>
      <c r="D293">
        <v>3.0792339466766805</v>
      </c>
      <c r="E293" s="1">
        <v>2.3274255384933316</v>
      </c>
    </row>
    <row r="296" spans="1:5" x14ac:dyDescent="0.2">
      <c r="B296" t="s">
        <v>81</v>
      </c>
      <c r="C296" t="s">
        <v>83</v>
      </c>
    </row>
    <row r="297" spans="1:5" x14ac:dyDescent="0.2">
      <c r="A297" t="s">
        <v>90</v>
      </c>
      <c r="B297" t="s">
        <v>137</v>
      </c>
      <c r="C297" t="s">
        <v>138</v>
      </c>
    </row>
    <row r="298" spans="1:5" x14ac:dyDescent="0.2">
      <c r="A298" t="s">
        <v>52</v>
      </c>
      <c r="B298" t="s">
        <v>139</v>
      </c>
      <c r="C298" t="s">
        <v>140</v>
      </c>
    </row>
    <row r="299" spans="1:5" x14ac:dyDescent="0.2">
      <c r="A299" t="s">
        <v>53</v>
      </c>
      <c r="B299" t="s">
        <v>141</v>
      </c>
      <c r="C299" t="s">
        <v>142</v>
      </c>
    </row>
  </sheetData>
  <conditionalFormatting sqref="A30:A46">
    <cfRule type="colorScale" priority="4">
      <colorScale>
        <cfvo type="min"/>
        <cfvo type="max"/>
        <color rgb="FFFF0000"/>
        <color rgb="FF0070C0"/>
      </colorScale>
    </cfRule>
    <cfRule type="colorScale" priority="6">
      <colorScale>
        <cfvo type="min"/>
        <cfvo type="percentile" val="50"/>
        <cfvo type="max"/>
        <color rgb="FFFF0000"/>
        <color rgb="FFFFEB84"/>
        <color rgb="FF0070C0"/>
      </colorScale>
    </cfRule>
    <cfRule type="colorScale" priority="5">
      <colorScale>
        <cfvo type="min"/>
        <cfvo type="max"/>
        <color rgb="FFFF0000"/>
        <color rgb="FF00B050"/>
      </colorScale>
    </cfRule>
    <cfRule type="colorScale" priority="7">
      <colorScale>
        <cfvo type="min"/>
        <cfvo type="percentile" val="50"/>
        <cfvo type="max"/>
        <color rgb="FFFF0000"/>
        <color rgb="FF00B0F0"/>
        <color theme="9" tint="-0.249977111117893"/>
      </colorScale>
    </cfRule>
  </conditionalFormatting>
  <conditionalFormatting sqref="K28:O28">
    <cfRule type="colorScale" priority="3">
      <colorScale>
        <cfvo type="min"/>
        <cfvo type="percentile" val="50"/>
        <cfvo type="max"/>
        <color rgb="FFF8696B"/>
        <color rgb="FFFCFCFF"/>
        <color rgb="FF5A8AC6"/>
      </colorScale>
    </cfRule>
    <cfRule type="colorScale" priority="2">
      <colorScale>
        <cfvo type="min"/>
        <cfvo type="max"/>
        <color rgb="FFFF0000"/>
        <color rgb="FF0070C0"/>
      </colorScale>
    </cfRule>
    <cfRule type="colorScale" priority="1">
      <colorScale>
        <cfvo type="min"/>
        <cfvo type="max"/>
        <color rgb="FFFF0000"/>
        <color rgb="FF0070C0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E9029B-41DC-A348-AE7E-AA5A11F50A25}">
  <dimension ref="A1:V503"/>
  <sheetViews>
    <sheetView topLeftCell="A387" zoomScale="70" zoomScaleNormal="70" workbookViewId="0">
      <selection activeCell="E7" sqref="E7"/>
    </sheetView>
  </sheetViews>
  <sheetFormatPr baseColWidth="10" defaultRowHeight="16" x14ac:dyDescent="0.2"/>
  <cols>
    <col min="1" max="1" width="24.1640625" customWidth="1"/>
    <col min="5" max="5" width="12.33203125" customWidth="1"/>
    <col min="6" max="6" width="16.33203125" customWidth="1"/>
    <col min="7" max="7" width="24.1640625" customWidth="1"/>
    <col min="9" max="9" width="14.83203125" customWidth="1"/>
  </cols>
  <sheetData>
    <row r="1" spans="1:13" ht="24" x14ac:dyDescent="0.3">
      <c r="A1" s="26" t="s">
        <v>214</v>
      </c>
    </row>
    <row r="2" spans="1:13" x14ac:dyDescent="0.2">
      <c r="A2" t="s">
        <v>55</v>
      </c>
      <c r="B2" t="s">
        <v>188</v>
      </c>
      <c r="C2" t="s">
        <v>189</v>
      </c>
      <c r="D2" t="s">
        <v>45</v>
      </c>
      <c r="F2" s="1" t="s">
        <v>54</v>
      </c>
      <c r="G2" s="1" t="s">
        <v>55</v>
      </c>
      <c r="H2" s="20" t="s">
        <v>174</v>
      </c>
      <c r="I2" s="21" t="s">
        <v>175</v>
      </c>
      <c r="J2" s="20" t="s">
        <v>176</v>
      </c>
      <c r="K2" s="20" t="s">
        <v>177</v>
      </c>
      <c r="L2" s="21" t="s">
        <v>178</v>
      </c>
      <c r="M2" s="1" t="s">
        <v>11</v>
      </c>
    </row>
    <row r="3" spans="1:13" x14ac:dyDescent="0.2">
      <c r="A3" t="s">
        <v>31</v>
      </c>
      <c r="B3" s="5">
        <v>58</v>
      </c>
      <c r="C3" s="5">
        <v>23</v>
      </c>
      <c r="D3" s="5" t="s">
        <v>46</v>
      </c>
      <c r="F3" t="s">
        <v>4</v>
      </c>
      <c r="G3" t="s">
        <v>31</v>
      </c>
      <c r="H3">
        <v>23.299783651584988</v>
      </c>
      <c r="I3">
        <v>23.867345606476043</v>
      </c>
      <c r="J3">
        <v>19.96996996996997</v>
      </c>
      <c r="K3">
        <v>20.524524856834592</v>
      </c>
      <c r="L3">
        <v>16.248485897214053</v>
      </c>
      <c r="M3">
        <f>AVERAGE(H3:L3)</f>
        <v>20.782021996415928</v>
      </c>
    </row>
    <row r="4" spans="1:13" x14ac:dyDescent="0.2">
      <c r="A4" t="s">
        <v>57</v>
      </c>
      <c r="B4" s="5">
        <v>66</v>
      </c>
      <c r="C4" s="5">
        <v>27.2</v>
      </c>
      <c r="D4" s="5" t="s">
        <v>47</v>
      </c>
      <c r="E4" s="5"/>
      <c r="F4" t="s">
        <v>5</v>
      </c>
      <c r="G4" t="s">
        <v>57</v>
      </c>
      <c r="H4">
        <v>1.3745039202400542</v>
      </c>
      <c r="I4">
        <v>0.95822154082023758</v>
      </c>
      <c r="J4">
        <v>0.3989844033369605</v>
      </c>
      <c r="K4">
        <v>0.5234979179060083</v>
      </c>
      <c r="L4">
        <v>0.23434171282488281</v>
      </c>
      <c r="M4">
        <f>AVERAGE(H4:L4)</f>
        <v>0.69790989902562861</v>
      </c>
    </row>
    <row r="6" spans="1:13" x14ac:dyDescent="0.2">
      <c r="B6" s="5"/>
      <c r="C6" s="5"/>
      <c r="D6" s="5"/>
    </row>
    <row r="7" spans="1:13" x14ac:dyDescent="0.2">
      <c r="A7" t="s">
        <v>38</v>
      </c>
      <c r="E7" t="s">
        <v>190</v>
      </c>
      <c r="F7" t="s">
        <v>33</v>
      </c>
      <c r="G7" t="s">
        <v>38</v>
      </c>
      <c r="H7">
        <v>83.240642379553833</v>
      </c>
      <c r="I7">
        <v>89.391701356250834</v>
      </c>
      <c r="J7">
        <v>82.106348251868397</v>
      </c>
      <c r="K7">
        <v>90.582309921346763</v>
      </c>
      <c r="L7">
        <v>69.238179336919004</v>
      </c>
      <c r="M7">
        <f>AVERAGE(H7:L7)</f>
        <v>82.911836249187772</v>
      </c>
    </row>
    <row r="8" spans="1:13" x14ac:dyDescent="0.2">
      <c r="A8" t="s">
        <v>41</v>
      </c>
      <c r="B8" s="19">
        <v>23</v>
      </c>
      <c r="C8" s="19">
        <v>24.9</v>
      </c>
      <c r="D8" s="5" t="s">
        <v>47</v>
      </c>
      <c r="F8" t="s">
        <v>33</v>
      </c>
      <c r="G8" t="s">
        <v>41</v>
      </c>
      <c r="H8">
        <v>89.231886689667689</v>
      </c>
      <c r="I8">
        <v>93.598686910135413</v>
      </c>
      <c r="J8">
        <v>77.649629719558092</v>
      </c>
      <c r="K8">
        <v>94.643944004869141</v>
      </c>
      <c r="L8">
        <v>72.058570198105073</v>
      </c>
      <c r="M8">
        <f t="shared" ref="M8:M9" si="0">AVERAGE(H8:L8)</f>
        <v>85.436543504467082</v>
      </c>
    </row>
    <row r="9" spans="1:13" x14ac:dyDescent="0.2">
      <c r="A9" t="s">
        <v>39</v>
      </c>
      <c r="B9" s="5">
        <v>26</v>
      </c>
      <c r="C9" s="5">
        <v>26.4</v>
      </c>
      <c r="D9" s="5" t="s">
        <v>46</v>
      </c>
      <c r="F9" t="s">
        <v>33</v>
      </c>
      <c r="G9" t="s">
        <v>39</v>
      </c>
      <c r="H9">
        <v>90.11994307786135</v>
      </c>
      <c r="I9">
        <v>85.873236638187961</v>
      </c>
      <c r="J9">
        <v>61.397808840196447</v>
      </c>
      <c r="K9">
        <v>97.863924050632917</v>
      </c>
      <c r="L9">
        <v>67.594586281144259</v>
      </c>
      <c r="M9">
        <f t="shared" si="0"/>
        <v>80.56989977760459</v>
      </c>
    </row>
    <row r="10" spans="1:13" x14ac:dyDescent="0.2">
      <c r="G10" s="2" t="s">
        <v>49</v>
      </c>
      <c r="H10" s="1">
        <f>AVERAGE(H7:H9)</f>
        <v>87.530824049027629</v>
      </c>
      <c r="I10" s="1">
        <f t="shared" ref="I10:L10" si="1">AVERAGE(I7:I9)</f>
        <v>89.621208301524732</v>
      </c>
      <c r="J10" s="1">
        <f t="shared" si="1"/>
        <v>73.717928937207645</v>
      </c>
      <c r="K10" s="1">
        <f t="shared" si="1"/>
        <v>94.363392658949621</v>
      </c>
      <c r="L10" s="1">
        <f t="shared" si="1"/>
        <v>69.630445272056122</v>
      </c>
      <c r="M10" s="1">
        <f>AVERAGE(M7:M9)</f>
        <v>82.972759843753138</v>
      </c>
    </row>
    <row r="11" spans="1:13" x14ac:dyDescent="0.2">
      <c r="G11" t="s">
        <v>12</v>
      </c>
    </row>
    <row r="14" spans="1:13" x14ac:dyDescent="0.2">
      <c r="A14" t="s">
        <v>19</v>
      </c>
      <c r="B14" s="5">
        <v>51</v>
      </c>
      <c r="C14" s="5">
        <v>29.7</v>
      </c>
      <c r="D14" s="5" t="s">
        <v>46</v>
      </c>
      <c r="E14" t="s">
        <v>190</v>
      </c>
      <c r="F14" t="s">
        <v>16</v>
      </c>
      <c r="G14" t="s">
        <v>19</v>
      </c>
      <c r="H14">
        <v>0.28683181225554105</v>
      </c>
      <c r="I14">
        <v>0.61892130857648098</v>
      </c>
      <c r="J14">
        <v>0</v>
      </c>
      <c r="K14">
        <v>0</v>
      </c>
      <c r="L14">
        <v>0</v>
      </c>
      <c r="M14">
        <f>AVERAGE(H14:L14)</f>
        <v>0.1811506241664044</v>
      </c>
    </row>
    <row r="15" spans="1:13" x14ac:dyDescent="0.2">
      <c r="A15" t="s">
        <v>22</v>
      </c>
      <c r="B15" s="5">
        <v>31</v>
      </c>
      <c r="C15" s="5">
        <v>31.8</v>
      </c>
      <c r="D15" s="6" t="s">
        <v>47</v>
      </c>
      <c r="F15" t="s">
        <v>16</v>
      </c>
      <c r="G15" t="s">
        <v>22</v>
      </c>
      <c r="H15">
        <v>0.57098819490664521</v>
      </c>
      <c r="I15">
        <v>0.19644527595884001</v>
      </c>
      <c r="J15">
        <v>0.31126541362384774</v>
      </c>
      <c r="K15">
        <v>0</v>
      </c>
      <c r="L15">
        <v>0.10770975056689341</v>
      </c>
      <c r="M15">
        <f>AVERAGE(H15:L15)</f>
        <v>0.23728172701124528</v>
      </c>
    </row>
    <row r="16" spans="1:13" x14ac:dyDescent="0.2">
      <c r="A16" t="s">
        <v>20</v>
      </c>
      <c r="B16" s="5">
        <v>52</v>
      </c>
      <c r="C16" s="5">
        <v>26.9</v>
      </c>
      <c r="D16" s="5" t="s">
        <v>46</v>
      </c>
      <c r="F16" t="s">
        <v>16</v>
      </c>
      <c r="G16" t="s">
        <v>20</v>
      </c>
      <c r="H16">
        <v>1.1151452282157677</v>
      </c>
      <c r="I16">
        <v>0.12623074981065388</v>
      </c>
      <c r="J16">
        <v>5.399568034557236E-2</v>
      </c>
      <c r="K16">
        <v>0.10795250089960418</v>
      </c>
      <c r="L16">
        <v>9.2442801016870815E-2</v>
      </c>
      <c r="M16">
        <f>AVERAGE(H16:L16)</f>
        <v>0.29915339205769376</v>
      </c>
    </row>
    <row r="17" spans="1:13" x14ac:dyDescent="0.2">
      <c r="G17" s="2" t="s">
        <v>23</v>
      </c>
      <c r="H17" s="1">
        <f>AVERAGE(H14:H16)</f>
        <v>0.65765507845931792</v>
      </c>
      <c r="I17" s="1">
        <f t="shared" ref="I17:M17" si="2">AVERAGE(I14:I16)</f>
        <v>0.31386577811532496</v>
      </c>
      <c r="J17" s="1">
        <f t="shared" si="2"/>
        <v>0.12175369798980669</v>
      </c>
      <c r="K17" s="1">
        <f t="shared" si="2"/>
        <v>3.5984166966534725E-2</v>
      </c>
      <c r="L17" s="1">
        <f t="shared" si="2"/>
        <v>6.6717517194588072E-2</v>
      </c>
      <c r="M17" s="1">
        <f t="shared" si="2"/>
        <v>0.23919524774511447</v>
      </c>
    </row>
    <row r="18" spans="1:13" x14ac:dyDescent="0.2">
      <c r="G18" t="s">
        <v>12</v>
      </c>
    </row>
    <row r="21" spans="1:13" x14ac:dyDescent="0.2">
      <c r="A21" t="s">
        <v>28</v>
      </c>
      <c r="B21" s="5">
        <v>41</v>
      </c>
      <c r="C21" s="5">
        <v>25</v>
      </c>
      <c r="D21" s="5" t="s">
        <v>46</v>
      </c>
      <c r="E21" t="s">
        <v>191</v>
      </c>
      <c r="F21" t="s">
        <v>25</v>
      </c>
      <c r="G21" t="s">
        <v>28</v>
      </c>
      <c r="H21">
        <v>1.1316313597682419</v>
      </c>
      <c r="I21">
        <v>0.14539110206455366</v>
      </c>
      <c r="J21">
        <v>0.15764582238570679</v>
      </c>
      <c r="K21">
        <v>0.3057227476831948</v>
      </c>
      <c r="L21">
        <v>7.1415818603820735E-2</v>
      </c>
      <c r="M21">
        <f>AVERAGE(H21:L21)</f>
        <v>0.36236137010110359</v>
      </c>
    </row>
    <row r="22" spans="1:13" x14ac:dyDescent="0.2">
      <c r="A22" t="s">
        <v>20</v>
      </c>
      <c r="B22" s="5">
        <v>52</v>
      </c>
      <c r="C22" s="5">
        <v>26.9</v>
      </c>
      <c r="D22" s="5" t="s">
        <v>46</v>
      </c>
      <c r="F22" t="s">
        <v>25</v>
      </c>
      <c r="G22" t="s">
        <v>20</v>
      </c>
      <c r="H22">
        <v>1.3987001977959874</v>
      </c>
      <c r="I22">
        <v>0.83787180561374108</v>
      </c>
      <c r="J22">
        <v>0.30864197530864196</v>
      </c>
      <c r="K22">
        <v>1.0078878177037687</v>
      </c>
      <c r="L22">
        <v>0.25</v>
      </c>
      <c r="M22">
        <f>AVERAGE(H22:L22)</f>
        <v>0.76062035928442773</v>
      </c>
    </row>
    <row r="23" spans="1:13" x14ac:dyDescent="0.2">
      <c r="G23" s="2" t="s">
        <v>29</v>
      </c>
      <c r="H23" s="1">
        <f t="shared" ref="H23:M23" si="3">AVERAGE(H21:H22)</f>
        <v>1.2651657787821147</v>
      </c>
      <c r="I23" s="1">
        <f t="shared" si="3"/>
        <v>0.49163145383914736</v>
      </c>
      <c r="J23" s="1">
        <f t="shared" si="3"/>
        <v>0.23314389884717437</v>
      </c>
      <c r="K23" s="1">
        <f t="shared" si="3"/>
        <v>0.65680528269348171</v>
      </c>
      <c r="L23" s="1">
        <f t="shared" si="3"/>
        <v>0.16070790930191037</v>
      </c>
      <c r="M23" s="1">
        <f t="shared" si="3"/>
        <v>0.56149086469276566</v>
      </c>
    </row>
    <row r="24" spans="1:13" x14ac:dyDescent="0.2">
      <c r="G24" t="s">
        <v>12</v>
      </c>
    </row>
    <row r="28" spans="1:13" x14ac:dyDescent="0.2">
      <c r="A28" t="s">
        <v>31</v>
      </c>
      <c r="B28" s="5">
        <v>58</v>
      </c>
      <c r="C28" s="5">
        <v>23</v>
      </c>
      <c r="D28" s="5" t="s">
        <v>46</v>
      </c>
      <c r="E28" t="s">
        <v>190</v>
      </c>
      <c r="F28" t="s">
        <v>30</v>
      </c>
      <c r="G28" t="s">
        <v>31</v>
      </c>
      <c r="H28">
        <v>0</v>
      </c>
      <c r="I28">
        <v>0.13879250520471895</v>
      </c>
      <c r="J28">
        <v>7.6423385555980133E-2</v>
      </c>
      <c r="K28">
        <v>0.53929121725731899</v>
      </c>
      <c r="L28">
        <v>0.53030303030303039</v>
      </c>
      <c r="M28">
        <f>AVERAGE(H28:L28)</f>
        <v>0.25696202766420972</v>
      </c>
    </row>
    <row r="29" spans="1:13" x14ac:dyDescent="0.2">
      <c r="A29" t="s">
        <v>61</v>
      </c>
      <c r="B29" s="5">
        <v>43</v>
      </c>
      <c r="C29" s="5">
        <v>37</v>
      </c>
      <c r="D29" s="5" t="s">
        <v>46</v>
      </c>
      <c r="F29" t="s">
        <v>30</v>
      </c>
      <c r="G29" t="s">
        <v>14</v>
      </c>
      <c r="H29">
        <v>0.38237738985868663</v>
      </c>
      <c r="I29">
        <v>0.52505966587112174</v>
      </c>
      <c r="J29">
        <v>0</v>
      </c>
      <c r="K29">
        <v>0</v>
      </c>
      <c r="L29">
        <v>0.74819401444788436</v>
      </c>
      <c r="M29">
        <f>AVERAGE(H29:L29)</f>
        <v>0.33112621403553855</v>
      </c>
    </row>
    <row r="30" spans="1:13" x14ac:dyDescent="0.2">
      <c r="A30" t="s">
        <v>32</v>
      </c>
      <c r="B30" s="5">
        <v>58</v>
      </c>
      <c r="C30" s="5">
        <v>30</v>
      </c>
      <c r="D30" s="5" t="s">
        <v>46</v>
      </c>
      <c r="F30" t="s">
        <v>30</v>
      </c>
      <c r="G30" t="s">
        <v>32</v>
      </c>
      <c r="H30">
        <v>1.2589559877175025</v>
      </c>
      <c r="I30">
        <v>0</v>
      </c>
      <c r="J30">
        <v>0</v>
      </c>
      <c r="K30">
        <v>0</v>
      </c>
      <c r="L30">
        <v>0</v>
      </c>
      <c r="M30">
        <f>AVERAGE(H30:L30)</f>
        <v>0.25179119754350049</v>
      </c>
    </row>
    <row r="31" spans="1:13" x14ac:dyDescent="0.2">
      <c r="G31" s="2" t="s">
        <v>48</v>
      </c>
      <c r="H31" s="1">
        <f>AVERAGE(H28:H30)</f>
        <v>0.54711112585872967</v>
      </c>
      <c r="I31" s="1">
        <f t="shared" ref="I31:M31" si="4">AVERAGE(I28:I30)</f>
        <v>0.22128405702528023</v>
      </c>
      <c r="J31" s="1">
        <f t="shared" si="4"/>
        <v>2.5474461851993379E-2</v>
      </c>
      <c r="K31" s="1">
        <f t="shared" si="4"/>
        <v>0.17976373908577301</v>
      </c>
      <c r="L31" s="1">
        <f t="shared" si="4"/>
        <v>0.42616568158363827</v>
      </c>
      <c r="M31" s="1">
        <f t="shared" si="4"/>
        <v>0.27995981308108292</v>
      </c>
    </row>
    <row r="32" spans="1:13" x14ac:dyDescent="0.2">
      <c r="G32" t="s">
        <v>12</v>
      </c>
    </row>
    <row r="35" spans="1:13" x14ac:dyDescent="0.2">
      <c r="A35" t="s">
        <v>41</v>
      </c>
      <c r="B35" s="19">
        <v>23</v>
      </c>
      <c r="C35" s="19">
        <v>24.9</v>
      </c>
      <c r="D35" s="5" t="s">
        <v>47</v>
      </c>
      <c r="E35" t="s">
        <v>65</v>
      </c>
      <c r="F35" t="s">
        <v>192</v>
      </c>
      <c r="G35" t="s">
        <v>41</v>
      </c>
      <c r="H35">
        <v>1.9121100301912108</v>
      </c>
      <c r="I35">
        <v>0.67694622038360286</v>
      </c>
      <c r="J35">
        <v>0.27633851468048359</v>
      </c>
      <c r="K35">
        <v>0.13545546901456146</v>
      </c>
      <c r="L35">
        <v>0.11995201919232307</v>
      </c>
      <c r="M35">
        <f>AVERAGE(H35:L35)</f>
        <v>0.62416045069243631</v>
      </c>
    </row>
    <row r="36" spans="1:13" x14ac:dyDescent="0.2">
      <c r="A36" t="s">
        <v>38</v>
      </c>
      <c r="F36" t="s">
        <v>192</v>
      </c>
      <c r="G36" t="s">
        <v>38</v>
      </c>
      <c r="H36">
        <v>1.9517543859649125</v>
      </c>
      <c r="I36">
        <v>1.3087606837606838</v>
      </c>
      <c r="J36">
        <v>1.1771630370806356</v>
      </c>
      <c r="K36">
        <v>0</v>
      </c>
      <c r="L36">
        <v>1.1725720112159062</v>
      </c>
      <c r="M36">
        <f>AVERAGE(H36:L36)</f>
        <v>1.1220500236044275</v>
      </c>
    </row>
    <row r="37" spans="1:13" x14ac:dyDescent="0.2">
      <c r="A37" t="s">
        <v>39</v>
      </c>
      <c r="B37" s="5">
        <v>26</v>
      </c>
      <c r="C37" s="5">
        <v>26.4</v>
      </c>
      <c r="D37" s="5" t="s">
        <v>46</v>
      </c>
      <c r="F37" t="s">
        <v>192</v>
      </c>
      <c r="G37" t="s">
        <v>39</v>
      </c>
      <c r="H37">
        <v>1.143141153081511</v>
      </c>
      <c r="I37">
        <v>3.8789759503491075E-2</v>
      </c>
      <c r="J37">
        <v>1.5234613040828763E-2</v>
      </c>
      <c r="K37">
        <v>0</v>
      </c>
      <c r="L37">
        <v>0</v>
      </c>
      <c r="M37">
        <f>AVERAGE(H37:L37)</f>
        <v>0.23943310512516619</v>
      </c>
    </row>
    <row r="38" spans="1:13" x14ac:dyDescent="0.2">
      <c r="A38" t="s">
        <v>40</v>
      </c>
      <c r="B38" s="5">
        <v>38</v>
      </c>
      <c r="C38" s="5">
        <v>21.6</v>
      </c>
      <c r="D38" s="5" t="s">
        <v>46</v>
      </c>
      <c r="F38" t="s">
        <v>192</v>
      </c>
      <c r="G38" t="s">
        <v>40</v>
      </c>
      <c r="H38">
        <v>2.4428245506649602</v>
      </c>
      <c r="I38">
        <v>1.06244579358196</v>
      </c>
      <c r="J38">
        <v>0.44591484464902187</v>
      </c>
      <c r="K38">
        <v>2.4116614515759749</v>
      </c>
      <c r="L38">
        <v>1.6697770356546509</v>
      </c>
      <c r="M38">
        <f>AVERAGE(H38:L38)</f>
        <v>1.6065247352253134</v>
      </c>
    </row>
    <row r="39" spans="1:13" x14ac:dyDescent="0.2">
      <c r="G39" s="2" t="s">
        <v>58</v>
      </c>
      <c r="H39" s="1">
        <f>AVERAGE(H35:H38)</f>
        <v>1.8624575299756487</v>
      </c>
      <c r="I39" s="1">
        <f t="shared" ref="I39:M39" si="5">AVERAGE(I35:I38)</f>
        <v>0.77173561430743443</v>
      </c>
      <c r="J39" s="1">
        <f t="shared" si="5"/>
        <v>0.47866275236274247</v>
      </c>
      <c r="K39" s="1">
        <f t="shared" si="5"/>
        <v>0.63677923014763405</v>
      </c>
      <c r="L39" s="1">
        <f t="shared" si="5"/>
        <v>0.74057526651572003</v>
      </c>
      <c r="M39" s="1">
        <f t="shared" si="5"/>
        <v>0.89804207866183583</v>
      </c>
    </row>
    <row r="40" spans="1:13" x14ac:dyDescent="0.2">
      <c r="G40" t="s">
        <v>12</v>
      </c>
    </row>
    <row r="43" spans="1:13" x14ac:dyDescent="0.2">
      <c r="A43" t="s">
        <v>36</v>
      </c>
      <c r="B43" s="5">
        <v>21</v>
      </c>
      <c r="C43" s="5">
        <v>19.600000000000001</v>
      </c>
      <c r="D43" s="5" t="s">
        <v>47</v>
      </c>
      <c r="E43" t="s">
        <v>66</v>
      </c>
      <c r="F43" t="s">
        <v>35</v>
      </c>
      <c r="G43" s="1" t="s">
        <v>36</v>
      </c>
      <c r="H43">
        <v>0</v>
      </c>
      <c r="I43">
        <v>1.4299332697807436</v>
      </c>
      <c r="J43">
        <v>0</v>
      </c>
      <c r="K43">
        <v>0</v>
      </c>
      <c r="L43">
        <v>1.3361462728551337</v>
      </c>
      <c r="M43">
        <f>AVERAGE(H43:L43)</f>
        <v>0.55321590852717539</v>
      </c>
    </row>
    <row r="46" spans="1:13" x14ac:dyDescent="0.2">
      <c r="A46" t="s">
        <v>24</v>
      </c>
      <c r="E46" t="s">
        <v>66</v>
      </c>
      <c r="G46" s="1" t="s">
        <v>24</v>
      </c>
      <c r="H46">
        <v>0</v>
      </c>
      <c r="I46">
        <v>0</v>
      </c>
      <c r="J46">
        <v>0</v>
      </c>
      <c r="K46">
        <v>0</v>
      </c>
      <c r="L46">
        <v>0</v>
      </c>
      <c r="M46">
        <f>AVERAGE(H46:L46)</f>
        <v>0</v>
      </c>
    </row>
    <row r="55" spans="1:11" ht="24" x14ac:dyDescent="0.3">
      <c r="A55" s="26" t="s">
        <v>215</v>
      </c>
    </row>
    <row r="56" spans="1:11" x14ac:dyDescent="0.2">
      <c r="A56" s="1" t="s">
        <v>55</v>
      </c>
      <c r="B56" s="12" t="s">
        <v>43</v>
      </c>
      <c r="C56" s="4" t="s">
        <v>44</v>
      </c>
      <c r="D56" s="4" t="s">
        <v>45</v>
      </c>
      <c r="F56" s="1" t="s">
        <v>54</v>
      </c>
      <c r="G56" s="1" t="s">
        <v>55</v>
      </c>
      <c r="H56" t="s">
        <v>179</v>
      </c>
      <c r="I56" t="s">
        <v>180</v>
      </c>
      <c r="J56" t="s">
        <v>181</v>
      </c>
      <c r="K56" s="2" t="s">
        <v>11</v>
      </c>
    </row>
    <row r="57" spans="1:11" x14ac:dyDescent="0.2">
      <c r="A57" t="s">
        <v>193</v>
      </c>
      <c r="B57" s="15">
        <v>66</v>
      </c>
      <c r="C57" s="15">
        <v>27.2</v>
      </c>
      <c r="D57" s="15" t="s">
        <v>47</v>
      </c>
      <c r="F57" t="s">
        <v>4</v>
      </c>
      <c r="G57" t="s">
        <v>193</v>
      </c>
      <c r="H57">
        <v>0.58091286307053946</v>
      </c>
      <c r="I57">
        <v>0.98684210526315785</v>
      </c>
      <c r="J57">
        <v>1.4540647719762063</v>
      </c>
      <c r="K57" s="1">
        <f t="shared" ref="K57:K58" si="6">AVERAGE(H57:J57)</f>
        <v>1.0072732467699679</v>
      </c>
    </row>
    <row r="58" spans="1:11" x14ac:dyDescent="0.2">
      <c r="A58" t="s">
        <v>194</v>
      </c>
      <c r="B58" s="15">
        <v>56</v>
      </c>
      <c r="C58" s="15">
        <v>26.6</v>
      </c>
      <c r="D58" s="15" t="s">
        <v>46</v>
      </c>
      <c r="F58" t="s">
        <v>5</v>
      </c>
      <c r="G58" t="s">
        <v>195</v>
      </c>
      <c r="H58">
        <v>0.59465782803665435</v>
      </c>
      <c r="I58">
        <v>1.3305652543172597</v>
      </c>
      <c r="J58">
        <v>1.355470003208213</v>
      </c>
      <c r="K58" s="1">
        <f t="shared" si="6"/>
        <v>1.0935643618540423</v>
      </c>
    </row>
    <row r="59" spans="1:11" x14ac:dyDescent="0.2">
      <c r="B59" s="15"/>
      <c r="C59" s="15"/>
      <c r="D59" s="15"/>
    </row>
    <row r="60" spans="1:11" x14ac:dyDescent="0.2">
      <c r="B60" s="15"/>
      <c r="C60" s="15"/>
      <c r="D60" s="15"/>
    </row>
    <row r="61" spans="1:11" x14ac:dyDescent="0.2">
      <c r="A61" t="s">
        <v>37</v>
      </c>
      <c r="B61" s="15"/>
      <c r="C61" s="15"/>
      <c r="D61" s="15"/>
      <c r="E61" t="s">
        <v>190</v>
      </c>
      <c r="F61" s="22" t="s">
        <v>192</v>
      </c>
      <c r="G61" t="s">
        <v>37</v>
      </c>
      <c r="H61">
        <v>36.327417602318</v>
      </c>
      <c r="I61">
        <v>66.044600570837119</v>
      </c>
      <c r="J61">
        <v>41.433566433566433</v>
      </c>
      <c r="K61">
        <f>AVERAGE(H61:J61)</f>
        <v>47.935194868907182</v>
      </c>
    </row>
    <row r="62" spans="1:11" x14ac:dyDescent="0.2">
      <c r="A62" t="s">
        <v>187</v>
      </c>
      <c r="B62" s="15">
        <v>58</v>
      </c>
      <c r="C62" s="15">
        <v>24.8</v>
      </c>
      <c r="D62" s="15" t="s">
        <v>47</v>
      </c>
      <c r="F62" s="22" t="s">
        <v>192</v>
      </c>
      <c r="G62" t="s">
        <v>187</v>
      </c>
      <c r="H62">
        <v>43.424584004294147</v>
      </c>
      <c r="I62">
        <v>48.81115775875989</v>
      </c>
      <c r="J62">
        <v>57.967066980314478</v>
      </c>
      <c r="K62">
        <f>AVERAGE(H62:J62)</f>
        <v>50.067602914456167</v>
      </c>
    </row>
    <row r="63" spans="1:11" x14ac:dyDescent="0.2">
      <c r="A63" t="s">
        <v>196</v>
      </c>
      <c r="B63" s="15">
        <v>29</v>
      </c>
      <c r="C63" s="15">
        <v>20.8</v>
      </c>
      <c r="D63" s="15" t="s">
        <v>47</v>
      </c>
      <c r="F63" s="22" t="s">
        <v>192</v>
      </c>
      <c r="G63" t="s">
        <v>196</v>
      </c>
      <c r="H63">
        <v>55.317260760242569</v>
      </c>
      <c r="I63">
        <v>65.61062851303015</v>
      </c>
      <c r="J63">
        <v>27.706042942521954</v>
      </c>
      <c r="K63">
        <f>AVERAGE(H63:J63)</f>
        <v>49.54464407193155</v>
      </c>
    </row>
    <row r="64" spans="1:11" x14ac:dyDescent="0.2">
      <c r="A64" s="1"/>
      <c r="B64" s="15"/>
      <c r="C64" s="15"/>
      <c r="D64" s="15"/>
      <c r="G64" s="2" t="s">
        <v>58</v>
      </c>
      <c r="H64" s="1">
        <f>AVERAGE(H61:H63)</f>
        <v>45.023087455618231</v>
      </c>
      <c r="I64" s="1">
        <f t="shared" ref="I64:K64" si="7">AVERAGE(I61:I63)</f>
        <v>60.155462280875724</v>
      </c>
      <c r="J64" s="1">
        <f t="shared" si="7"/>
        <v>42.36889211880095</v>
      </c>
      <c r="K64" s="1">
        <f t="shared" si="7"/>
        <v>49.182480618431633</v>
      </c>
    </row>
    <row r="65" spans="1:11" x14ac:dyDescent="0.2">
      <c r="B65" s="15"/>
      <c r="C65" s="15"/>
      <c r="D65" s="15"/>
      <c r="G65" t="s">
        <v>12</v>
      </c>
      <c r="H65">
        <f>STDEV(H61:H63)</f>
        <v>9.5953085283156021</v>
      </c>
      <c r="I65">
        <f t="shared" ref="I65:K65" si="8">STDEV(I61:I63)</f>
        <v>9.8268518231736994</v>
      </c>
      <c r="J65">
        <f t="shared" si="8"/>
        <v>15.152178706610448</v>
      </c>
      <c r="K65">
        <f t="shared" si="8"/>
        <v>1.1113787803754176</v>
      </c>
    </row>
    <row r="66" spans="1:11" x14ac:dyDescent="0.2">
      <c r="B66" s="15"/>
      <c r="C66" s="15"/>
      <c r="D66" s="15"/>
    </row>
    <row r="67" spans="1:11" x14ac:dyDescent="0.2">
      <c r="B67" s="15"/>
      <c r="C67" s="15"/>
      <c r="D67" s="15"/>
    </row>
    <row r="68" spans="1:11" x14ac:dyDescent="0.2">
      <c r="A68" t="s">
        <v>36</v>
      </c>
      <c r="B68" s="15">
        <v>21</v>
      </c>
      <c r="C68" s="15">
        <v>19.600000000000001</v>
      </c>
      <c r="D68" s="15" t="s">
        <v>47</v>
      </c>
      <c r="E68" t="s">
        <v>190</v>
      </c>
      <c r="F68" t="s">
        <v>33</v>
      </c>
      <c r="G68" t="s">
        <v>36</v>
      </c>
      <c r="H68">
        <v>5.5144586415601884</v>
      </c>
      <c r="I68">
        <v>6.8940754039497305</v>
      </c>
      <c r="J68">
        <v>9.3400745077168708</v>
      </c>
      <c r="K68">
        <f>AVERAGE(H68:J68)</f>
        <v>7.249536184408929</v>
      </c>
    </row>
    <row r="69" spans="1:11" x14ac:dyDescent="0.2">
      <c r="A69" t="s">
        <v>42</v>
      </c>
      <c r="B69" s="15">
        <v>55</v>
      </c>
      <c r="C69" s="15">
        <v>26</v>
      </c>
      <c r="D69" s="15" t="s">
        <v>46</v>
      </c>
      <c r="F69" t="s">
        <v>33</v>
      </c>
      <c r="G69" t="s">
        <v>42</v>
      </c>
      <c r="H69">
        <v>0.91872791519434627</v>
      </c>
      <c r="I69">
        <v>2.1459899749373434</v>
      </c>
      <c r="J69">
        <v>1.9691433211530656</v>
      </c>
      <c r="K69">
        <f>AVERAGE(H69:J69)</f>
        <v>1.6779537370949182</v>
      </c>
    </row>
    <row r="70" spans="1:11" x14ac:dyDescent="0.2">
      <c r="A70" t="s">
        <v>196</v>
      </c>
      <c r="B70" s="15">
        <v>29</v>
      </c>
      <c r="C70" s="15">
        <v>20.8</v>
      </c>
      <c r="D70" s="15" t="s">
        <v>47</v>
      </c>
      <c r="F70" t="s">
        <v>33</v>
      </c>
      <c r="G70" t="s">
        <v>196</v>
      </c>
      <c r="H70">
        <v>0.54016334125917498</v>
      </c>
      <c r="I70">
        <v>0.99025012120015077</v>
      </c>
      <c r="J70">
        <v>0.19274819822336442</v>
      </c>
      <c r="K70">
        <f>AVERAGE(H70:J70)</f>
        <v>0.57438722022756339</v>
      </c>
    </row>
    <row r="71" spans="1:11" x14ac:dyDescent="0.2">
      <c r="B71" s="15"/>
      <c r="C71" s="15"/>
      <c r="D71" s="15"/>
      <c r="G71" s="2" t="s">
        <v>49</v>
      </c>
      <c r="H71" s="1">
        <f>AVERAGE(H68:H70)</f>
        <v>2.3244499660045701</v>
      </c>
      <c r="I71" s="1">
        <f t="shared" ref="I71:K71" si="9">AVERAGE(I68:I70)</f>
        <v>3.3434385000290749</v>
      </c>
      <c r="J71" s="1">
        <f t="shared" si="9"/>
        <v>3.8339886756977672</v>
      </c>
      <c r="K71" s="1">
        <f t="shared" si="9"/>
        <v>3.1672923805771371</v>
      </c>
    </row>
    <row r="72" spans="1:11" x14ac:dyDescent="0.2">
      <c r="B72" s="15"/>
      <c r="C72" s="15"/>
      <c r="D72" s="15"/>
      <c r="G72" t="s">
        <v>12</v>
      </c>
      <c r="H72">
        <f>STDEV(H68:H70)</f>
        <v>2.7691053242427888</v>
      </c>
      <c r="I72">
        <f t="shared" ref="I72:K72" si="10">STDEV(I68:I70)</f>
        <v>3.1287698013742653</v>
      </c>
      <c r="J72">
        <f t="shared" si="10"/>
        <v>4.8504258370129971</v>
      </c>
      <c r="K72">
        <f t="shared" si="10"/>
        <v>3.578128088781896</v>
      </c>
    </row>
    <row r="73" spans="1:11" x14ac:dyDescent="0.2">
      <c r="B73" s="15"/>
      <c r="C73" s="15"/>
      <c r="D73" s="15"/>
    </row>
    <row r="74" spans="1:11" x14ac:dyDescent="0.2">
      <c r="B74" s="15"/>
      <c r="C74" s="15"/>
      <c r="D74" s="15"/>
    </row>
    <row r="75" spans="1:11" x14ac:dyDescent="0.2">
      <c r="A75" t="s">
        <v>197</v>
      </c>
      <c r="B75" s="15">
        <v>69</v>
      </c>
      <c r="C75" s="15">
        <v>30.1</v>
      </c>
      <c r="D75" s="15" t="s">
        <v>46</v>
      </c>
      <c r="E75" t="s">
        <v>190</v>
      </c>
      <c r="F75" t="s">
        <v>16</v>
      </c>
      <c r="G75" t="s">
        <v>197</v>
      </c>
      <c r="H75">
        <v>0.82987551867219922</v>
      </c>
      <c r="I75">
        <v>0</v>
      </c>
      <c r="J75">
        <v>0</v>
      </c>
      <c r="K75">
        <f>AVERAGE(H75:J75)</f>
        <v>0.27662517289073307</v>
      </c>
    </row>
    <row r="76" spans="1:11" x14ac:dyDescent="0.2">
      <c r="A76" t="s">
        <v>18</v>
      </c>
      <c r="B76" s="15">
        <v>49</v>
      </c>
      <c r="C76" s="15">
        <v>27.2</v>
      </c>
      <c r="D76" s="15" t="s">
        <v>46</v>
      </c>
      <c r="F76" t="s">
        <v>16</v>
      </c>
      <c r="G76" t="s">
        <v>18</v>
      </c>
      <c r="H76">
        <v>0</v>
      </c>
      <c r="I76">
        <v>0</v>
      </c>
      <c r="J76">
        <v>0</v>
      </c>
      <c r="K76">
        <f>AVERAGE(H76:J76)</f>
        <v>0</v>
      </c>
    </row>
    <row r="77" spans="1:11" x14ac:dyDescent="0.2">
      <c r="A77" t="s">
        <v>26</v>
      </c>
      <c r="B77" s="15">
        <v>61</v>
      </c>
      <c r="C77" s="15">
        <v>39.5</v>
      </c>
      <c r="D77" s="15" t="s">
        <v>47</v>
      </c>
      <c r="F77" t="s">
        <v>16</v>
      </c>
      <c r="G77" t="s">
        <v>26</v>
      </c>
      <c r="H77">
        <v>0.206711224419486</v>
      </c>
      <c r="I77">
        <v>0</v>
      </c>
      <c r="J77">
        <v>0.44398747487965601</v>
      </c>
      <c r="K77">
        <f>AVERAGE(H77:J77)</f>
        <v>0.21689956643304734</v>
      </c>
    </row>
    <row r="78" spans="1:11" x14ac:dyDescent="0.2">
      <c r="B78" s="15"/>
      <c r="C78" s="15"/>
      <c r="D78" s="15"/>
      <c r="G78" s="2" t="s">
        <v>23</v>
      </c>
      <c r="H78" s="1">
        <f>AVERAGE(H75:H77)</f>
        <v>0.3455289143638951</v>
      </c>
      <c r="I78" s="1">
        <f t="shared" ref="I78:K78" si="11">AVERAGE(I75:I77)</f>
        <v>0</v>
      </c>
      <c r="J78" s="1">
        <f t="shared" si="11"/>
        <v>0.14799582495988534</v>
      </c>
      <c r="K78" s="1">
        <f t="shared" si="11"/>
        <v>0.16450824644126014</v>
      </c>
    </row>
    <row r="79" spans="1:11" x14ac:dyDescent="0.2">
      <c r="B79" s="15"/>
      <c r="C79" s="15"/>
      <c r="D79" s="15"/>
      <c r="G79" t="s">
        <v>12</v>
      </c>
      <c r="H79">
        <f>STDEV(H75:H77)</f>
        <v>0.43200243911810204</v>
      </c>
      <c r="I79">
        <f t="shared" ref="I79:K79" si="12">STDEV(I75:I77)</f>
        <v>0</v>
      </c>
      <c r="J79">
        <f t="shared" si="12"/>
        <v>0.25633628813859161</v>
      </c>
      <c r="K79">
        <f t="shared" si="12"/>
        <v>0.1455644509386422</v>
      </c>
    </row>
    <row r="80" spans="1:11" x14ac:dyDescent="0.2">
      <c r="B80" s="15"/>
      <c r="C80" s="15"/>
      <c r="D80" s="15"/>
    </row>
    <row r="81" spans="1:11" x14ac:dyDescent="0.2">
      <c r="B81" s="15"/>
      <c r="C81" s="15"/>
      <c r="D81" s="15"/>
    </row>
    <row r="82" spans="1:11" x14ac:dyDescent="0.2">
      <c r="A82" t="s">
        <v>197</v>
      </c>
      <c r="B82" s="15">
        <v>69</v>
      </c>
      <c r="C82" s="15">
        <v>30.1</v>
      </c>
      <c r="D82" s="15" t="s">
        <v>46</v>
      </c>
      <c r="E82" t="s">
        <v>190</v>
      </c>
      <c r="F82" t="s">
        <v>25</v>
      </c>
      <c r="G82" t="s">
        <v>197</v>
      </c>
      <c r="H82">
        <v>0</v>
      </c>
      <c r="I82">
        <v>0</v>
      </c>
      <c r="J82">
        <v>1.6085059978189751</v>
      </c>
      <c r="K82">
        <f>AVERAGE(H82:J82)</f>
        <v>0.5361686659396584</v>
      </c>
    </row>
    <row r="83" spans="1:11" x14ac:dyDescent="0.2">
      <c r="A83" t="s">
        <v>198</v>
      </c>
      <c r="B83" s="15">
        <v>55</v>
      </c>
      <c r="C83" s="15">
        <v>24.3</v>
      </c>
      <c r="D83" s="15" t="s">
        <v>47</v>
      </c>
      <c r="F83" t="s">
        <v>25</v>
      </c>
      <c r="G83" t="s">
        <v>198</v>
      </c>
      <c r="H83">
        <v>3.4790365744870648</v>
      </c>
      <c r="I83">
        <v>0.57359894581815363</v>
      </c>
      <c r="J83">
        <v>2.4070021881838075</v>
      </c>
      <c r="K83">
        <f>AVERAGE(H83:J83)</f>
        <v>2.153212569496342</v>
      </c>
    </row>
    <row r="84" spans="1:11" x14ac:dyDescent="0.2">
      <c r="A84" t="s">
        <v>26</v>
      </c>
      <c r="B84" s="15">
        <v>61</v>
      </c>
      <c r="C84" s="15">
        <v>39.5</v>
      </c>
      <c r="D84" s="15" t="s">
        <v>47</v>
      </c>
      <c r="F84" t="s">
        <v>25</v>
      </c>
      <c r="G84" t="s">
        <v>26</v>
      </c>
      <c r="H84">
        <v>0</v>
      </c>
      <c r="I84">
        <v>0</v>
      </c>
      <c r="J84">
        <v>5.0272910083309398E-2</v>
      </c>
      <c r="K84">
        <f>AVERAGE(H84:J84)</f>
        <v>1.6757636694436466E-2</v>
      </c>
    </row>
    <row r="85" spans="1:11" x14ac:dyDescent="0.2">
      <c r="B85" s="15"/>
      <c r="C85" s="15"/>
      <c r="D85" s="15"/>
      <c r="G85" s="2" t="s">
        <v>29</v>
      </c>
      <c r="H85" s="1">
        <f>AVERAGE(H82:H84)</f>
        <v>1.1596788581623549</v>
      </c>
      <c r="I85" s="1">
        <f t="shared" ref="I85:K85" si="13">AVERAGE(I82:I84)</f>
        <v>0.19119964860605121</v>
      </c>
      <c r="J85" s="1">
        <f t="shared" si="13"/>
        <v>1.3552603653620308</v>
      </c>
      <c r="K85" s="1">
        <f t="shared" si="13"/>
        <v>0.90204629071014564</v>
      </c>
    </row>
    <row r="86" spans="1:11" x14ac:dyDescent="0.2">
      <c r="B86" s="15"/>
      <c r="C86" s="15"/>
      <c r="D86" s="15"/>
      <c r="G86" t="s">
        <v>12</v>
      </c>
      <c r="H86">
        <f>STDEV(H82:H84)</f>
        <v>2.0086227028006602</v>
      </c>
      <c r="I86">
        <f t="shared" ref="I86:K86" si="14">STDEV(I82:I84)</f>
        <v>0.33116750577499654</v>
      </c>
      <c r="J86">
        <f t="shared" si="14"/>
        <v>1.198600532009273</v>
      </c>
      <c r="K86">
        <f t="shared" si="14"/>
        <v>1.1142305628567943</v>
      </c>
    </row>
    <row r="87" spans="1:11" x14ac:dyDescent="0.2">
      <c r="B87" s="15"/>
      <c r="C87" s="15"/>
      <c r="D87" s="15"/>
    </row>
    <row r="88" spans="1:11" x14ac:dyDescent="0.2">
      <c r="B88" s="15"/>
      <c r="C88" s="15"/>
      <c r="D88" s="15"/>
    </row>
    <row r="89" spans="1:11" x14ac:dyDescent="0.2">
      <c r="A89" t="s">
        <v>18</v>
      </c>
      <c r="B89" s="15">
        <v>49</v>
      </c>
      <c r="C89" s="15">
        <v>27.2</v>
      </c>
      <c r="D89" s="15" t="s">
        <v>46</v>
      </c>
      <c r="E89" t="s">
        <v>190</v>
      </c>
      <c r="F89" t="s">
        <v>30</v>
      </c>
      <c r="G89" t="s">
        <v>18</v>
      </c>
      <c r="H89">
        <v>0</v>
      </c>
      <c r="I89">
        <v>0</v>
      </c>
      <c r="J89">
        <v>0</v>
      </c>
      <c r="K89">
        <f>AVERAGE(H89:J89)</f>
        <v>0</v>
      </c>
    </row>
    <row r="90" spans="1:11" x14ac:dyDescent="0.2">
      <c r="A90" t="s">
        <v>199</v>
      </c>
      <c r="B90" s="15">
        <v>38</v>
      </c>
      <c r="C90" s="15">
        <v>35.5</v>
      </c>
      <c r="D90" s="15" t="s">
        <v>47</v>
      </c>
      <c r="F90" t="s">
        <v>30</v>
      </c>
      <c r="G90" t="s">
        <v>199</v>
      </c>
      <c r="H90">
        <v>0.28837998303647161</v>
      </c>
      <c r="I90">
        <v>0.38739044114086485</v>
      </c>
      <c r="J90">
        <v>0.42585170340681361</v>
      </c>
      <c r="K90">
        <f>AVERAGE(H90:J90)</f>
        <v>0.36720737586138336</v>
      </c>
    </row>
    <row r="91" spans="1:11" x14ac:dyDescent="0.2">
      <c r="A91" t="s">
        <v>26</v>
      </c>
      <c r="B91" s="15">
        <v>61</v>
      </c>
      <c r="C91" s="15">
        <v>39.5</v>
      </c>
      <c r="D91" s="15" t="s">
        <v>47</v>
      </c>
      <c r="F91" t="s">
        <v>30</v>
      </c>
      <c r="G91" t="s">
        <v>26</v>
      </c>
      <c r="H91">
        <v>0.5095066484404126</v>
      </c>
      <c r="I91">
        <v>0.48299065420560744</v>
      </c>
      <c r="J91">
        <v>1.2933725805012932</v>
      </c>
      <c r="K91">
        <f>AVERAGE(H91:J91)</f>
        <v>0.76195662771577111</v>
      </c>
    </row>
    <row r="92" spans="1:11" x14ac:dyDescent="0.2">
      <c r="B92" s="15"/>
      <c r="C92" s="15"/>
      <c r="D92" s="15"/>
      <c r="G92" s="2" t="s">
        <v>48</v>
      </c>
      <c r="H92" s="1">
        <f>AVERAGE(H89:H91)</f>
        <v>0.26596221049229474</v>
      </c>
      <c r="I92" s="1">
        <f t="shared" ref="I92:K92" si="15">AVERAGE(I89:I91)</f>
        <v>0.29012703178215743</v>
      </c>
      <c r="J92" s="1">
        <f t="shared" si="15"/>
        <v>0.5730747613027023</v>
      </c>
      <c r="K92" s="1">
        <f t="shared" si="15"/>
        <v>0.3763880011923848</v>
      </c>
    </row>
    <row r="93" spans="1:11" x14ac:dyDescent="0.2">
      <c r="B93" s="15"/>
      <c r="C93" s="15"/>
      <c r="D93" s="15"/>
      <c r="G93" t="s">
        <v>12</v>
      </c>
      <c r="H93">
        <f>STDEV(H89:H91)</f>
        <v>0.25549202256749109</v>
      </c>
      <c r="I93">
        <f t="shared" ref="I93:K93" si="16">STDEV(I89:I91)</f>
        <v>0.25576379945674432</v>
      </c>
      <c r="J93">
        <f t="shared" si="16"/>
        <v>0.65913513757066966</v>
      </c>
      <c r="K93">
        <f t="shared" si="16"/>
        <v>0.38106126612540758</v>
      </c>
    </row>
    <row r="94" spans="1:11" x14ac:dyDescent="0.2">
      <c r="B94" s="15"/>
      <c r="C94" s="15"/>
      <c r="D94" s="15"/>
    </row>
    <row r="95" spans="1:11" x14ac:dyDescent="0.2">
      <c r="B95" s="15"/>
      <c r="C95" s="15"/>
      <c r="D95" s="15"/>
    </row>
    <row r="96" spans="1:11" x14ac:dyDescent="0.2">
      <c r="A96" t="s">
        <v>36</v>
      </c>
      <c r="B96" s="15">
        <v>21</v>
      </c>
      <c r="C96" s="15">
        <v>19.600000000000001</v>
      </c>
      <c r="D96" s="15" t="s">
        <v>47</v>
      </c>
      <c r="E96" t="s">
        <v>66</v>
      </c>
      <c r="F96" t="s">
        <v>35</v>
      </c>
      <c r="G96" s="2" t="s">
        <v>36</v>
      </c>
      <c r="H96">
        <v>0</v>
      </c>
      <c r="I96">
        <v>0</v>
      </c>
      <c r="J96">
        <v>0</v>
      </c>
      <c r="K96">
        <f>AVERAGE(H96:J96)</f>
        <v>0</v>
      </c>
    </row>
    <row r="97" spans="1:11" x14ac:dyDescent="0.2">
      <c r="B97" s="15"/>
      <c r="C97" s="15"/>
      <c r="D97" s="15"/>
    </row>
    <row r="98" spans="1:11" x14ac:dyDescent="0.2">
      <c r="B98" s="15"/>
      <c r="C98" s="15"/>
      <c r="D98" s="15"/>
    </row>
    <row r="99" spans="1:11" x14ac:dyDescent="0.2">
      <c r="A99" t="s">
        <v>24</v>
      </c>
      <c r="B99" s="15"/>
      <c r="C99" s="15"/>
      <c r="D99" s="15"/>
      <c r="E99" t="s">
        <v>66</v>
      </c>
      <c r="G99" s="2" t="s">
        <v>24</v>
      </c>
      <c r="H99">
        <v>0</v>
      </c>
      <c r="I99">
        <v>3.1171098157788102E-3</v>
      </c>
      <c r="J99">
        <v>0</v>
      </c>
      <c r="K99">
        <f>AVERAGE(H99:J99)</f>
        <v>1.0390366052596034E-3</v>
      </c>
    </row>
    <row r="108" spans="1:11" ht="24" x14ac:dyDescent="0.3">
      <c r="A108" s="26" t="s">
        <v>216</v>
      </c>
    </row>
    <row r="109" spans="1:11" x14ac:dyDescent="0.2">
      <c r="A109" s="1" t="s">
        <v>55</v>
      </c>
      <c r="B109" s="3" t="s">
        <v>43</v>
      </c>
      <c r="C109" s="4" t="s">
        <v>44</v>
      </c>
      <c r="D109" s="4" t="s">
        <v>45</v>
      </c>
      <c r="F109" s="1" t="s">
        <v>54</v>
      </c>
      <c r="G109" s="1" t="s">
        <v>55</v>
      </c>
      <c r="H109" t="s">
        <v>173</v>
      </c>
      <c r="I109" t="s">
        <v>172</v>
      </c>
      <c r="J109" t="s">
        <v>171</v>
      </c>
      <c r="K109" s="2" t="s">
        <v>200</v>
      </c>
    </row>
    <row r="110" spans="1:11" x14ac:dyDescent="0.2">
      <c r="A110" t="s">
        <v>13</v>
      </c>
      <c r="B110" s="5">
        <v>66</v>
      </c>
      <c r="C110" s="5">
        <v>27.2</v>
      </c>
      <c r="D110" s="5" t="s">
        <v>47</v>
      </c>
      <c r="F110" t="s">
        <v>4</v>
      </c>
      <c r="G110" t="s">
        <v>13</v>
      </c>
      <c r="H110">
        <v>1.0125291375291376</v>
      </c>
      <c r="I110">
        <v>3.9294370346719303</v>
      </c>
      <c r="J110">
        <v>2.7470484335781351</v>
      </c>
      <c r="K110">
        <f>AVERAGE(H110:J110)</f>
        <v>2.5630048685930675</v>
      </c>
    </row>
    <row r="111" spans="1:11" x14ac:dyDescent="0.2">
      <c r="A111" t="s">
        <v>194</v>
      </c>
      <c r="B111" s="15">
        <v>56</v>
      </c>
      <c r="C111" s="15">
        <v>26.6</v>
      </c>
      <c r="D111" s="15" t="s">
        <v>46</v>
      </c>
      <c r="F111" t="s">
        <v>5</v>
      </c>
      <c r="G111" t="s">
        <v>195</v>
      </c>
      <c r="H111">
        <v>4.3295184625350895</v>
      </c>
      <c r="I111">
        <v>4.0143627158292503</v>
      </c>
      <c r="J111">
        <v>3.5296500734288747</v>
      </c>
      <c r="K111">
        <f t="shared" ref="K111" si="17">AVERAGE(H111:J111)</f>
        <v>3.9578437505977377</v>
      </c>
    </row>
    <row r="114" spans="1:11" x14ac:dyDescent="0.2">
      <c r="A114" t="s">
        <v>18</v>
      </c>
      <c r="B114" s="5">
        <v>49</v>
      </c>
      <c r="C114" s="5">
        <v>27.2</v>
      </c>
      <c r="D114" s="5" t="s">
        <v>46</v>
      </c>
      <c r="E114" t="s">
        <v>190</v>
      </c>
      <c r="F114" t="s">
        <v>30</v>
      </c>
      <c r="G114" t="s">
        <v>18</v>
      </c>
      <c r="H114">
        <v>32.514358647096365</v>
      </c>
      <c r="I114">
        <v>51.936691166523872</v>
      </c>
      <c r="J114">
        <v>52.730598379932061</v>
      </c>
      <c r="K114">
        <f>AVERAGE(H114:J114)</f>
        <v>45.727216064517428</v>
      </c>
    </row>
    <row r="115" spans="1:11" x14ac:dyDescent="0.2">
      <c r="A115" t="s">
        <v>199</v>
      </c>
      <c r="B115" s="5">
        <v>38</v>
      </c>
      <c r="C115" s="5">
        <v>35.5</v>
      </c>
      <c r="D115" s="5" t="s">
        <v>47</v>
      </c>
      <c r="F115" t="s">
        <v>30</v>
      </c>
      <c r="G115" t="s">
        <v>199</v>
      </c>
      <c r="H115">
        <v>24.0342405618964</v>
      </c>
      <c r="I115">
        <v>57.053357219934831</v>
      </c>
      <c r="J115">
        <v>32.554010062148564</v>
      </c>
      <c r="K115">
        <f>AVERAGE(H115:J115)</f>
        <v>37.880535947993266</v>
      </c>
    </row>
    <row r="116" spans="1:11" x14ac:dyDescent="0.2">
      <c r="A116" t="s">
        <v>26</v>
      </c>
      <c r="B116" s="5">
        <v>61</v>
      </c>
      <c r="C116" s="5">
        <v>39.5</v>
      </c>
      <c r="D116" s="5" t="s">
        <v>47</v>
      </c>
      <c r="F116" t="s">
        <v>30</v>
      </c>
      <c r="G116" t="s">
        <v>26</v>
      </c>
      <c r="H116">
        <v>38.630049155802517</v>
      </c>
      <c r="I116">
        <v>48.503344971657746</v>
      </c>
      <c r="J116">
        <v>56.652972726235305</v>
      </c>
      <c r="K116">
        <f>AVERAGE(H116:J116)</f>
        <v>47.928788951231859</v>
      </c>
    </row>
    <row r="117" spans="1:11" x14ac:dyDescent="0.2">
      <c r="A117" s="1"/>
      <c r="G117" s="2" t="s">
        <v>48</v>
      </c>
      <c r="H117" s="1">
        <f>AVERAGE(H114:H116)</f>
        <v>31.72621612159843</v>
      </c>
      <c r="I117" s="1">
        <f t="shared" ref="I117:K117" si="18">AVERAGE(I114:I116)</f>
        <v>52.497797786038824</v>
      </c>
      <c r="J117" s="1">
        <f t="shared" si="18"/>
        <v>47.312527056105317</v>
      </c>
      <c r="K117" s="1">
        <f t="shared" si="18"/>
        <v>43.845513654580856</v>
      </c>
    </row>
    <row r="118" spans="1:11" x14ac:dyDescent="0.2">
      <c r="G118" t="s">
        <v>12</v>
      </c>
      <c r="H118">
        <f>STDEV(H114:H116)</f>
        <v>7.329753311528254</v>
      </c>
      <c r="I118">
        <f t="shared" ref="I118:K118" si="19">STDEV(I114:I116)</f>
        <v>4.3025350481163613</v>
      </c>
      <c r="J118">
        <f t="shared" si="19"/>
        <v>12.930839996837641</v>
      </c>
      <c r="K118">
        <f t="shared" si="19"/>
        <v>5.2818036762023057</v>
      </c>
    </row>
    <row r="121" spans="1:11" x14ac:dyDescent="0.2">
      <c r="A121" t="s">
        <v>18</v>
      </c>
      <c r="B121" s="5">
        <v>49</v>
      </c>
      <c r="C121" s="5">
        <v>27.2</v>
      </c>
      <c r="D121" s="5" t="s">
        <v>46</v>
      </c>
      <c r="E121" t="s">
        <v>191</v>
      </c>
      <c r="F121" s="22" t="s">
        <v>16</v>
      </c>
      <c r="G121" t="s">
        <v>18</v>
      </c>
      <c r="H121">
        <v>0</v>
      </c>
      <c r="I121">
        <v>2.0598383026932386E-3</v>
      </c>
      <c r="J121">
        <v>0</v>
      </c>
      <c r="K121">
        <f>AVERAGE(H121:J121)</f>
        <v>6.8661276756441282E-4</v>
      </c>
    </row>
    <row r="122" spans="1:11" x14ac:dyDescent="0.2">
      <c r="A122" t="s">
        <v>26</v>
      </c>
      <c r="B122" s="5">
        <v>61</v>
      </c>
      <c r="C122" s="5">
        <v>39.5</v>
      </c>
      <c r="D122" s="5" t="s">
        <v>47</v>
      </c>
      <c r="F122" s="22" t="s">
        <v>16</v>
      </c>
      <c r="G122" t="s">
        <v>26</v>
      </c>
      <c r="H122">
        <v>0</v>
      </c>
      <c r="I122">
        <v>0</v>
      </c>
      <c r="J122">
        <v>0</v>
      </c>
      <c r="K122">
        <f>AVERAGE(H122:J122)</f>
        <v>0</v>
      </c>
    </row>
    <row r="123" spans="1:11" x14ac:dyDescent="0.2">
      <c r="A123" s="1"/>
      <c r="G123" s="2" t="s">
        <v>23</v>
      </c>
      <c r="H123" s="1">
        <f>AVERAGE(H121:H122)</f>
        <v>0</v>
      </c>
      <c r="I123" s="1">
        <f t="shared" ref="I123:K123" si="20">AVERAGE(I121:I122)</f>
        <v>1.0299191513466193E-3</v>
      </c>
      <c r="J123" s="1">
        <f t="shared" si="20"/>
        <v>0</v>
      </c>
      <c r="K123" s="1">
        <f t="shared" si="20"/>
        <v>3.4330638378220641E-4</v>
      </c>
    </row>
    <row r="124" spans="1:11" x14ac:dyDescent="0.2">
      <c r="G124" t="s">
        <v>12</v>
      </c>
      <c r="H124">
        <f>STDEV(H121:H122)</f>
        <v>0</v>
      </c>
      <c r="I124">
        <f t="shared" ref="I124:K124" si="21">STDEV(I121:I122)</f>
        <v>1.4565256319821773E-3</v>
      </c>
      <c r="J124">
        <f t="shared" si="21"/>
        <v>0</v>
      </c>
      <c r="K124">
        <f t="shared" si="21"/>
        <v>4.8550854399405906E-4</v>
      </c>
    </row>
    <row r="127" spans="1:11" x14ac:dyDescent="0.2">
      <c r="A127" t="s">
        <v>197</v>
      </c>
      <c r="B127" s="5">
        <v>69</v>
      </c>
      <c r="C127" s="5">
        <v>30.1</v>
      </c>
      <c r="D127" s="5" t="s">
        <v>46</v>
      </c>
      <c r="E127" t="s">
        <v>190</v>
      </c>
      <c r="F127" t="s">
        <v>25</v>
      </c>
      <c r="G127" t="s">
        <v>197</v>
      </c>
      <c r="H127">
        <v>0.49775208734746301</v>
      </c>
      <c r="I127">
        <v>0.21942449950575174</v>
      </c>
      <c r="J127">
        <v>0</v>
      </c>
      <c r="K127">
        <f>AVERAGE(H127:J127)</f>
        <v>0.2390588622844049</v>
      </c>
    </row>
    <row r="128" spans="1:11" x14ac:dyDescent="0.2">
      <c r="A128" t="s">
        <v>198</v>
      </c>
      <c r="B128" s="5">
        <v>55</v>
      </c>
      <c r="C128" s="5">
        <v>24.3</v>
      </c>
      <c r="D128" s="5" t="s">
        <v>47</v>
      </c>
      <c r="F128" t="s">
        <v>25</v>
      </c>
      <c r="G128" t="s">
        <v>198</v>
      </c>
      <c r="H128">
        <v>0</v>
      </c>
      <c r="I128">
        <v>1.312370403422662E-3</v>
      </c>
      <c r="J128">
        <v>2.2983002154656451</v>
      </c>
      <c r="K128">
        <f>AVERAGE(H128:J128)</f>
        <v>0.7665375286230226</v>
      </c>
    </row>
    <row r="129" spans="1:11" x14ac:dyDescent="0.2">
      <c r="A129" t="s">
        <v>26</v>
      </c>
      <c r="B129" s="5">
        <v>61</v>
      </c>
      <c r="C129" s="5">
        <v>39.5</v>
      </c>
      <c r="D129" s="5" t="s">
        <v>47</v>
      </c>
      <c r="F129" t="s">
        <v>25</v>
      </c>
      <c r="G129" t="s">
        <v>26</v>
      </c>
      <c r="H129">
        <v>0.40565379983520311</v>
      </c>
      <c r="I129">
        <v>0.2658634495782583</v>
      </c>
      <c r="J129">
        <v>2.6992738953221583E-3</v>
      </c>
      <c r="K129">
        <f>AVERAGE(H129:J129)</f>
        <v>0.22473884110292786</v>
      </c>
    </row>
    <row r="130" spans="1:11" x14ac:dyDescent="0.2">
      <c r="A130" s="1"/>
      <c r="G130" s="2" t="s">
        <v>29</v>
      </c>
      <c r="H130" s="1">
        <f>AVERAGE(H127:H129)</f>
        <v>0.30113529572755537</v>
      </c>
      <c r="I130" s="1">
        <f t="shared" ref="I130:K130" si="22">AVERAGE(I127:I129)</f>
        <v>0.1622001064958109</v>
      </c>
      <c r="J130" s="1">
        <f t="shared" si="22"/>
        <v>0.76699982978698911</v>
      </c>
      <c r="K130" s="1">
        <f t="shared" si="22"/>
        <v>0.41011174400345179</v>
      </c>
    </row>
    <row r="131" spans="1:11" x14ac:dyDescent="0.2">
      <c r="G131" t="s">
        <v>12</v>
      </c>
      <c r="H131">
        <f>STDEV(H127:H129)</f>
        <v>0.26482517514459308</v>
      </c>
      <c r="I131">
        <f t="shared" ref="I131:K131" si="23">STDEV(I127:I129)</f>
        <v>0.14125435122381069</v>
      </c>
      <c r="J131">
        <f t="shared" si="23"/>
        <v>1.3261457215949501</v>
      </c>
      <c r="K131">
        <f t="shared" si="23"/>
        <v>0.30875681483639678</v>
      </c>
    </row>
    <row r="134" spans="1:11" x14ac:dyDescent="0.2">
      <c r="A134" t="s">
        <v>36</v>
      </c>
      <c r="B134">
        <v>21</v>
      </c>
      <c r="C134">
        <v>19.600000000000001</v>
      </c>
      <c r="D134" t="s">
        <v>47</v>
      </c>
      <c r="E134" t="s">
        <v>190</v>
      </c>
      <c r="F134" t="s">
        <v>33</v>
      </c>
      <c r="G134" t="s">
        <v>36</v>
      </c>
      <c r="H134">
        <v>9.6538408495379938E-2</v>
      </c>
      <c r="I134">
        <v>0.59502763860263364</v>
      </c>
      <c r="J134">
        <v>0.17613794382126635</v>
      </c>
      <c r="K134">
        <f>AVERAGE(H134:J134)</f>
        <v>0.28923466363975997</v>
      </c>
    </row>
    <row r="135" spans="1:11" x14ac:dyDescent="0.2">
      <c r="A135" t="s">
        <v>42</v>
      </c>
      <c r="B135">
        <v>55</v>
      </c>
      <c r="C135">
        <v>26</v>
      </c>
      <c r="D135" t="s">
        <v>46</v>
      </c>
      <c r="F135" t="s">
        <v>33</v>
      </c>
      <c r="G135" t="s">
        <v>42</v>
      </c>
      <c r="H135">
        <v>0.11452567283832793</v>
      </c>
      <c r="I135">
        <v>0.49591130861030303</v>
      </c>
      <c r="J135">
        <v>0.18345080621801679</v>
      </c>
      <c r="K135">
        <f>AVERAGE(H135:J135)</f>
        <v>0.26462926255554925</v>
      </c>
    </row>
    <row r="136" spans="1:11" x14ac:dyDescent="0.2">
      <c r="A136" t="s">
        <v>196</v>
      </c>
      <c r="B136" s="5">
        <v>29</v>
      </c>
      <c r="C136" s="5">
        <v>20.8</v>
      </c>
      <c r="D136" s="5" t="s">
        <v>47</v>
      </c>
      <c r="F136" t="s">
        <v>33</v>
      </c>
      <c r="G136" t="s">
        <v>196</v>
      </c>
      <c r="H136">
        <v>0</v>
      </c>
      <c r="I136">
        <v>0.10346611484738748</v>
      </c>
      <c r="J136">
        <v>8.2064075630252101E-2</v>
      </c>
      <c r="K136">
        <f>AVERAGE(H136:J136)</f>
        <v>6.1843396825879859E-2</v>
      </c>
    </row>
    <row r="137" spans="1:11" x14ac:dyDescent="0.2">
      <c r="A137" s="1"/>
      <c r="G137" s="2" t="s">
        <v>49</v>
      </c>
      <c r="H137" s="1">
        <f>AVERAGE(H134:H136)</f>
        <v>7.0354693777902613E-2</v>
      </c>
      <c r="I137" s="1">
        <f t="shared" ref="I137:K137" si="24">AVERAGE(I134:I136)</f>
        <v>0.3981350206867747</v>
      </c>
      <c r="J137" s="1">
        <f t="shared" si="24"/>
        <v>0.14721760855651175</v>
      </c>
      <c r="K137" s="1">
        <f t="shared" si="24"/>
        <v>0.20523577434039639</v>
      </c>
    </row>
    <row r="138" spans="1:11" x14ac:dyDescent="0.2">
      <c r="G138" t="s">
        <v>12</v>
      </c>
      <c r="H138">
        <f>STDEV(H134:H136)</f>
        <v>6.1589143703031042E-2</v>
      </c>
      <c r="I138">
        <f t="shared" ref="I138:K138" si="25">STDEV(I134:I136)</f>
        <v>0.25995833275589253</v>
      </c>
      <c r="J138">
        <f t="shared" si="25"/>
        <v>5.6542962680499478E-2</v>
      </c>
      <c r="K138">
        <f t="shared" si="25"/>
        <v>0.12478937009047654</v>
      </c>
    </row>
    <row r="141" spans="1:11" x14ac:dyDescent="0.2">
      <c r="A141" t="s">
        <v>37</v>
      </c>
      <c r="E141" t="s">
        <v>190</v>
      </c>
      <c r="F141" s="22" t="s">
        <v>192</v>
      </c>
      <c r="G141" t="s">
        <v>37</v>
      </c>
      <c r="H141">
        <v>9.92950054612253E-3</v>
      </c>
      <c r="I141">
        <v>8.4317032040472171E-3</v>
      </c>
      <c r="J141">
        <v>7.0091820284572792E-3</v>
      </c>
      <c r="K141">
        <f>AVERAGE(H141:J141)</f>
        <v>8.4567952595423421E-3</v>
      </c>
    </row>
    <row r="142" spans="1:11" x14ac:dyDescent="0.2">
      <c r="A142" t="s">
        <v>187</v>
      </c>
      <c r="B142" s="5">
        <v>58</v>
      </c>
      <c r="C142" s="5">
        <v>24.8</v>
      </c>
      <c r="D142" s="5" t="s">
        <v>47</v>
      </c>
      <c r="F142" s="22" t="s">
        <v>192</v>
      </c>
      <c r="G142" t="s">
        <v>187</v>
      </c>
      <c r="H142">
        <v>2.5000000000000001E-2</v>
      </c>
      <c r="I142">
        <v>1.6381693457561176E-2</v>
      </c>
      <c r="J142">
        <v>3.8017995184387275E-2</v>
      </c>
      <c r="K142">
        <f>AVERAGE(H142:J142)</f>
        <v>2.6466562880649486E-2</v>
      </c>
    </row>
    <row r="143" spans="1:11" x14ac:dyDescent="0.2">
      <c r="A143" t="s">
        <v>196</v>
      </c>
      <c r="B143" s="5">
        <v>29</v>
      </c>
      <c r="C143" s="5">
        <v>20.8</v>
      </c>
      <c r="D143" s="5" t="s">
        <v>47</v>
      </c>
      <c r="F143" s="22" t="s">
        <v>192</v>
      </c>
      <c r="G143" t="s">
        <v>196</v>
      </c>
      <c r="H143">
        <v>0</v>
      </c>
      <c r="I143">
        <v>0</v>
      </c>
      <c r="J143">
        <v>3.6396724294813464E-3</v>
      </c>
      <c r="K143">
        <f>AVERAGE(H143:J143)</f>
        <v>1.2132241431604487E-3</v>
      </c>
    </row>
    <row r="144" spans="1:11" x14ac:dyDescent="0.2">
      <c r="A144" s="1"/>
      <c r="G144" s="2" t="s">
        <v>58</v>
      </c>
      <c r="H144" s="1">
        <f>AVERAGE(H141:H143)</f>
        <v>1.164316684870751E-2</v>
      </c>
      <c r="I144" s="1">
        <f t="shared" ref="I144:K144" si="26">AVERAGE(I141:I143)</f>
        <v>8.2711322205361315E-3</v>
      </c>
      <c r="J144" s="1">
        <f t="shared" si="26"/>
        <v>1.6222283214108634E-2</v>
      </c>
      <c r="K144" s="1">
        <f t="shared" si="26"/>
        <v>1.2045527427784093E-2</v>
      </c>
    </row>
    <row r="145" spans="1:12" x14ac:dyDescent="0.2">
      <c r="G145" t="s">
        <v>12</v>
      </c>
      <c r="H145">
        <f>STDEV(H141:H143)</f>
        <v>1.258779127358972E-2</v>
      </c>
      <c r="I145">
        <f t="shared" ref="I145:K145" si="27">STDEV(I141:I143)</f>
        <v>8.1920270638551305E-3</v>
      </c>
      <c r="J145">
        <f t="shared" si="27"/>
        <v>1.8950677928583678E-2</v>
      </c>
      <c r="K145">
        <f t="shared" si="27"/>
        <v>1.3003539067466246E-2</v>
      </c>
    </row>
    <row r="148" spans="1:12" x14ac:dyDescent="0.2">
      <c r="A148" t="s">
        <v>201</v>
      </c>
      <c r="B148" s="5">
        <v>21</v>
      </c>
      <c r="C148" s="5">
        <v>19.600000000000001</v>
      </c>
      <c r="D148" s="5" t="s">
        <v>47</v>
      </c>
      <c r="F148" t="s">
        <v>35</v>
      </c>
      <c r="G148" s="2" t="s">
        <v>36</v>
      </c>
      <c r="H148" s="1">
        <v>0</v>
      </c>
      <c r="I148" s="1">
        <v>0</v>
      </c>
      <c r="J148" s="1">
        <v>0</v>
      </c>
      <c r="K148" s="1">
        <f>AVERAGE(H148:J148)</f>
        <v>0</v>
      </c>
    </row>
    <row r="151" spans="1:12" x14ac:dyDescent="0.2">
      <c r="A151" t="s">
        <v>202</v>
      </c>
      <c r="G151" s="2" t="s">
        <v>24</v>
      </c>
      <c r="H151" s="1">
        <v>0</v>
      </c>
      <c r="I151" s="1">
        <v>0</v>
      </c>
      <c r="J151" s="1">
        <v>0</v>
      </c>
      <c r="K151" s="1">
        <f>AVERAGE(H151:J151)</f>
        <v>0</v>
      </c>
    </row>
    <row r="159" spans="1:12" ht="24" x14ac:dyDescent="0.3">
      <c r="A159" s="26" t="s">
        <v>217</v>
      </c>
    </row>
    <row r="160" spans="1:12" x14ac:dyDescent="0.2">
      <c r="A160" s="1" t="s">
        <v>55</v>
      </c>
      <c r="B160" s="3" t="s">
        <v>43</v>
      </c>
      <c r="C160" s="4" t="s">
        <v>44</v>
      </c>
      <c r="D160" s="4" t="s">
        <v>45</v>
      </c>
      <c r="F160" s="1" t="s">
        <v>54</v>
      </c>
      <c r="G160" s="1" t="s">
        <v>55</v>
      </c>
      <c r="H160" t="s">
        <v>182</v>
      </c>
      <c r="I160" t="s">
        <v>183</v>
      </c>
      <c r="J160" t="s">
        <v>184</v>
      </c>
      <c r="K160" s="2" t="s">
        <v>11</v>
      </c>
      <c r="L160" t="s">
        <v>12</v>
      </c>
    </row>
    <row r="161" spans="1:12" x14ac:dyDescent="0.2">
      <c r="A161" t="s">
        <v>1</v>
      </c>
      <c r="B161" s="5">
        <v>58</v>
      </c>
      <c r="C161" s="5">
        <v>36.6</v>
      </c>
      <c r="D161" s="5" t="s">
        <v>46</v>
      </c>
      <c r="F161" t="s">
        <v>4</v>
      </c>
      <c r="G161" t="s">
        <v>1</v>
      </c>
      <c r="H161">
        <v>5.2524544179523138</v>
      </c>
      <c r="I161">
        <v>2.8250993753549123</v>
      </c>
      <c r="J161">
        <v>1.1072549991736904</v>
      </c>
      <c r="K161" s="1">
        <f>AVERAGE(H161:J161)</f>
        <v>3.0616029308269721</v>
      </c>
      <c r="L161">
        <f>STDEV(H161:J161)</f>
        <v>2.0826953699890565</v>
      </c>
    </row>
    <row r="162" spans="1:12" x14ac:dyDescent="0.2">
      <c r="A162" t="s">
        <v>203</v>
      </c>
      <c r="B162" s="15">
        <v>56</v>
      </c>
      <c r="C162" s="15">
        <v>26.6</v>
      </c>
      <c r="D162" s="15" t="s">
        <v>46</v>
      </c>
      <c r="F162" t="s">
        <v>5</v>
      </c>
      <c r="G162" t="s">
        <v>56</v>
      </c>
      <c r="H162">
        <v>9.1147885474126618</v>
      </c>
      <c r="I162">
        <v>5.3993250843644542</v>
      </c>
      <c r="J162">
        <v>3.5738368172623063</v>
      </c>
      <c r="K162" s="1">
        <f>AVERAGE(H162:J162)</f>
        <v>6.0293168163464737</v>
      </c>
      <c r="L162">
        <f>STDEV(H162:J162)</f>
        <v>2.8236861910875182</v>
      </c>
    </row>
    <row r="165" spans="1:12" x14ac:dyDescent="0.2">
      <c r="A165" t="s">
        <v>36</v>
      </c>
      <c r="B165" s="5">
        <v>21</v>
      </c>
      <c r="C165" s="5">
        <v>19.600000000000001</v>
      </c>
      <c r="D165" s="5" t="s">
        <v>47</v>
      </c>
      <c r="E165" s="5"/>
      <c r="F165" t="s">
        <v>35</v>
      </c>
      <c r="G165" s="2" t="s">
        <v>36</v>
      </c>
      <c r="H165">
        <v>62.934186471663622</v>
      </c>
      <c r="I165">
        <v>17.241379310344829</v>
      </c>
      <c r="J165">
        <v>38.014981273408239</v>
      </c>
      <c r="K165" s="1">
        <f>AVERAGE(H165:J165)</f>
        <v>39.396849018472231</v>
      </c>
      <c r="L165">
        <f>STDEV(H165:J165)</f>
        <v>22.877725529846771</v>
      </c>
    </row>
    <row r="168" spans="1:12" x14ac:dyDescent="0.2">
      <c r="A168" t="s">
        <v>21</v>
      </c>
      <c r="B168" s="5">
        <v>38</v>
      </c>
      <c r="C168" s="5">
        <v>35.5</v>
      </c>
      <c r="D168" s="5" t="s">
        <v>47</v>
      </c>
      <c r="E168" t="s">
        <v>191</v>
      </c>
      <c r="F168" s="22" t="s">
        <v>16</v>
      </c>
      <c r="G168" t="s">
        <v>21</v>
      </c>
      <c r="H168">
        <v>0</v>
      </c>
      <c r="I168">
        <v>0</v>
      </c>
      <c r="J168">
        <v>0</v>
      </c>
      <c r="K168">
        <v>0</v>
      </c>
      <c r="L168">
        <v>0</v>
      </c>
    </row>
    <row r="169" spans="1:12" x14ac:dyDescent="0.2">
      <c r="A169" s="10" t="s">
        <v>26</v>
      </c>
      <c r="B169" s="5">
        <v>61</v>
      </c>
      <c r="C169" s="5">
        <v>39.5</v>
      </c>
      <c r="D169" s="5" t="s">
        <v>47</v>
      </c>
      <c r="F169" s="22" t="s">
        <v>16</v>
      </c>
      <c r="G169" s="23" t="s">
        <v>26</v>
      </c>
      <c r="H169">
        <v>0</v>
      </c>
      <c r="I169">
        <v>0</v>
      </c>
      <c r="J169">
        <v>0</v>
      </c>
      <c r="K169">
        <v>0</v>
      </c>
      <c r="L169">
        <v>0</v>
      </c>
    </row>
    <row r="170" spans="1:12" x14ac:dyDescent="0.2">
      <c r="G170" s="2" t="s">
        <v>23</v>
      </c>
      <c r="H170" s="1">
        <f>AVERAGE(H168:H169)</f>
        <v>0</v>
      </c>
      <c r="I170" s="1">
        <f t="shared" ref="I170:L170" si="28">AVERAGE(I168:I169)</f>
        <v>0</v>
      </c>
      <c r="J170" s="1">
        <f t="shared" si="28"/>
        <v>0</v>
      </c>
      <c r="K170" s="1">
        <f t="shared" si="28"/>
        <v>0</v>
      </c>
      <c r="L170" s="1">
        <f t="shared" si="28"/>
        <v>0</v>
      </c>
    </row>
    <row r="171" spans="1:12" x14ac:dyDescent="0.2">
      <c r="G171" t="s">
        <v>12</v>
      </c>
      <c r="H171">
        <f>STDEV(H168:H169)</f>
        <v>0</v>
      </c>
      <c r="I171">
        <f t="shared" ref="I171:L171" si="29">STDEV(I168:I169)</f>
        <v>0</v>
      </c>
      <c r="J171">
        <f t="shared" si="29"/>
        <v>0</v>
      </c>
      <c r="K171">
        <f t="shared" si="29"/>
        <v>0</v>
      </c>
      <c r="L171">
        <f t="shared" si="29"/>
        <v>0</v>
      </c>
    </row>
    <row r="174" spans="1:12" x14ac:dyDescent="0.2">
      <c r="A174" t="s">
        <v>18</v>
      </c>
      <c r="B174" s="5">
        <v>49</v>
      </c>
      <c r="C174" s="5">
        <v>27.2</v>
      </c>
      <c r="D174" s="5" t="s">
        <v>46</v>
      </c>
      <c r="E174" t="s">
        <v>191</v>
      </c>
      <c r="F174" t="s">
        <v>25</v>
      </c>
      <c r="G174" t="s">
        <v>18</v>
      </c>
      <c r="H174">
        <v>0</v>
      </c>
      <c r="I174">
        <v>0</v>
      </c>
      <c r="J174">
        <v>0</v>
      </c>
      <c r="K174">
        <v>0</v>
      </c>
      <c r="L174">
        <v>0</v>
      </c>
    </row>
    <row r="175" spans="1:12" x14ac:dyDescent="0.2">
      <c r="A175" t="s">
        <v>26</v>
      </c>
      <c r="B175" s="5">
        <v>61</v>
      </c>
      <c r="C175" s="5">
        <v>39.5</v>
      </c>
      <c r="D175" s="5" t="s">
        <v>47</v>
      </c>
      <c r="F175" t="s">
        <v>25</v>
      </c>
      <c r="G175" t="s">
        <v>26</v>
      </c>
      <c r="H175">
        <v>0.30400270224624221</v>
      </c>
      <c r="I175">
        <v>0</v>
      </c>
      <c r="J175">
        <v>0</v>
      </c>
      <c r="K175">
        <f>AVERAGE(H175:J175)</f>
        <v>0.10133423408208074</v>
      </c>
      <c r="L175">
        <f>STDEV(H175:J175)</f>
        <v>0.1755160419762416</v>
      </c>
    </row>
    <row r="176" spans="1:12" x14ac:dyDescent="0.2">
      <c r="G176" s="2" t="s">
        <v>29</v>
      </c>
      <c r="H176" s="1">
        <f>AVERAGE(H174:H175)</f>
        <v>0.1520013511231211</v>
      </c>
      <c r="I176" s="1">
        <f t="shared" ref="I176:L176" si="30">AVERAGE(I174:I175)</f>
        <v>0</v>
      </c>
      <c r="J176" s="1">
        <f t="shared" si="30"/>
        <v>0</v>
      </c>
      <c r="K176" s="1">
        <f t="shared" si="30"/>
        <v>5.066711704104037E-2</v>
      </c>
      <c r="L176" s="1">
        <f t="shared" si="30"/>
        <v>8.77580209881208E-2</v>
      </c>
    </row>
    <row r="177" spans="1:12" x14ac:dyDescent="0.2">
      <c r="G177" t="s">
        <v>12</v>
      </c>
      <c r="H177">
        <f>STDEV(H174:H175)</f>
        <v>0.21496237225735274</v>
      </c>
      <c r="I177">
        <f t="shared" ref="I177:L177" si="31">STDEV(I174:I175)</f>
        <v>0</v>
      </c>
      <c r="J177">
        <f t="shared" si="31"/>
        <v>0</v>
      </c>
      <c r="K177">
        <f t="shared" si="31"/>
        <v>7.1654124085784254E-2</v>
      </c>
      <c r="L177">
        <f t="shared" si="31"/>
        <v>0.12410858348842316</v>
      </c>
    </row>
    <row r="180" spans="1:12" x14ac:dyDescent="0.2">
      <c r="A180" t="s">
        <v>204</v>
      </c>
      <c r="E180" t="s">
        <v>191</v>
      </c>
      <c r="F180" t="s">
        <v>30</v>
      </c>
      <c r="G180" t="s">
        <v>204</v>
      </c>
      <c r="H180">
        <v>0</v>
      </c>
      <c r="I180">
        <v>0</v>
      </c>
      <c r="J180">
        <v>0</v>
      </c>
      <c r="K180">
        <v>0</v>
      </c>
      <c r="L180">
        <v>0</v>
      </c>
    </row>
    <row r="181" spans="1:12" x14ac:dyDescent="0.2">
      <c r="A181" t="s">
        <v>199</v>
      </c>
      <c r="B181" s="5">
        <v>38</v>
      </c>
      <c r="C181" s="5">
        <v>35.5</v>
      </c>
      <c r="D181" s="5" t="s">
        <v>47</v>
      </c>
      <c r="F181" t="s">
        <v>30</v>
      </c>
      <c r="G181" t="s">
        <v>199</v>
      </c>
      <c r="H181">
        <v>0</v>
      </c>
      <c r="I181">
        <v>0</v>
      </c>
      <c r="J181">
        <v>0.11890606420927466</v>
      </c>
      <c r="K181">
        <f>AVERAGE(H181:J181)</f>
        <v>3.9635354736424884E-2</v>
      </c>
      <c r="L181">
        <f>STDEV(H181:J181)</f>
        <v>6.8650448179503651E-2</v>
      </c>
    </row>
    <row r="182" spans="1:12" x14ac:dyDescent="0.2">
      <c r="G182" s="2" t="s">
        <v>48</v>
      </c>
      <c r="H182" s="1">
        <f>AVERAGE(H180:H181)</f>
        <v>0</v>
      </c>
      <c r="I182" s="1">
        <f t="shared" ref="I182:L182" si="32">AVERAGE(I180:I181)</f>
        <v>0</v>
      </c>
      <c r="J182" s="1">
        <f t="shared" si="32"/>
        <v>5.9453032104637329E-2</v>
      </c>
      <c r="K182" s="1">
        <f t="shared" si="32"/>
        <v>1.9817677368212442E-2</v>
      </c>
      <c r="L182" s="1">
        <f t="shared" si="32"/>
        <v>3.4325224089751825E-2</v>
      </c>
    </row>
    <row r="183" spans="1:12" x14ac:dyDescent="0.2">
      <c r="G183" t="s">
        <v>12</v>
      </c>
      <c r="H183">
        <f>STDEV(H180:H181)</f>
        <v>0</v>
      </c>
      <c r="I183">
        <f t="shared" ref="I183:L183" si="33">STDEV(I180:I181)</f>
        <v>0</v>
      </c>
      <c r="J183">
        <f t="shared" si="33"/>
        <v>8.4079284326581141E-2</v>
      </c>
      <c r="K183">
        <f t="shared" si="33"/>
        <v>2.8026428108860382E-2</v>
      </c>
      <c r="L183">
        <f t="shared" si="33"/>
        <v>4.8543197439222703E-2</v>
      </c>
    </row>
    <row r="186" spans="1:12" x14ac:dyDescent="0.2">
      <c r="A186" t="s">
        <v>41</v>
      </c>
      <c r="B186" s="19">
        <v>23</v>
      </c>
      <c r="C186" s="19">
        <v>24.9</v>
      </c>
      <c r="D186" s="5" t="s">
        <v>47</v>
      </c>
      <c r="E186" t="s">
        <v>191</v>
      </c>
      <c r="F186" t="s">
        <v>33</v>
      </c>
      <c r="G186" t="s">
        <v>41</v>
      </c>
      <c r="H186">
        <v>0</v>
      </c>
      <c r="I186">
        <v>0</v>
      </c>
      <c r="J186">
        <v>0</v>
      </c>
      <c r="K186">
        <v>0</v>
      </c>
      <c r="L186">
        <v>0</v>
      </c>
    </row>
    <row r="187" spans="1:12" x14ac:dyDescent="0.2">
      <c r="A187" t="s">
        <v>42</v>
      </c>
      <c r="B187" s="5">
        <v>55</v>
      </c>
      <c r="C187" s="5">
        <v>26</v>
      </c>
      <c r="D187" s="5" t="s">
        <v>46</v>
      </c>
      <c r="F187" t="s">
        <v>33</v>
      </c>
      <c r="G187" t="s">
        <v>42</v>
      </c>
      <c r="H187">
        <v>0.35105315947843529</v>
      </c>
      <c r="I187">
        <v>0.26515151515151519</v>
      </c>
      <c r="J187">
        <v>0.11590171534538712</v>
      </c>
      <c r="K187">
        <f>AVERAGE(H187:J187)</f>
        <v>0.24403546332511258</v>
      </c>
      <c r="L187">
        <f>STDEV(H187:J187)</f>
        <v>0.11898935310781374</v>
      </c>
    </row>
    <row r="188" spans="1:12" x14ac:dyDescent="0.2">
      <c r="G188" s="2" t="s">
        <v>49</v>
      </c>
      <c r="H188" s="1">
        <f>AVERAGE(H186:H187)</f>
        <v>0.17552657973921765</v>
      </c>
      <c r="I188" s="1">
        <f t="shared" ref="I188:L188" si="34">AVERAGE(I186:I187)</f>
        <v>0.1325757575757576</v>
      </c>
      <c r="J188" s="1">
        <f t="shared" si="34"/>
        <v>5.7950857672693562E-2</v>
      </c>
      <c r="K188" s="1">
        <f t="shared" si="34"/>
        <v>0.12201773166255629</v>
      </c>
      <c r="L188" s="1">
        <f t="shared" si="34"/>
        <v>5.9494676553906868E-2</v>
      </c>
    </row>
    <row r="189" spans="1:12" x14ac:dyDescent="0.2">
      <c r="G189" t="s">
        <v>12</v>
      </c>
      <c r="H189">
        <f>STDEV(H186:H187)</f>
        <v>0.24823206962416414</v>
      </c>
      <c r="I189">
        <f t="shared" ref="I189:L189" si="35">STDEV(I186:I187)</f>
        <v>0.18749043440552399</v>
      </c>
      <c r="J189">
        <f t="shared" si="35"/>
        <v>8.1954888871876172E-2</v>
      </c>
      <c r="K189">
        <f t="shared" si="35"/>
        <v>0.17255913096718814</v>
      </c>
      <c r="L189">
        <f t="shared" si="35"/>
        <v>8.413817847153568E-2</v>
      </c>
    </row>
    <row r="192" spans="1:12" x14ac:dyDescent="0.2">
      <c r="A192" t="s">
        <v>40</v>
      </c>
      <c r="B192" s="5">
        <v>38</v>
      </c>
      <c r="C192" s="5">
        <v>21.6</v>
      </c>
      <c r="D192" s="5" t="s">
        <v>46</v>
      </c>
      <c r="E192" t="s">
        <v>191</v>
      </c>
      <c r="F192" s="22" t="s">
        <v>192</v>
      </c>
      <c r="G192" t="s">
        <v>40</v>
      </c>
      <c r="H192">
        <v>0</v>
      </c>
      <c r="I192">
        <v>0</v>
      </c>
      <c r="J192">
        <v>0</v>
      </c>
      <c r="K192">
        <v>0</v>
      </c>
      <c r="L192">
        <v>0</v>
      </c>
    </row>
    <row r="193" spans="1:20" x14ac:dyDescent="0.2">
      <c r="A193" t="s">
        <v>187</v>
      </c>
      <c r="B193" s="5">
        <v>58</v>
      </c>
      <c r="C193" s="5">
        <v>24.8</v>
      </c>
      <c r="D193" s="5" t="s">
        <v>47</v>
      </c>
      <c r="F193" s="22" t="s">
        <v>192</v>
      </c>
      <c r="G193" t="s">
        <v>187</v>
      </c>
      <c r="H193">
        <v>7.0021006301890565E-2</v>
      </c>
      <c r="I193">
        <v>0</v>
      </c>
      <c r="J193">
        <v>0</v>
      </c>
      <c r="K193">
        <f>AVERAGE(H193:J193)</f>
        <v>2.3340335433963522E-2</v>
      </c>
      <c r="L193">
        <f>STDEV(H193:J193)</f>
        <v>4.0426646837324998E-2</v>
      </c>
    </row>
    <row r="194" spans="1:20" x14ac:dyDescent="0.2">
      <c r="G194" s="2" t="s">
        <v>58</v>
      </c>
      <c r="H194" s="1">
        <f>AVERAGE(H192:H193)</f>
        <v>3.5010503150945282E-2</v>
      </c>
      <c r="I194" s="1">
        <f t="shared" ref="I194:L194" si="36">AVERAGE(I192:I193)</f>
        <v>0</v>
      </c>
      <c r="J194" s="1">
        <f t="shared" si="36"/>
        <v>0</v>
      </c>
      <c r="K194" s="1">
        <f t="shared" si="36"/>
        <v>1.1670167716981761E-2</v>
      </c>
      <c r="L194" s="1">
        <f t="shared" si="36"/>
        <v>2.0213323418662499E-2</v>
      </c>
    </row>
    <row r="195" spans="1:20" x14ac:dyDescent="0.2">
      <c r="G195" t="s">
        <v>12</v>
      </c>
      <c r="H195">
        <f>STDEV(H192:H193)</f>
        <v>4.9512328381572795E-2</v>
      </c>
      <c r="I195">
        <f t="shared" ref="I195:L195" si="37">STDEV(I192:I193)</f>
        <v>0</v>
      </c>
      <c r="J195">
        <f t="shared" si="37"/>
        <v>0</v>
      </c>
      <c r="K195">
        <f t="shared" si="37"/>
        <v>1.6504109460524264E-2</v>
      </c>
      <c r="L195">
        <f t="shared" si="37"/>
        <v>2.85859561193062E-2</v>
      </c>
    </row>
    <row r="198" spans="1:20" x14ac:dyDescent="0.2">
      <c r="A198" t="s">
        <v>24</v>
      </c>
      <c r="G198" s="2" t="s">
        <v>24</v>
      </c>
      <c r="H198">
        <v>0</v>
      </c>
      <c r="I198">
        <v>0</v>
      </c>
      <c r="J198">
        <v>0</v>
      </c>
      <c r="K198">
        <v>0</v>
      </c>
      <c r="L198">
        <v>0</v>
      </c>
    </row>
    <row r="205" spans="1:20" ht="24" x14ac:dyDescent="0.3">
      <c r="A205" s="26" t="s">
        <v>218</v>
      </c>
    </row>
    <row r="206" spans="1:20" x14ac:dyDescent="0.2">
      <c r="A206" s="1" t="s">
        <v>55</v>
      </c>
      <c r="B206" s="3" t="s">
        <v>43</v>
      </c>
      <c r="C206" s="4" t="s">
        <v>44</v>
      </c>
      <c r="D206" s="4" t="s">
        <v>45</v>
      </c>
      <c r="H206" s="1" t="s">
        <v>51</v>
      </c>
      <c r="I206" s="1" t="s">
        <v>52</v>
      </c>
      <c r="J206" s="1" t="s">
        <v>53</v>
      </c>
      <c r="M206" s="1" t="s">
        <v>51</v>
      </c>
      <c r="N206" s="1" t="s">
        <v>52</v>
      </c>
      <c r="O206" s="1" t="s">
        <v>53</v>
      </c>
      <c r="R206" s="1" t="s">
        <v>51</v>
      </c>
      <c r="S206" s="1" t="s">
        <v>52</v>
      </c>
      <c r="T206" s="1" t="s">
        <v>53</v>
      </c>
    </row>
    <row r="207" spans="1:20" x14ac:dyDescent="0.2">
      <c r="H207" s="32" t="s">
        <v>219</v>
      </c>
      <c r="I207" s="32" t="s">
        <v>219</v>
      </c>
      <c r="J207" s="32" t="s">
        <v>219</v>
      </c>
      <c r="M207" s="33" t="s">
        <v>220</v>
      </c>
      <c r="N207" s="33" t="s">
        <v>220</v>
      </c>
      <c r="O207" s="33" t="s">
        <v>220</v>
      </c>
      <c r="R207" s="34" t="s">
        <v>221</v>
      </c>
      <c r="S207" s="34" t="s">
        <v>221</v>
      </c>
      <c r="T207" s="34" t="s">
        <v>221</v>
      </c>
    </row>
    <row r="208" spans="1:20" x14ac:dyDescent="0.2">
      <c r="A208" t="s">
        <v>1</v>
      </c>
      <c r="B208" s="5">
        <v>58</v>
      </c>
      <c r="C208" s="5">
        <v>36.6</v>
      </c>
      <c r="D208" s="5" t="s">
        <v>46</v>
      </c>
      <c r="E208" t="s">
        <v>67</v>
      </c>
      <c r="F208" t="s">
        <v>222</v>
      </c>
      <c r="G208" t="s">
        <v>1</v>
      </c>
      <c r="H208">
        <v>35.182615859255208</v>
      </c>
      <c r="I208">
        <v>36.661475127508886</v>
      </c>
      <c r="J208">
        <v>29.722340434298388</v>
      </c>
      <c r="M208">
        <v>6.014395922087453</v>
      </c>
      <c r="N208">
        <v>3.6793605162434262</v>
      </c>
      <c r="O208">
        <v>6.4076226492059876</v>
      </c>
      <c r="R208">
        <v>2.9047321686565177</v>
      </c>
      <c r="S208">
        <v>3.0073251744652594</v>
      </c>
      <c r="T208">
        <v>2.3422669969853103</v>
      </c>
    </row>
    <row r="209" spans="1:22" x14ac:dyDescent="0.2">
      <c r="A209" t="s">
        <v>2</v>
      </c>
      <c r="B209" s="15">
        <v>56</v>
      </c>
      <c r="C209" s="15">
        <v>26.6</v>
      </c>
      <c r="D209" s="15" t="s">
        <v>46</v>
      </c>
      <c r="F209" t="s">
        <v>222</v>
      </c>
      <c r="G209" t="s">
        <v>223</v>
      </c>
      <c r="H209">
        <v>38.224831606661269</v>
      </c>
      <c r="I209">
        <v>38.453483971709375</v>
      </c>
      <c r="J209">
        <v>31.701075354363077</v>
      </c>
      <c r="M209">
        <v>5.1183416930460925</v>
      </c>
      <c r="N209">
        <v>3.0320088178561591</v>
      </c>
      <c r="O209">
        <v>4.5062176669684213</v>
      </c>
      <c r="R209">
        <v>3.70335221826178</v>
      </c>
      <c r="S209">
        <v>3.5506824653256182</v>
      </c>
      <c r="T209">
        <v>2.2177060920139966</v>
      </c>
    </row>
    <row r="210" spans="1:22" x14ac:dyDescent="0.2">
      <c r="A210" t="s">
        <v>31</v>
      </c>
      <c r="B210" s="5">
        <v>58</v>
      </c>
      <c r="C210" s="5">
        <v>23</v>
      </c>
      <c r="D210" s="5" t="s">
        <v>46</v>
      </c>
      <c r="F210" t="s">
        <v>222</v>
      </c>
      <c r="G210" t="s">
        <v>31</v>
      </c>
      <c r="H210">
        <v>24.913659640347742</v>
      </c>
      <c r="I210">
        <v>21.933667382486281</v>
      </c>
      <c r="J210">
        <v>19.541787352535337</v>
      </c>
      <c r="M210">
        <v>3.7725113466449662</v>
      </c>
      <c r="N210">
        <v>2.8995466475781435</v>
      </c>
      <c r="O210">
        <v>4.9451164178362319</v>
      </c>
      <c r="R210">
        <v>1.3523348285763435</v>
      </c>
      <c r="S210">
        <v>1.1357671200190884</v>
      </c>
      <c r="T210">
        <v>1.9504493865221337</v>
      </c>
    </row>
    <row r="211" spans="1:22" x14ac:dyDescent="0.2">
      <c r="A211" t="s">
        <v>61</v>
      </c>
      <c r="B211" s="5">
        <v>43</v>
      </c>
      <c r="C211" s="5">
        <v>37</v>
      </c>
      <c r="D211" s="5" t="s">
        <v>46</v>
      </c>
      <c r="F211" t="s">
        <v>222</v>
      </c>
      <c r="G211" t="s">
        <v>14</v>
      </c>
      <c r="H211">
        <v>31.638320842395128</v>
      </c>
      <c r="I211">
        <v>35.218070748685889</v>
      </c>
      <c r="J211">
        <v>28.833075618141145</v>
      </c>
      <c r="M211">
        <v>4.6453773097804829</v>
      </c>
      <c r="N211">
        <v>3.8654767593537303</v>
      </c>
      <c r="O211">
        <v>4.6974223476602965</v>
      </c>
      <c r="R211">
        <v>1.3846948195202853</v>
      </c>
      <c r="S211">
        <v>2.2937142414340883</v>
      </c>
      <c r="T211">
        <v>1.4967497860713697</v>
      </c>
    </row>
    <row r="212" spans="1:22" x14ac:dyDescent="0.2">
      <c r="A212" t="s">
        <v>57</v>
      </c>
      <c r="B212" s="5">
        <v>66</v>
      </c>
      <c r="C212" s="5">
        <v>27.2</v>
      </c>
      <c r="D212" s="5" t="s">
        <v>47</v>
      </c>
      <c r="F212" t="s">
        <v>222</v>
      </c>
      <c r="G212" t="s">
        <v>57</v>
      </c>
      <c r="H212">
        <v>38.666595151255095</v>
      </c>
      <c r="I212">
        <v>39.262932323332997</v>
      </c>
      <c r="J212">
        <v>36.053228801320401</v>
      </c>
      <c r="K212" s="1" t="s">
        <v>224</v>
      </c>
      <c r="L212" t="s">
        <v>12</v>
      </c>
      <c r="M212">
        <v>7.0558892941428875</v>
      </c>
      <c r="N212">
        <v>4.3456593242300414</v>
      </c>
      <c r="O212">
        <v>6.1971322467505674</v>
      </c>
      <c r="P212" s="1" t="s">
        <v>224</v>
      </c>
      <c r="Q212" t="s">
        <v>12</v>
      </c>
      <c r="R212">
        <v>2.7461918043338338</v>
      </c>
      <c r="S212">
        <v>2.4120402671185088</v>
      </c>
      <c r="T212">
        <v>1.8361873323705387</v>
      </c>
      <c r="U212" s="1" t="s">
        <v>224</v>
      </c>
      <c r="V212" t="s">
        <v>12</v>
      </c>
    </row>
    <row r="213" spans="1:22" x14ac:dyDescent="0.2">
      <c r="G213" t="s">
        <v>225</v>
      </c>
      <c r="H213">
        <f>AVERAGE(H208:H212)</f>
        <v>33.72520461998289</v>
      </c>
      <c r="I213">
        <f t="shared" ref="I213:J213" si="38">AVERAGE(I208:I212)</f>
        <v>34.305925910744683</v>
      </c>
      <c r="J213">
        <f t="shared" si="38"/>
        <v>29.170301512131676</v>
      </c>
      <c r="K213" s="1">
        <f>AVERAGE(H213:J213)</f>
        <v>32.400477347619749</v>
      </c>
      <c r="L213" s="1">
        <f>STDEV(H213:J213)</f>
        <v>2.8124431106271852</v>
      </c>
      <c r="M213">
        <f>AVERAGE(M208:M212)</f>
        <v>5.3213031131403765</v>
      </c>
      <c r="N213">
        <f t="shared" ref="N213:O213" si="39">AVERAGE(N208:N212)</f>
        <v>3.5644104130522996</v>
      </c>
      <c r="O213">
        <f t="shared" si="39"/>
        <v>5.3507022656843004</v>
      </c>
      <c r="P213" s="1">
        <f>AVERAGE(M213:O213)</f>
        <v>4.7454719306256585</v>
      </c>
      <c r="Q213" s="1">
        <f>STDEV(M213:O213)</f>
        <v>1.0229348995718639</v>
      </c>
      <c r="R213">
        <f>AVERAGE(R208:R212)</f>
        <v>2.4182611678697521</v>
      </c>
      <c r="S213">
        <f t="shared" ref="S213:T213" si="40">AVERAGE(S208:S212)</f>
        <v>2.4799058536725127</v>
      </c>
      <c r="T213">
        <f t="shared" si="40"/>
        <v>1.9686719187926698</v>
      </c>
      <c r="U213" s="1">
        <f>AVERAGE(R213:T213)</f>
        <v>2.2889463134449781</v>
      </c>
      <c r="V213" s="1">
        <f>STDEV(R213:T213)</f>
        <v>0.27907307774910362</v>
      </c>
    </row>
    <row r="214" spans="1:22" x14ac:dyDescent="0.2">
      <c r="G214" t="s">
        <v>12</v>
      </c>
      <c r="H214">
        <f>STDEV(H208:H212)</f>
        <v>5.6742056658055766</v>
      </c>
      <c r="I214">
        <f t="shared" ref="I214:J214" si="41">STDEV(I208:I212)</f>
        <v>7.0927348718875365</v>
      </c>
      <c r="J214">
        <f t="shared" si="41"/>
        <v>6.0602445805736949</v>
      </c>
      <c r="M214">
        <f>STDEV(M208:M212)</f>
        <v>1.2635260015921128</v>
      </c>
      <c r="N214">
        <f t="shared" ref="N214:O214" si="42">STDEV(N208:N212)</f>
        <v>0.59993741705348269</v>
      </c>
      <c r="O214">
        <f t="shared" si="42"/>
        <v>0.88571343823608129</v>
      </c>
      <c r="R214">
        <f>STDEV(R208:R212)</f>
        <v>1.0247084831765325</v>
      </c>
      <c r="S214">
        <f t="shared" ref="S214:T214" si="43">STDEV(S208:S212)</f>
        <v>0.90425600379849347</v>
      </c>
      <c r="T214">
        <f t="shared" si="43"/>
        <v>0.33248534838237837</v>
      </c>
    </row>
    <row r="217" spans="1:22" x14ac:dyDescent="0.2">
      <c r="H217" s="1" t="s">
        <v>51</v>
      </c>
      <c r="I217" s="1" t="s">
        <v>52</v>
      </c>
      <c r="J217" s="1" t="s">
        <v>53</v>
      </c>
      <c r="K217" s="1"/>
      <c r="L217" s="1"/>
      <c r="M217" s="1" t="s">
        <v>51</v>
      </c>
      <c r="N217" s="1" t="s">
        <v>52</v>
      </c>
      <c r="O217" s="1" t="s">
        <v>53</v>
      </c>
      <c r="P217" s="1"/>
      <c r="Q217" s="1"/>
      <c r="R217" s="1" t="s">
        <v>51</v>
      </c>
      <c r="S217" s="1" t="s">
        <v>52</v>
      </c>
      <c r="T217" s="1" t="s">
        <v>53</v>
      </c>
    </row>
    <row r="218" spans="1:22" x14ac:dyDescent="0.2">
      <c r="H218" s="32" t="s">
        <v>219</v>
      </c>
      <c r="I218" s="32" t="s">
        <v>219</v>
      </c>
      <c r="J218" s="32" t="s">
        <v>219</v>
      </c>
      <c r="M218" s="33" t="s">
        <v>220</v>
      </c>
      <c r="N218" s="33" t="s">
        <v>220</v>
      </c>
      <c r="O218" s="33" t="s">
        <v>220</v>
      </c>
      <c r="R218" s="34" t="s">
        <v>221</v>
      </c>
      <c r="S218" s="34" t="s">
        <v>221</v>
      </c>
      <c r="T218" s="34" t="s">
        <v>221</v>
      </c>
    </row>
    <row r="219" spans="1:22" x14ac:dyDescent="0.2">
      <c r="A219" t="s">
        <v>26</v>
      </c>
      <c r="B219" s="5">
        <v>61</v>
      </c>
      <c r="C219" s="5">
        <v>39.5</v>
      </c>
      <c r="D219" s="5" t="s">
        <v>47</v>
      </c>
      <c r="E219" t="s">
        <v>63</v>
      </c>
      <c r="F219" t="s">
        <v>25</v>
      </c>
      <c r="G219" t="s">
        <v>26</v>
      </c>
      <c r="H219">
        <v>83.976528519381347</v>
      </c>
      <c r="I219">
        <v>85.504981056348043</v>
      </c>
      <c r="J219">
        <v>78.404007829826298</v>
      </c>
      <c r="M219">
        <v>9.7650920309702318</v>
      </c>
      <c r="N219">
        <v>10.101625368982541</v>
      </c>
      <c r="O219">
        <v>13.023909672675565</v>
      </c>
      <c r="R219">
        <v>1.4779929013517716</v>
      </c>
      <c r="S219">
        <v>2.6623107278598992</v>
      </c>
      <c r="T219">
        <v>2.6770410808066911</v>
      </c>
    </row>
    <row r="220" spans="1:22" x14ac:dyDescent="0.2">
      <c r="A220" s="10" t="s">
        <v>27</v>
      </c>
      <c r="B220" s="5">
        <v>49</v>
      </c>
      <c r="C220" s="5">
        <v>27.2</v>
      </c>
      <c r="D220" s="5" t="s">
        <v>46</v>
      </c>
      <c r="F220" t="s">
        <v>25</v>
      </c>
      <c r="G220" s="10" t="s">
        <v>27</v>
      </c>
      <c r="H220">
        <v>75.181803138700261</v>
      </c>
      <c r="I220">
        <v>80.606288041586453</v>
      </c>
      <c r="J220">
        <v>63.554014402169081</v>
      </c>
      <c r="M220">
        <v>17.761298792748811</v>
      </c>
      <c r="N220">
        <v>14.706365346372658</v>
      </c>
      <c r="O220">
        <v>21.733994459642048</v>
      </c>
      <c r="R220">
        <v>3.1369091298292808</v>
      </c>
      <c r="S220">
        <v>2.6215733061302475</v>
      </c>
      <c r="T220">
        <v>7.8054217819941956</v>
      </c>
    </row>
    <row r="221" spans="1:22" x14ac:dyDescent="0.2">
      <c r="A221" t="s">
        <v>59</v>
      </c>
      <c r="B221" s="5">
        <v>62</v>
      </c>
      <c r="C221" s="8">
        <v>36.200000000000003</v>
      </c>
      <c r="D221" s="5" t="s">
        <v>47</v>
      </c>
      <c r="F221" t="s">
        <v>25</v>
      </c>
      <c r="G221" t="s">
        <v>59</v>
      </c>
      <c r="H221">
        <v>81.636146496815286</v>
      </c>
      <c r="I221">
        <v>82.082709156112401</v>
      </c>
      <c r="J221">
        <v>73.1907731907732</v>
      </c>
      <c r="M221">
        <v>13.029458598726116</v>
      </c>
      <c r="N221">
        <v>8.956375686594944</v>
      </c>
      <c r="O221">
        <v>15.904365904365905</v>
      </c>
      <c r="R221">
        <v>1.5047770700636942</v>
      </c>
      <c r="S221">
        <v>2.374143174905806</v>
      </c>
      <c r="T221">
        <v>3.5145035145035139</v>
      </c>
    </row>
    <row r="222" spans="1:22" x14ac:dyDescent="0.2">
      <c r="A222" t="s">
        <v>31</v>
      </c>
      <c r="B222" s="5">
        <v>58</v>
      </c>
      <c r="C222" s="5">
        <v>23</v>
      </c>
      <c r="D222" s="5" t="s">
        <v>46</v>
      </c>
      <c r="F222" t="s">
        <v>25</v>
      </c>
      <c r="G222" t="s">
        <v>31</v>
      </c>
      <c r="H222">
        <v>82.01198272258604</v>
      </c>
      <c r="I222">
        <v>88.292024303211491</v>
      </c>
      <c r="J222">
        <v>74.266584441899397</v>
      </c>
      <c r="M222">
        <v>12.846593284101992</v>
      </c>
      <c r="N222">
        <v>8.5736329443533617</v>
      </c>
      <c r="O222">
        <v>18.245088538454763</v>
      </c>
      <c r="R222">
        <v>1.8043750870837396</v>
      </c>
      <c r="S222">
        <v>1.3887549426174173</v>
      </c>
      <c r="T222">
        <v>4.211082723989076</v>
      </c>
    </row>
    <row r="223" spans="1:22" x14ac:dyDescent="0.2">
      <c r="A223" t="s">
        <v>28</v>
      </c>
      <c r="B223" s="5">
        <v>41</v>
      </c>
      <c r="C223" s="5">
        <v>25</v>
      </c>
      <c r="D223" s="5" t="s">
        <v>46</v>
      </c>
      <c r="F223" t="s">
        <v>25</v>
      </c>
      <c r="G223" t="s">
        <v>28</v>
      </c>
      <c r="H223">
        <v>79.233445280762595</v>
      </c>
      <c r="I223">
        <v>84.251796425360268</v>
      </c>
      <c r="J223">
        <v>66.935210346434275</v>
      </c>
      <c r="M223">
        <v>15.024915305709758</v>
      </c>
      <c r="N223">
        <v>10.789071464627163</v>
      </c>
      <c r="O223">
        <v>19.477004755604078</v>
      </c>
      <c r="R223">
        <v>2.1633017382145416</v>
      </c>
      <c r="S223">
        <v>2.0880482908106806</v>
      </c>
      <c r="T223">
        <v>6.5963371857870783</v>
      </c>
    </row>
    <row r="224" spans="1:22" x14ac:dyDescent="0.2">
      <c r="A224" t="s">
        <v>20</v>
      </c>
      <c r="B224" s="5">
        <v>52</v>
      </c>
      <c r="C224" s="5">
        <v>26.9</v>
      </c>
      <c r="D224" s="5" t="s">
        <v>46</v>
      </c>
      <c r="F224" t="s">
        <v>25</v>
      </c>
      <c r="G224" t="s">
        <v>20</v>
      </c>
      <c r="H224">
        <v>76.474147414741481</v>
      </c>
      <c r="I224">
        <v>73.849397590361448</v>
      </c>
      <c r="J224">
        <v>63.882081086758632</v>
      </c>
      <c r="K224" s="1" t="s">
        <v>224</v>
      </c>
      <c r="L224" t="s">
        <v>12</v>
      </c>
      <c r="M224">
        <v>14.592959295929592</v>
      </c>
      <c r="N224">
        <v>13.5</v>
      </c>
      <c r="O224">
        <v>17.078635949863454</v>
      </c>
      <c r="P224" s="1" t="s">
        <v>224</v>
      </c>
      <c r="Q224" t="s">
        <v>12</v>
      </c>
      <c r="R224">
        <v>2.13971397139714</v>
      </c>
      <c r="S224">
        <v>5.4939759036144578</v>
      </c>
      <c r="T224">
        <v>8.2417197675232821</v>
      </c>
      <c r="U224" s="1" t="s">
        <v>224</v>
      </c>
      <c r="V224" t="s">
        <v>12</v>
      </c>
    </row>
    <row r="225" spans="1:22" x14ac:dyDescent="0.2">
      <c r="G225" t="s">
        <v>226</v>
      </c>
      <c r="H225" s="32">
        <f>AVERAGE(H219:H224)</f>
        <v>79.752342262164504</v>
      </c>
      <c r="I225" s="32">
        <f t="shared" ref="I225:J225" si="44">AVERAGE(I219:I224)</f>
        <v>82.431199428830027</v>
      </c>
      <c r="J225" s="32">
        <f t="shared" si="44"/>
        <v>70.038778549643482</v>
      </c>
      <c r="K225" s="1">
        <f>AVERAGE(H225:J225)</f>
        <v>77.407440080212666</v>
      </c>
      <c r="L225" s="1">
        <f>STDEV(H225:J225)</f>
        <v>6.5205021657780708</v>
      </c>
      <c r="M225">
        <f>AVERAGE(M219:M224)</f>
        <v>13.836719551364416</v>
      </c>
      <c r="N225">
        <f t="shared" ref="N225:O225" si="45">AVERAGE(N219:N224)</f>
        <v>11.104511801821777</v>
      </c>
      <c r="O225">
        <f t="shared" si="45"/>
        <v>17.577166546767636</v>
      </c>
      <c r="P225" s="1">
        <f>AVERAGE(M225:O225)</f>
        <v>14.172799299984609</v>
      </c>
      <c r="Q225" s="1">
        <f>STDEV(M225:O225)</f>
        <v>3.2493887209584535</v>
      </c>
      <c r="R225">
        <f>AVERAGE(R219:R224)</f>
        <v>2.0378449829900283</v>
      </c>
      <c r="S225">
        <f t="shared" ref="S225:T225" si="46">AVERAGE(S219:S224)</f>
        <v>2.7714677243230845</v>
      </c>
      <c r="T225">
        <f t="shared" si="46"/>
        <v>5.507684342433973</v>
      </c>
      <c r="U225" s="1">
        <f>AVERAGE(R225:T225)</f>
        <v>3.4389990165823625</v>
      </c>
      <c r="V225" s="1">
        <f>STDEV(R225:T225)</f>
        <v>1.8287003075123034</v>
      </c>
    </row>
    <row r="226" spans="1:22" x14ac:dyDescent="0.2">
      <c r="G226" t="s">
        <v>12</v>
      </c>
      <c r="H226">
        <f ca="1">STDEV(H219:H227)</f>
        <v>3.4177210639435769</v>
      </c>
      <c r="I226">
        <f ca="1">STDEV(I219:I227)</f>
        <v>4.9841959223494312</v>
      </c>
      <c r="J226">
        <f ca="1">STDEV(J219:J227)</f>
        <v>6.1216941949131307</v>
      </c>
      <c r="M226">
        <f ca="1">STDEV(M219:M227)</f>
        <v>2.6681904302136519</v>
      </c>
      <c r="N226">
        <f ca="1">STDEV(N219:N227)</f>
        <v>2.4834183307783646</v>
      </c>
      <c r="O226">
        <f ca="1">STDEV(O219:O227)</f>
        <v>3.003786484113748</v>
      </c>
      <c r="R226">
        <f ca="1">STDEV(R219:R227)</f>
        <v>0.61419258095468121</v>
      </c>
      <c r="S226">
        <f ca="1">STDEV(S219:S227)</f>
        <v>1.4130292232756512</v>
      </c>
      <c r="T226">
        <f ca="1">STDEV(T219:T227)</f>
        <v>2.3497318529789819</v>
      </c>
    </row>
    <row r="229" spans="1:22" x14ac:dyDescent="0.2">
      <c r="H229" s="1" t="s">
        <v>51</v>
      </c>
      <c r="I229" s="1" t="s">
        <v>52</v>
      </c>
      <c r="J229" s="1" t="s">
        <v>53</v>
      </c>
      <c r="K229" s="1"/>
      <c r="L229" s="1"/>
      <c r="M229" s="1" t="s">
        <v>51</v>
      </c>
      <c r="N229" s="1" t="s">
        <v>52</v>
      </c>
      <c r="O229" s="1" t="s">
        <v>53</v>
      </c>
      <c r="P229" s="1"/>
      <c r="Q229" s="1"/>
      <c r="R229" s="1" t="s">
        <v>51</v>
      </c>
      <c r="S229" s="1" t="s">
        <v>52</v>
      </c>
      <c r="T229" s="1" t="s">
        <v>53</v>
      </c>
    </row>
    <row r="230" spans="1:22" x14ac:dyDescent="0.2">
      <c r="H230" s="32" t="s">
        <v>219</v>
      </c>
      <c r="I230" s="32" t="s">
        <v>219</v>
      </c>
      <c r="J230" s="32" t="s">
        <v>219</v>
      </c>
      <c r="M230" s="33" t="s">
        <v>220</v>
      </c>
      <c r="N230" s="33" t="s">
        <v>220</v>
      </c>
      <c r="O230" s="33" t="s">
        <v>220</v>
      </c>
      <c r="R230" s="34" t="s">
        <v>221</v>
      </c>
      <c r="S230" s="34" t="s">
        <v>221</v>
      </c>
      <c r="T230" s="34" t="s">
        <v>221</v>
      </c>
    </row>
    <row r="231" spans="1:22" x14ac:dyDescent="0.2">
      <c r="A231" t="s">
        <v>17</v>
      </c>
      <c r="B231" s="5">
        <v>61</v>
      </c>
      <c r="C231" s="5">
        <v>39.5</v>
      </c>
      <c r="D231" s="5" t="s">
        <v>47</v>
      </c>
      <c r="E231" t="s">
        <v>64</v>
      </c>
      <c r="F231" t="s">
        <v>16</v>
      </c>
      <c r="G231" t="s">
        <v>17</v>
      </c>
      <c r="H231">
        <v>0.72709975536830662</v>
      </c>
      <c r="I231">
        <v>3.6146755828664376E-2</v>
      </c>
      <c r="J231">
        <v>0</v>
      </c>
      <c r="M231">
        <v>0.54362598532209838</v>
      </c>
      <c r="N231">
        <v>1.6808241460328937</v>
      </c>
      <c r="O231">
        <v>0.36985668053629217</v>
      </c>
      <c r="R231">
        <v>3.8665398206034247</v>
      </c>
      <c r="S231">
        <v>3.668895716609434</v>
      </c>
      <c r="T231">
        <v>7.7053475111727547E-3</v>
      </c>
    </row>
    <row r="232" spans="1:22" x14ac:dyDescent="0.2">
      <c r="A232" t="s">
        <v>18</v>
      </c>
      <c r="B232" s="5">
        <v>49</v>
      </c>
      <c r="C232" s="5">
        <v>27.2</v>
      </c>
      <c r="D232" s="5" t="s">
        <v>46</v>
      </c>
      <c r="F232" t="s">
        <v>16</v>
      </c>
      <c r="G232" t="s">
        <v>18</v>
      </c>
      <c r="H232">
        <v>0.91826689978402354</v>
      </c>
      <c r="I232">
        <v>0.16725114647963313</v>
      </c>
      <c r="J232">
        <v>2.540714957188953E-3</v>
      </c>
      <c r="M232">
        <v>1.4736347207734011</v>
      </c>
      <c r="N232">
        <v>0.80388454275694632</v>
      </c>
      <c r="O232">
        <v>0</v>
      </c>
      <c r="R232">
        <v>3.9052054714014952</v>
      </c>
      <c r="S232">
        <v>5.1955759374157005</v>
      </c>
      <c r="T232">
        <v>1.0162859828755812E-2</v>
      </c>
    </row>
    <row r="233" spans="1:22" x14ac:dyDescent="0.2">
      <c r="A233" t="s">
        <v>31</v>
      </c>
      <c r="B233" s="5">
        <v>58</v>
      </c>
      <c r="C233" s="5">
        <v>23</v>
      </c>
      <c r="D233" s="5" t="s">
        <v>46</v>
      </c>
      <c r="F233" t="s">
        <v>16</v>
      </c>
      <c r="G233" t="s">
        <v>31</v>
      </c>
      <c r="H233">
        <v>0.95338983050847459</v>
      </c>
      <c r="I233">
        <v>3.2261533498225616E-2</v>
      </c>
      <c r="J233">
        <v>0.75747328554037607</v>
      </c>
      <c r="M233">
        <v>1.5555307760927743</v>
      </c>
      <c r="N233">
        <v>9.474137003978921</v>
      </c>
      <c r="O233">
        <v>0.71013120519410255</v>
      </c>
      <c r="R233">
        <v>1.2265834076717217</v>
      </c>
      <c r="S233">
        <v>2.9895687708355734</v>
      </c>
      <c r="T233">
        <v>8.7921006357365078E-2</v>
      </c>
    </row>
    <row r="234" spans="1:22" x14ac:dyDescent="0.2">
      <c r="A234" t="s">
        <v>61</v>
      </c>
      <c r="B234" s="5">
        <v>43</v>
      </c>
      <c r="C234" s="5">
        <v>37</v>
      </c>
      <c r="D234" s="5" t="s">
        <v>46</v>
      </c>
      <c r="F234" t="s">
        <v>16</v>
      </c>
      <c r="G234" t="s">
        <v>61</v>
      </c>
      <c r="H234">
        <v>2.4611247515491641</v>
      </c>
      <c r="I234">
        <v>1.8768328445747802</v>
      </c>
      <c r="J234">
        <v>1.9205183085555619</v>
      </c>
      <c r="M234">
        <v>4.6416462060095869</v>
      </c>
      <c r="N234">
        <v>4.7898338220918868</v>
      </c>
      <c r="O234">
        <v>0.44542141493607917</v>
      </c>
      <c r="R234">
        <v>2.917105109318368</v>
      </c>
      <c r="S234">
        <v>6.2039752362333012</v>
      </c>
      <c r="T234">
        <v>5.2062243304217035E-2</v>
      </c>
    </row>
    <row r="235" spans="1:22" x14ac:dyDescent="0.2">
      <c r="A235" t="s">
        <v>22</v>
      </c>
      <c r="B235" s="5">
        <v>31</v>
      </c>
      <c r="C235" s="5">
        <v>31.8</v>
      </c>
      <c r="D235" s="6" t="s">
        <v>47</v>
      </c>
      <c r="F235" t="s">
        <v>16</v>
      </c>
      <c r="G235" t="s">
        <v>22</v>
      </c>
      <c r="H235">
        <v>1.4922005527536188</v>
      </c>
      <c r="I235">
        <v>0.2263548193711043</v>
      </c>
      <c r="J235">
        <v>0</v>
      </c>
      <c r="M235">
        <v>1.205111539642636</v>
      </c>
      <c r="N235">
        <v>2.4832182246713037</v>
      </c>
      <c r="O235">
        <v>7.3512807262886781E-2</v>
      </c>
      <c r="R235">
        <v>4.5974547049118044</v>
      </c>
      <c r="S235">
        <v>7.0073417700728431</v>
      </c>
      <c r="T235">
        <v>6.0785303126447941E-2</v>
      </c>
    </row>
    <row r="236" spans="1:22" x14ac:dyDescent="0.2">
      <c r="A236" t="s">
        <v>19</v>
      </c>
      <c r="B236" s="5">
        <v>51</v>
      </c>
      <c r="C236" s="5">
        <v>29.7</v>
      </c>
      <c r="D236" s="5" t="s">
        <v>46</v>
      </c>
      <c r="F236" t="s">
        <v>16</v>
      </c>
      <c r="G236" t="s">
        <v>19</v>
      </c>
      <c r="H236">
        <v>4.1990342221289098E-2</v>
      </c>
      <c r="I236">
        <v>1.6073781291172595</v>
      </c>
      <c r="J236">
        <v>0</v>
      </c>
      <c r="M236">
        <v>0.62985513331933651</v>
      </c>
      <c r="N236">
        <v>3.7681159420289858</v>
      </c>
      <c r="O236">
        <v>0</v>
      </c>
      <c r="R236">
        <v>4.6609279865630899</v>
      </c>
      <c r="S236">
        <v>3.4519104084321475</v>
      </c>
      <c r="T236">
        <v>0</v>
      </c>
    </row>
    <row r="237" spans="1:22" x14ac:dyDescent="0.2">
      <c r="A237" t="s">
        <v>20</v>
      </c>
      <c r="B237" s="5">
        <v>52</v>
      </c>
      <c r="C237" s="5">
        <v>26.9</v>
      </c>
      <c r="D237" s="5" t="s">
        <v>46</v>
      </c>
      <c r="F237" t="s">
        <v>16</v>
      </c>
      <c r="G237" t="s">
        <v>20</v>
      </c>
      <c r="H237">
        <v>1.8584863412449619</v>
      </c>
      <c r="I237">
        <v>1.2504033559212651</v>
      </c>
      <c r="J237">
        <v>0.44703837079349307</v>
      </c>
      <c r="M237">
        <v>1.3210927004030453</v>
      </c>
      <c r="N237">
        <v>3.743142949338496</v>
      </c>
      <c r="O237">
        <v>0.3104433130510369</v>
      </c>
      <c r="R237">
        <v>4.4334975369458132</v>
      </c>
      <c r="S237">
        <v>9.4707970313004193</v>
      </c>
      <c r="T237">
        <v>0.3663231094002235</v>
      </c>
    </row>
    <row r="238" spans="1:22" x14ac:dyDescent="0.2">
      <c r="A238" t="s">
        <v>199</v>
      </c>
      <c r="B238" s="5">
        <v>38</v>
      </c>
      <c r="C238" s="5">
        <v>35.5</v>
      </c>
      <c r="D238" s="5" t="s">
        <v>47</v>
      </c>
      <c r="F238" t="s">
        <v>16</v>
      </c>
      <c r="G238" t="s">
        <v>199</v>
      </c>
      <c r="H238">
        <v>1.6947432514714835</v>
      </c>
      <c r="I238">
        <v>1.2358757062146892</v>
      </c>
      <c r="J238">
        <v>0</v>
      </c>
      <c r="K238" s="1" t="s">
        <v>224</v>
      </c>
      <c r="L238" t="s">
        <v>12</v>
      </c>
      <c r="M238">
        <v>3.2981530343007917</v>
      </c>
      <c r="N238">
        <v>3.1779661016949152</v>
      </c>
      <c r="O238">
        <v>0.16552376448332939</v>
      </c>
      <c r="P238" s="1" t="s">
        <v>224</v>
      </c>
      <c r="Q238" t="s">
        <v>12</v>
      </c>
      <c r="R238">
        <v>6.6977877004262236</v>
      </c>
      <c r="S238">
        <v>4.6610169491525424</v>
      </c>
      <c r="T238">
        <v>3.5469378103570585E-2</v>
      </c>
      <c r="U238" s="1" t="s">
        <v>224</v>
      </c>
      <c r="V238" t="s">
        <v>12</v>
      </c>
    </row>
    <row r="239" spans="1:22" x14ac:dyDescent="0.2">
      <c r="G239" t="s">
        <v>227</v>
      </c>
      <c r="H239" s="32">
        <f>AVERAGE(H231:H238)</f>
        <v>1.2684127156126652</v>
      </c>
      <c r="I239" s="32">
        <f t="shared" ref="I239:J239" si="47">AVERAGE(I231:I238)</f>
        <v>0.80406303637570276</v>
      </c>
      <c r="J239" s="32">
        <f t="shared" si="47"/>
        <v>0.39094633498082754</v>
      </c>
      <c r="K239" s="1">
        <f>AVERAGE(H239:J239)</f>
        <v>0.82114069565639847</v>
      </c>
      <c r="L239" s="1">
        <f>STDEV(H239:J239)</f>
        <v>0.43898239955568269</v>
      </c>
      <c r="M239">
        <f>AVERAGE(M231:M238)</f>
        <v>1.833581261982959</v>
      </c>
      <c r="N239">
        <f>AVERAGE(N231:N238)</f>
        <v>3.7401403415742935</v>
      </c>
      <c r="O239">
        <f>AVERAGE(O231:O238)</f>
        <v>0.25936114818296585</v>
      </c>
      <c r="P239" s="1">
        <f>AVERAGE(M239:O239)</f>
        <v>1.9443609172467395</v>
      </c>
      <c r="Q239" s="1">
        <f>STDEV(M239:O239)</f>
        <v>1.7430318549303012</v>
      </c>
      <c r="R239">
        <f>AVERAGE(R231:R238)</f>
        <v>4.0381377172302431</v>
      </c>
      <c r="S239">
        <f>AVERAGE(S231:S238)</f>
        <v>5.3311352275064952</v>
      </c>
      <c r="T239">
        <f>AVERAGE(T231:T238)</f>
        <v>7.7553655953969083E-2</v>
      </c>
      <c r="U239" s="1">
        <f>AVERAGE(R239:T239)</f>
        <v>3.1489422002302359</v>
      </c>
      <c r="V239" s="1">
        <f>STDEV(R239:T239)</f>
        <v>2.7373401931124239</v>
      </c>
    </row>
    <row r="240" spans="1:22" x14ac:dyDescent="0.2">
      <c r="G240" t="s">
        <v>12</v>
      </c>
      <c r="H240">
        <f>STDEV(H231:H238)</f>
        <v>0.75796350039880311</v>
      </c>
      <c r="I240">
        <f>STDEV(I231:I238)</f>
        <v>0.76592439044745464</v>
      </c>
      <c r="J240">
        <f>STDEV(J231:J238)</f>
        <v>0.68026190516375085</v>
      </c>
      <c r="M240">
        <f>STDEV(M231:M238)</f>
        <v>1.4145990202999692</v>
      </c>
      <c r="N240">
        <f>STDEV(N231:N238)</f>
        <v>2.6387128943221589</v>
      </c>
      <c r="O240">
        <f>STDEV(O231:O238)</f>
        <v>0.2479954458613039</v>
      </c>
      <c r="R240">
        <f>STDEV(R231:R238)</f>
        <v>1.564764664923467</v>
      </c>
      <c r="S240">
        <f>STDEV(S231:S238)</f>
        <v>2.1697008455841331</v>
      </c>
      <c r="T240">
        <f>STDEV(T231:T238)</f>
        <v>0.12049435704759297</v>
      </c>
    </row>
    <row r="243" spans="1:22" x14ac:dyDescent="0.2">
      <c r="H243" s="1" t="s">
        <v>51</v>
      </c>
      <c r="I243" s="1" t="s">
        <v>52</v>
      </c>
      <c r="J243" s="1" t="s">
        <v>53</v>
      </c>
      <c r="K243" s="1"/>
      <c r="L243" s="1"/>
      <c r="M243" s="1" t="s">
        <v>51</v>
      </c>
      <c r="N243" s="1" t="s">
        <v>52</v>
      </c>
      <c r="O243" s="1" t="s">
        <v>53</v>
      </c>
      <c r="P243" s="1"/>
      <c r="Q243" s="1"/>
      <c r="R243" s="1" t="s">
        <v>51</v>
      </c>
      <c r="S243" s="1" t="s">
        <v>52</v>
      </c>
      <c r="T243" s="1" t="s">
        <v>53</v>
      </c>
    </row>
    <row r="244" spans="1:22" x14ac:dyDescent="0.2">
      <c r="H244" s="32" t="s">
        <v>219</v>
      </c>
      <c r="I244" s="32" t="s">
        <v>219</v>
      </c>
      <c r="J244" s="32" t="s">
        <v>219</v>
      </c>
      <c r="M244" s="33" t="s">
        <v>220</v>
      </c>
      <c r="N244" s="33" t="s">
        <v>220</v>
      </c>
      <c r="O244" s="33" t="s">
        <v>220</v>
      </c>
      <c r="R244" s="34" t="s">
        <v>221</v>
      </c>
      <c r="S244" s="34" t="s">
        <v>221</v>
      </c>
      <c r="T244" s="34" t="s">
        <v>221</v>
      </c>
    </row>
    <row r="245" spans="1:22" x14ac:dyDescent="0.2">
      <c r="A245" t="s">
        <v>26</v>
      </c>
      <c r="B245" s="5">
        <v>61</v>
      </c>
      <c r="C245" s="5">
        <v>39.5</v>
      </c>
      <c r="D245" s="5" t="s">
        <v>47</v>
      </c>
      <c r="E245" t="s">
        <v>63</v>
      </c>
      <c r="F245" t="s">
        <v>30</v>
      </c>
      <c r="G245" t="s">
        <v>26</v>
      </c>
      <c r="H245">
        <v>4.3440486533449174E-2</v>
      </c>
      <c r="I245">
        <v>0.14742014742014742</v>
      </c>
      <c r="J245">
        <v>1.9091256204658267E-2</v>
      </c>
      <c r="M245">
        <v>0.87966985230234584</v>
      </c>
      <c r="N245">
        <v>9.8280098280098274E-2</v>
      </c>
      <c r="O245">
        <v>0</v>
      </c>
      <c r="R245">
        <v>0.49956559513466547</v>
      </c>
      <c r="S245">
        <v>3.4398034398034398</v>
      </c>
      <c r="T245">
        <v>1.9091256204658267E-2</v>
      </c>
    </row>
    <row r="246" spans="1:22" x14ac:dyDescent="0.2">
      <c r="A246" t="s">
        <v>18</v>
      </c>
      <c r="B246" s="5">
        <v>49</v>
      </c>
      <c r="C246" s="5">
        <v>27.2</v>
      </c>
      <c r="D246" s="5" t="s">
        <v>46</v>
      </c>
      <c r="F246" t="s">
        <v>30</v>
      </c>
      <c r="G246" t="s">
        <v>18</v>
      </c>
      <c r="H246">
        <v>0.56113612746795982</v>
      </c>
      <c r="I246">
        <v>1.9378427787934187</v>
      </c>
      <c r="J246">
        <v>1.0077597500755819E-2</v>
      </c>
      <c r="M246">
        <v>0.83824038794596478</v>
      </c>
      <c r="N246">
        <v>4.716636197440585</v>
      </c>
      <c r="O246">
        <v>0</v>
      </c>
      <c r="R246">
        <v>1.1014894354000693</v>
      </c>
      <c r="S246">
        <v>6.8372943327239488</v>
      </c>
      <c r="T246">
        <v>2.0155195001511639E-2</v>
      </c>
    </row>
    <row r="247" spans="1:22" x14ac:dyDescent="0.2">
      <c r="A247" t="s">
        <v>61</v>
      </c>
      <c r="B247" s="5">
        <v>43</v>
      </c>
      <c r="C247" s="5">
        <v>37</v>
      </c>
      <c r="D247" s="5" t="s">
        <v>46</v>
      </c>
      <c r="F247" t="s">
        <v>30</v>
      </c>
      <c r="G247" t="s">
        <v>61</v>
      </c>
      <c r="H247">
        <v>1.1518934278707096</v>
      </c>
      <c r="I247">
        <v>3.7559756128227786</v>
      </c>
      <c r="J247">
        <v>1.5263028995171295</v>
      </c>
      <c r="M247">
        <v>0.95958846442195578</v>
      </c>
      <c r="N247">
        <v>3.9702146465850814</v>
      </c>
      <c r="O247">
        <v>0.23880688047017534</v>
      </c>
      <c r="R247">
        <v>0.24256144890038808</v>
      </c>
      <c r="S247">
        <v>11.537358726381896</v>
      </c>
      <c r="T247">
        <v>2.5075681336380391E-2</v>
      </c>
    </row>
    <row r="248" spans="1:22" x14ac:dyDescent="0.2">
      <c r="A248" t="s">
        <v>32</v>
      </c>
      <c r="B248" s="5">
        <v>58</v>
      </c>
      <c r="C248" s="5">
        <v>30</v>
      </c>
      <c r="D248" s="5" t="s">
        <v>46</v>
      </c>
      <c r="F248" t="s">
        <v>30</v>
      </c>
      <c r="G248" t="s">
        <v>32</v>
      </c>
      <c r="H248">
        <v>1.5809443507588532</v>
      </c>
      <c r="I248">
        <v>1.7254749903063205</v>
      </c>
      <c r="J248">
        <v>1.1643379906852962</v>
      </c>
      <c r="M248">
        <v>1.2858347386172007</v>
      </c>
      <c r="N248">
        <v>7.0182241178751452</v>
      </c>
      <c r="O248">
        <v>6.65335994677312E-2</v>
      </c>
      <c r="R248">
        <v>0.50590219224283306</v>
      </c>
      <c r="S248">
        <v>8.0651415277239238</v>
      </c>
      <c r="T248">
        <v>0</v>
      </c>
    </row>
    <row r="249" spans="1:22" x14ac:dyDescent="0.2">
      <c r="A249" t="s">
        <v>31</v>
      </c>
      <c r="B249" s="5">
        <v>58</v>
      </c>
      <c r="C249" s="5">
        <v>23</v>
      </c>
      <c r="D249" s="5" t="s">
        <v>46</v>
      </c>
      <c r="F249" t="s">
        <v>30</v>
      </c>
      <c r="G249" t="s">
        <v>31</v>
      </c>
      <c r="H249">
        <v>1.1018069634200088E-2</v>
      </c>
      <c r="I249">
        <v>2.7473148671565859</v>
      </c>
      <c r="J249">
        <v>0.557006092254134</v>
      </c>
      <c r="M249">
        <v>0.89246364037020709</v>
      </c>
      <c r="N249">
        <v>2.5098925946862636</v>
      </c>
      <c r="O249">
        <v>8.7032201914708437E-3</v>
      </c>
      <c r="R249">
        <v>1.123843102688409</v>
      </c>
      <c r="S249">
        <v>7.6201243640474843</v>
      </c>
      <c r="T249">
        <v>8.7032201914708437E-3</v>
      </c>
    </row>
    <row r="250" spans="1:22" x14ac:dyDescent="0.2">
      <c r="A250" t="s">
        <v>199</v>
      </c>
      <c r="B250" s="5">
        <v>38</v>
      </c>
      <c r="C250" s="5">
        <v>35.5</v>
      </c>
      <c r="D250" s="5" t="s">
        <v>47</v>
      </c>
      <c r="F250" t="s">
        <v>30</v>
      </c>
      <c r="G250" t="s">
        <v>199</v>
      </c>
      <c r="H250">
        <v>0</v>
      </c>
      <c r="I250">
        <v>2.627939142461964</v>
      </c>
      <c r="J250">
        <v>0.13444474321054048</v>
      </c>
      <c r="K250" s="1" t="s">
        <v>224</v>
      </c>
      <c r="L250" t="s">
        <v>12</v>
      </c>
      <c r="M250">
        <v>1.1037250721183995</v>
      </c>
      <c r="N250">
        <v>0.24204702627939143</v>
      </c>
      <c r="O250">
        <v>0</v>
      </c>
      <c r="P250" s="1" t="s">
        <v>224</v>
      </c>
      <c r="Q250" t="s">
        <v>12</v>
      </c>
      <c r="R250">
        <v>0.31355825912454532</v>
      </c>
      <c r="S250">
        <v>4.5297372060857537</v>
      </c>
      <c r="T250">
        <v>0</v>
      </c>
      <c r="U250" s="1" t="s">
        <v>224</v>
      </c>
      <c r="V250" t="s">
        <v>12</v>
      </c>
    </row>
    <row r="251" spans="1:22" x14ac:dyDescent="0.2">
      <c r="G251" t="s">
        <v>227</v>
      </c>
      <c r="H251" s="32">
        <f>AVERAGE(H245:H250)</f>
        <v>0.55807207704419537</v>
      </c>
      <c r="I251" s="32">
        <f>AVERAGE(I245:I250)</f>
        <v>2.1569945898268692</v>
      </c>
      <c r="J251" s="32">
        <f>AVERAGE(J245:J250)</f>
        <v>0.56854342989541906</v>
      </c>
      <c r="K251" s="1">
        <f>AVERAGE(H251:J251)</f>
        <v>1.094536698922161</v>
      </c>
      <c r="L251" s="1">
        <f>STDEV(H251:J251)</f>
        <v>0.92013041997691547</v>
      </c>
      <c r="M251">
        <f>AVERAGE(M245:M250)</f>
        <v>0.99325369262934571</v>
      </c>
      <c r="N251">
        <f>AVERAGE(N245:N250)</f>
        <v>3.0925491135244272</v>
      </c>
      <c r="O251">
        <f>AVERAGE(O245:O250)</f>
        <v>5.2340616688229563E-2</v>
      </c>
      <c r="P251" s="1">
        <f>AVERAGE(M251:O251)</f>
        <v>1.3793811409473342</v>
      </c>
      <c r="Q251" s="1">
        <f>STDEV(M251:O251)</f>
        <v>1.5564503624649177</v>
      </c>
      <c r="R251">
        <f>AVERAGE(R245:R250)</f>
        <v>0.63115333891515168</v>
      </c>
      <c r="S251">
        <f>AVERAGE(S245:S250)</f>
        <v>7.0049099327944084</v>
      </c>
      <c r="T251">
        <f>AVERAGE(T245:T250)</f>
        <v>1.2170892122336857E-2</v>
      </c>
      <c r="U251" s="1">
        <f>AVERAGE(R251:T251)</f>
        <v>2.5494113879439655</v>
      </c>
      <c r="V251" s="1">
        <f>STDEV(R251:T251)</f>
        <v>3.8709669695998072</v>
      </c>
    </row>
    <row r="252" spans="1:22" x14ac:dyDescent="0.2">
      <c r="G252" t="s">
        <v>12</v>
      </c>
      <c r="H252">
        <f>STDEV(H245:H250)</f>
        <v>0.67445668172062712</v>
      </c>
      <c r="I252">
        <f>STDEV(I245:I250)</f>
        <v>1.2165223577072679</v>
      </c>
      <c r="J252">
        <v>0.82150626823114048</v>
      </c>
      <c r="M252">
        <f>STDEV(M245:M250)</f>
        <v>0.17089762420496551</v>
      </c>
      <c r="N252">
        <f>STDEV(N245:N250)</f>
        <v>2.6925592876605382</v>
      </c>
      <c r="O252">
        <v>0.13753821977510661</v>
      </c>
      <c r="R252">
        <f>STDEV(R245:R250)</f>
        <v>0.38699682756633447</v>
      </c>
      <c r="S252">
        <f>STDEV(S245:S250)</f>
        <v>2.8604276330855551</v>
      </c>
      <c r="T252">
        <v>1.1024412451361933E-2</v>
      </c>
    </row>
    <row r="255" spans="1:22" x14ac:dyDescent="0.2">
      <c r="H255" s="1" t="s">
        <v>51</v>
      </c>
      <c r="I255" s="1" t="s">
        <v>52</v>
      </c>
      <c r="J255" s="1" t="s">
        <v>53</v>
      </c>
      <c r="K255" s="1"/>
      <c r="L255" s="1"/>
      <c r="M255" s="1" t="s">
        <v>51</v>
      </c>
      <c r="N255" s="1" t="s">
        <v>52</v>
      </c>
      <c r="O255" s="1" t="s">
        <v>53</v>
      </c>
      <c r="P255" s="1"/>
      <c r="Q255" s="1"/>
      <c r="R255" s="1" t="s">
        <v>51</v>
      </c>
      <c r="S255" s="1" t="s">
        <v>52</v>
      </c>
      <c r="T255" s="1" t="s">
        <v>53</v>
      </c>
    </row>
    <row r="256" spans="1:22" x14ac:dyDescent="0.2">
      <c r="H256" s="32" t="s">
        <v>219</v>
      </c>
      <c r="I256" s="32" t="s">
        <v>219</v>
      </c>
      <c r="J256" s="32" t="s">
        <v>219</v>
      </c>
      <c r="M256" s="33" t="s">
        <v>220</v>
      </c>
      <c r="N256" s="33" t="s">
        <v>220</v>
      </c>
      <c r="O256" s="33" t="s">
        <v>220</v>
      </c>
      <c r="R256" s="34" t="s">
        <v>221</v>
      </c>
      <c r="S256" s="34" t="s">
        <v>221</v>
      </c>
      <c r="T256" s="34" t="s">
        <v>221</v>
      </c>
    </row>
    <row r="257" spans="1:22" x14ac:dyDescent="0.2">
      <c r="A257" t="s">
        <v>42</v>
      </c>
      <c r="B257" s="5">
        <v>55</v>
      </c>
      <c r="C257" s="5">
        <v>26</v>
      </c>
      <c r="D257" s="5" t="s">
        <v>46</v>
      </c>
      <c r="E257" t="s">
        <v>65</v>
      </c>
      <c r="F257" t="s">
        <v>33</v>
      </c>
      <c r="G257" t="s">
        <v>42</v>
      </c>
      <c r="H257">
        <v>0.4602029076456437</v>
      </c>
      <c r="I257">
        <v>4.4642857142857144E-2</v>
      </c>
      <c r="J257">
        <v>0.14340344168260039</v>
      </c>
      <c r="M257">
        <v>1.2917058885053865</v>
      </c>
      <c r="N257">
        <v>0</v>
      </c>
      <c r="O257">
        <v>0</v>
      </c>
      <c r="R257">
        <v>2.1755046543248611</v>
      </c>
      <c r="S257">
        <v>4.4642857142857144E-2</v>
      </c>
      <c r="T257">
        <v>0</v>
      </c>
    </row>
    <row r="258" spans="1:22" x14ac:dyDescent="0.2">
      <c r="A258" t="s">
        <v>41</v>
      </c>
      <c r="B258" s="19">
        <v>23</v>
      </c>
      <c r="C258" s="19">
        <v>24.9</v>
      </c>
      <c r="D258" s="5" t="s">
        <v>47</v>
      </c>
      <c r="F258" t="s">
        <v>33</v>
      </c>
      <c r="G258" t="s">
        <v>41</v>
      </c>
      <c r="H258">
        <v>2.6638962146034793E-3</v>
      </c>
      <c r="I258">
        <v>3.1803581083229972E-3</v>
      </c>
      <c r="J258">
        <v>0</v>
      </c>
      <c r="M258">
        <v>0.57832720649346936</v>
      </c>
      <c r="N258">
        <v>0</v>
      </c>
      <c r="O258">
        <v>0</v>
      </c>
      <c r="R258">
        <v>0.62231144784261549</v>
      </c>
      <c r="S258">
        <v>3.1803581083229972E-3</v>
      </c>
      <c r="T258">
        <v>0</v>
      </c>
    </row>
    <row r="259" spans="1:22" x14ac:dyDescent="0.2">
      <c r="A259" t="s">
        <v>39</v>
      </c>
      <c r="B259" s="5">
        <v>26</v>
      </c>
      <c r="C259" s="5">
        <v>26.4</v>
      </c>
      <c r="D259" s="5" t="s">
        <v>46</v>
      </c>
      <c r="F259" t="s">
        <v>33</v>
      </c>
      <c r="G259" t="s">
        <v>39</v>
      </c>
      <c r="H259">
        <v>1.4984709480122325</v>
      </c>
      <c r="I259">
        <v>5.3196480152267592E-2</v>
      </c>
      <c r="J259">
        <v>0</v>
      </c>
      <c r="M259">
        <v>0.9459828270316798</v>
      </c>
      <c r="N259">
        <v>0</v>
      </c>
      <c r="O259">
        <v>2.402344688415894E-3</v>
      </c>
      <c r="R259">
        <v>1.7887808872000504</v>
      </c>
      <c r="S259">
        <v>2.3540489642184557E-2</v>
      </c>
      <c r="T259">
        <v>2.402344688415894E-3</v>
      </c>
    </row>
    <row r="260" spans="1:22" x14ac:dyDescent="0.2">
      <c r="A260" t="s">
        <v>38</v>
      </c>
      <c r="F260" t="s">
        <v>33</v>
      </c>
      <c r="G260" t="s">
        <v>38</v>
      </c>
      <c r="H260">
        <v>1.5861057139458345</v>
      </c>
      <c r="I260">
        <v>0.24365652831456899</v>
      </c>
      <c r="J260">
        <v>0.33762492122085175</v>
      </c>
      <c r="K260" s="1" t="s">
        <v>224</v>
      </c>
      <c r="L260" t="s">
        <v>12</v>
      </c>
      <c r="M260">
        <v>0.72564336413021924</v>
      </c>
      <c r="N260">
        <v>0.21845068055788947</v>
      </c>
      <c r="O260">
        <v>9.0033312325560454E-3</v>
      </c>
      <c r="P260" s="1" t="s">
        <v>224</v>
      </c>
      <c r="Q260" t="s">
        <v>12</v>
      </c>
      <c r="R260">
        <v>1.8716047424560849</v>
      </c>
      <c r="S260">
        <v>0.47891110737691145</v>
      </c>
      <c r="T260">
        <v>4.5016656162780227E-3</v>
      </c>
      <c r="U260" s="1" t="s">
        <v>224</v>
      </c>
      <c r="V260" t="s">
        <v>12</v>
      </c>
    </row>
    <row r="261" spans="1:22" x14ac:dyDescent="0.2">
      <c r="G261" t="s">
        <v>227</v>
      </c>
      <c r="H261" s="32">
        <f>AVERAGE(H257:H260)</f>
        <v>0.88686086645457851</v>
      </c>
      <c r="I261" s="32">
        <f t="shared" ref="I261:J261" si="48">AVERAGE(I257:I260)</f>
        <v>8.616905592950419E-2</v>
      </c>
      <c r="J261" s="32">
        <f t="shared" si="48"/>
        <v>0.12025709072586303</v>
      </c>
      <c r="K261" s="1">
        <f>AVERAGE(H261:J261)</f>
        <v>0.36442900436998188</v>
      </c>
      <c r="L261" s="1">
        <f>STDEV(H261:J261)</f>
        <v>0.45276018643422439</v>
      </c>
      <c r="M261">
        <f>AVERAGE(M257:M260)</f>
        <v>0.88541482154018869</v>
      </c>
      <c r="N261">
        <f>AVERAGE(N257:N260)</f>
        <v>5.4612670139472366E-2</v>
      </c>
      <c r="O261">
        <f>AVERAGE(O257:O260)</f>
        <v>2.851418980242985E-3</v>
      </c>
      <c r="P261" s="1">
        <f>AVERAGE(M261:O261)</f>
        <v>0.31429297021996799</v>
      </c>
      <c r="Q261" s="1">
        <f>STDEV(M261:O261)</f>
        <v>0.49528268046840623</v>
      </c>
      <c r="R261">
        <f>AVERAGE(R257:R260)</f>
        <v>1.6145504329559028</v>
      </c>
      <c r="S261">
        <f>AVERAGE(S257:S260)</f>
        <v>0.13756870306756905</v>
      </c>
      <c r="T261">
        <f>AVERAGE(T257:T260)</f>
        <v>1.7260025761734791E-3</v>
      </c>
      <c r="U261" s="1">
        <f>AVERAGE(R261:T261)</f>
        <v>0.58461504619988169</v>
      </c>
      <c r="V261" s="1">
        <f>STDEV(R261:T261)</f>
        <v>0.89453255138558541</v>
      </c>
    </row>
    <row r="262" spans="1:22" x14ac:dyDescent="0.2">
      <c r="G262" t="s">
        <v>12</v>
      </c>
      <c r="H262">
        <f>STDEV(H257:H260)</f>
        <v>0.78035281435228343</v>
      </c>
      <c r="I262">
        <f>STDEV(I257:I260)</f>
        <v>0.10723967528134601</v>
      </c>
      <c r="J262">
        <f>STDEV(J257:J260)</f>
        <v>0.15990420365165253</v>
      </c>
      <c r="M262">
        <f>STDEV(M257:M260)</f>
        <v>0.310145469257532</v>
      </c>
      <c r="N262">
        <f>STDEV(N257:N260)</f>
        <v>0.10922534027894473</v>
      </c>
      <c r="O262">
        <f>STDEV(O257:O260)</f>
        <v>4.2547570428685842E-3</v>
      </c>
      <c r="R262">
        <f>STDEV(R257:R260)</f>
        <v>0.68206573761112899</v>
      </c>
      <c r="S262">
        <f>STDEV(S257:S260)</f>
        <v>0.22819035221964448</v>
      </c>
      <c r="T262">
        <f>STDEV(T257:T260)</f>
        <v>2.1694787201007454E-3</v>
      </c>
    </row>
    <row r="265" spans="1:22" x14ac:dyDescent="0.2">
      <c r="H265" s="1" t="s">
        <v>51</v>
      </c>
      <c r="I265" s="1" t="s">
        <v>52</v>
      </c>
      <c r="J265" s="1" t="s">
        <v>53</v>
      </c>
      <c r="K265" s="1"/>
      <c r="L265" s="1"/>
      <c r="M265" s="1" t="s">
        <v>51</v>
      </c>
      <c r="N265" s="1" t="s">
        <v>52</v>
      </c>
      <c r="O265" s="1" t="s">
        <v>53</v>
      </c>
      <c r="P265" s="1"/>
      <c r="Q265" s="1"/>
      <c r="R265" s="1" t="s">
        <v>51</v>
      </c>
      <c r="S265" s="1" t="s">
        <v>52</v>
      </c>
      <c r="T265" s="1" t="s">
        <v>53</v>
      </c>
    </row>
    <row r="266" spans="1:22" x14ac:dyDescent="0.2">
      <c r="H266" s="32" t="s">
        <v>219</v>
      </c>
      <c r="I266" s="32" t="s">
        <v>219</v>
      </c>
      <c r="J266" s="32" t="s">
        <v>219</v>
      </c>
      <c r="M266" s="33" t="s">
        <v>220</v>
      </c>
      <c r="N266" s="33" t="s">
        <v>220</v>
      </c>
      <c r="O266" s="33" t="s">
        <v>220</v>
      </c>
      <c r="R266" s="34" t="s">
        <v>221</v>
      </c>
      <c r="S266" s="34" t="s">
        <v>221</v>
      </c>
      <c r="T266" s="34" t="s">
        <v>221</v>
      </c>
    </row>
    <row r="267" spans="1:22" x14ac:dyDescent="0.2">
      <c r="A267" t="s">
        <v>41</v>
      </c>
      <c r="B267" s="19">
        <v>23</v>
      </c>
      <c r="C267" s="19">
        <v>24.9</v>
      </c>
      <c r="D267" s="5" t="s">
        <v>47</v>
      </c>
      <c r="E267" t="s">
        <v>65</v>
      </c>
      <c r="F267" t="s">
        <v>34</v>
      </c>
      <c r="G267" t="s">
        <v>41</v>
      </c>
      <c r="H267">
        <v>6.2372087109173878E-2</v>
      </c>
      <c r="I267">
        <v>2.40424574894446E-3</v>
      </c>
      <c r="J267">
        <v>6.1660043246211981E-3</v>
      </c>
      <c r="M267">
        <v>1.5442107538836899E-3</v>
      </c>
      <c r="N267">
        <v>0</v>
      </c>
      <c r="O267">
        <v>0</v>
      </c>
      <c r="R267">
        <v>5.8922357849811681E-2</v>
      </c>
      <c r="S267">
        <v>0</v>
      </c>
      <c r="T267">
        <v>0</v>
      </c>
    </row>
    <row r="268" spans="1:22" x14ac:dyDescent="0.2">
      <c r="A268" t="s">
        <v>37</v>
      </c>
      <c r="F268" t="s">
        <v>34</v>
      </c>
      <c r="G268" t="s">
        <v>37</v>
      </c>
      <c r="H268">
        <v>0</v>
      </c>
      <c r="I268">
        <v>0</v>
      </c>
      <c r="J268">
        <v>0</v>
      </c>
      <c r="M268">
        <v>0</v>
      </c>
      <c r="N268">
        <v>1.70590242238144E-2</v>
      </c>
      <c r="O268">
        <v>0</v>
      </c>
      <c r="R268">
        <v>0</v>
      </c>
      <c r="S268">
        <v>0</v>
      </c>
      <c r="T268">
        <v>0</v>
      </c>
    </row>
    <row r="269" spans="1:22" x14ac:dyDescent="0.2">
      <c r="A269" t="s">
        <v>39</v>
      </c>
      <c r="B269" s="5">
        <v>26</v>
      </c>
      <c r="C269" s="5">
        <v>26.4</v>
      </c>
      <c r="D269" s="5" t="s">
        <v>46</v>
      </c>
      <c r="F269" t="s">
        <v>34</v>
      </c>
      <c r="G269" t="s">
        <v>39</v>
      </c>
      <c r="H269">
        <v>0</v>
      </c>
      <c r="I269">
        <v>0</v>
      </c>
      <c r="J269">
        <v>1.2300556649995426E-2</v>
      </c>
      <c r="M269">
        <v>0</v>
      </c>
      <c r="N269">
        <v>0</v>
      </c>
      <c r="O269">
        <v>0</v>
      </c>
      <c r="R269">
        <v>0</v>
      </c>
      <c r="S269">
        <v>0</v>
      </c>
      <c r="T269">
        <v>0</v>
      </c>
    </row>
    <row r="270" spans="1:22" x14ac:dyDescent="0.2">
      <c r="A270" t="s">
        <v>38</v>
      </c>
      <c r="F270" t="s">
        <v>34</v>
      </c>
      <c r="G270" t="s">
        <v>38</v>
      </c>
      <c r="H270">
        <v>0.35026269702276708</v>
      </c>
      <c r="I270">
        <v>0.53199206848188807</v>
      </c>
      <c r="J270">
        <v>0</v>
      </c>
      <c r="K270" s="1" t="s">
        <v>224</v>
      </c>
      <c r="L270" t="s">
        <v>12</v>
      </c>
      <c r="M270">
        <v>1.7870545766467707E-2</v>
      </c>
      <c r="N270">
        <v>2.4181457658267642E-2</v>
      </c>
      <c r="O270">
        <v>0</v>
      </c>
      <c r="P270" s="1" t="s">
        <v>224</v>
      </c>
      <c r="Q270" t="s">
        <v>12</v>
      </c>
      <c r="R270">
        <v>0</v>
      </c>
      <c r="S270">
        <v>0.50781061082362045</v>
      </c>
      <c r="T270">
        <v>0</v>
      </c>
      <c r="U270" s="1" t="s">
        <v>224</v>
      </c>
      <c r="V270" t="s">
        <v>12</v>
      </c>
    </row>
    <row r="271" spans="1:22" x14ac:dyDescent="0.2">
      <c r="G271" t="s">
        <v>227</v>
      </c>
      <c r="H271" s="32">
        <f ca="1">AVERAGE(H267:H274)</f>
        <v>0.10315869603298523</v>
      </c>
      <c r="I271" s="32">
        <f ca="1">AVERAGE(I267:I274)</f>
        <v>0.13359907855770814</v>
      </c>
      <c r="J271" s="32">
        <f ca="1">AVERAGE(J267:J274)</f>
        <v>3.2996501018662952E-3</v>
      </c>
      <c r="K271" s="1">
        <f ca="1">AVERAGE(H271:J271)</f>
        <v>8.0019141564186561E-2</v>
      </c>
      <c r="L271" s="1">
        <f ca="1">STDEV(H271:J271)</f>
        <v>6.8162045888754227E-2</v>
      </c>
      <c r="M271">
        <f ca="1">AVERAGE(M267:M273)</f>
        <v>4.8536891300878489E-3</v>
      </c>
      <c r="N271">
        <f ca="1">AVERAGE(N267:N273)</f>
        <v>1.031012047052051E-2</v>
      </c>
      <c r="O271">
        <f ca="1">AVERAGE(O267:O273)</f>
        <v>0</v>
      </c>
      <c r="P271" s="1">
        <f ca="1">AVERAGE(M271:O271)</f>
        <v>5.0546032002027862E-3</v>
      </c>
      <c r="Q271" s="1">
        <f ca="1">STDEV(M271:O271)</f>
        <v>5.1579958197772065E-3</v>
      </c>
      <c r="R271">
        <f ca="1">AVERAGE(R267:R273)</f>
        <v>1.473058946245292E-2</v>
      </c>
      <c r="S271">
        <f ca="1">AVERAGE(S267:S273)</f>
        <v>0.12695265270590511</v>
      </c>
      <c r="T271">
        <f ca="1">AVERAGE(T267:T273)</f>
        <v>0</v>
      </c>
      <c r="U271" s="1">
        <f ca="1">AVERAGE(R271:T271)</f>
        <v>4.7227747389452679E-2</v>
      </c>
      <c r="V271" s="1">
        <f ca="1">STDEV(R271:T271)</f>
        <v>6.9435530978496959E-2</v>
      </c>
    </row>
    <row r="272" spans="1:22" x14ac:dyDescent="0.2">
      <c r="G272" t="s">
        <v>12</v>
      </c>
      <c r="H272">
        <f ca="1">STDEV(H267:H274)</f>
        <v>0.16733934375704329</v>
      </c>
      <c r="I272">
        <f ca="1">STDEV(I267:I274)</f>
        <v>0.26559774481935683</v>
      </c>
      <c r="J272">
        <f ca="1">STDEV(J267:J274)</f>
        <v>3.8264976944413472E-3</v>
      </c>
      <c r="M272">
        <f ca="1">STDEV(M267:M273)</f>
        <v>8.7083829374860634E-3</v>
      </c>
      <c r="N272">
        <f ca="1">STDEV(N267:N273)</f>
        <v>1.2255051550016601E-2</v>
      </c>
      <c r="O272">
        <f ca="1">STDEV(O267:O273)</f>
        <v>0</v>
      </c>
      <c r="R272">
        <f ca="1">STDEV(R267:R273)</f>
        <v>2.946117892490584E-2</v>
      </c>
      <c r="S272">
        <f ca="1">STDEV(S267:S273)</f>
        <v>0.25390530541181022</v>
      </c>
      <c r="T272">
        <f ca="1">STDEV(T267:T273)</f>
        <v>0</v>
      </c>
    </row>
    <row r="275" spans="1:11" x14ac:dyDescent="0.2">
      <c r="I275" s="32" t="s">
        <v>219</v>
      </c>
      <c r="J275" s="33" t="s">
        <v>220</v>
      </c>
      <c r="K275" s="34" t="s">
        <v>221</v>
      </c>
    </row>
    <row r="276" spans="1:11" x14ac:dyDescent="0.2">
      <c r="A276" s="1" t="s">
        <v>36</v>
      </c>
      <c r="B276" s="5">
        <v>21</v>
      </c>
      <c r="C276" s="5">
        <v>19.600000000000001</v>
      </c>
      <c r="D276" s="5" t="s">
        <v>47</v>
      </c>
      <c r="F276" t="s">
        <v>35</v>
      </c>
      <c r="G276" s="2" t="s">
        <v>36</v>
      </c>
      <c r="H276" s="1" t="s">
        <v>51</v>
      </c>
      <c r="I276">
        <v>0</v>
      </c>
      <c r="J276">
        <v>0</v>
      </c>
      <c r="K276">
        <v>0</v>
      </c>
    </row>
    <row r="277" spans="1:11" x14ac:dyDescent="0.2">
      <c r="H277" s="1" t="s">
        <v>52</v>
      </c>
      <c r="I277">
        <v>0</v>
      </c>
      <c r="J277">
        <v>0</v>
      </c>
      <c r="K277">
        <v>0</v>
      </c>
    </row>
    <row r="278" spans="1:11" x14ac:dyDescent="0.2">
      <c r="H278" s="1" t="s">
        <v>53</v>
      </c>
      <c r="I278">
        <v>0</v>
      </c>
      <c r="J278">
        <v>0</v>
      </c>
      <c r="K278">
        <v>0</v>
      </c>
    </row>
    <row r="279" spans="1:11" x14ac:dyDescent="0.2">
      <c r="A279" s="1"/>
      <c r="G279" s="1" t="s">
        <v>224</v>
      </c>
      <c r="I279" s="35">
        <f>AVERAGE(I276:I278)</f>
        <v>0</v>
      </c>
      <c r="J279" s="1">
        <f t="shared" ref="J279:K279" si="49">AVERAGE(J276:J278)</f>
        <v>0</v>
      </c>
      <c r="K279" s="1">
        <f t="shared" si="49"/>
        <v>0</v>
      </c>
    </row>
    <row r="280" spans="1:11" x14ac:dyDescent="0.2">
      <c r="G280" t="s">
        <v>12</v>
      </c>
      <c r="I280">
        <f>STDEV(I276:I278)</f>
        <v>0</v>
      </c>
      <c r="J280">
        <f t="shared" ref="J280:K280" si="50">STDEV(J276:J278)</f>
        <v>0</v>
      </c>
      <c r="K280">
        <f t="shared" si="50"/>
        <v>0</v>
      </c>
    </row>
    <row r="283" spans="1:11" x14ac:dyDescent="0.2">
      <c r="I283" s="32" t="s">
        <v>219</v>
      </c>
      <c r="J283" s="33" t="s">
        <v>220</v>
      </c>
      <c r="K283" s="34" t="s">
        <v>221</v>
      </c>
    </row>
    <row r="284" spans="1:11" x14ac:dyDescent="0.2">
      <c r="A284" t="s">
        <v>24</v>
      </c>
      <c r="G284" t="s">
        <v>24</v>
      </c>
      <c r="H284" s="1" t="s">
        <v>51</v>
      </c>
      <c r="I284">
        <v>0</v>
      </c>
      <c r="J284">
        <v>0</v>
      </c>
      <c r="K284">
        <v>0</v>
      </c>
    </row>
    <row r="285" spans="1:11" x14ac:dyDescent="0.2">
      <c r="H285" s="1" t="s">
        <v>52</v>
      </c>
      <c r="I285">
        <v>0</v>
      </c>
      <c r="J285">
        <v>0</v>
      </c>
      <c r="K285">
        <v>0</v>
      </c>
    </row>
    <row r="286" spans="1:11" x14ac:dyDescent="0.2">
      <c r="H286" s="1" t="s">
        <v>53</v>
      </c>
      <c r="I286">
        <v>6.4325228354560659E-3</v>
      </c>
      <c r="J286">
        <v>0</v>
      </c>
      <c r="K286">
        <v>0</v>
      </c>
    </row>
    <row r="287" spans="1:11" x14ac:dyDescent="0.2">
      <c r="A287" s="1"/>
      <c r="G287" s="1" t="s">
        <v>224</v>
      </c>
      <c r="I287" s="35">
        <f>AVERAGE(I284:I286)</f>
        <v>2.1441742784853554E-3</v>
      </c>
      <c r="J287" s="1">
        <f t="shared" ref="J287:K287" si="51">AVERAGE(J284:J286)</f>
        <v>0</v>
      </c>
      <c r="K287" s="1">
        <f t="shared" si="51"/>
        <v>0</v>
      </c>
    </row>
    <row r="288" spans="1:11" x14ac:dyDescent="0.2">
      <c r="G288" t="s">
        <v>12</v>
      </c>
      <c r="I288">
        <f>STDEV(I284:I286)</f>
        <v>3.7138187906189746E-3</v>
      </c>
      <c r="J288">
        <f t="shared" ref="J288:K288" si="52">STDEV(J284:J286)</f>
        <v>0</v>
      </c>
      <c r="K288">
        <f t="shared" si="52"/>
        <v>0</v>
      </c>
    </row>
    <row r="295" spans="1:15" ht="24" x14ac:dyDescent="0.3">
      <c r="A295" s="26" t="s">
        <v>228</v>
      </c>
    </row>
    <row r="296" spans="1:15" x14ac:dyDescent="0.2">
      <c r="A296" s="1" t="s">
        <v>55</v>
      </c>
      <c r="B296" s="3" t="s">
        <v>43</v>
      </c>
      <c r="C296" s="4" t="s">
        <v>44</v>
      </c>
      <c r="D296" s="4" t="s">
        <v>45</v>
      </c>
      <c r="E296" s="1" t="s">
        <v>229</v>
      </c>
      <c r="H296" s="2" t="s">
        <v>230</v>
      </c>
      <c r="I296" s="1" t="s">
        <v>0</v>
      </c>
      <c r="J296" s="1" t="s">
        <v>55</v>
      </c>
      <c r="K296" s="1" t="s">
        <v>8</v>
      </c>
      <c r="L296" s="1" t="s">
        <v>9</v>
      </c>
      <c r="M296" s="1" t="s">
        <v>10</v>
      </c>
      <c r="N296" s="2" t="s">
        <v>11</v>
      </c>
      <c r="O296" s="1" t="s">
        <v>12</v>
      </c>
    </row>
    <row r="297" spans="1:15" x14ac:dyDescent="0.2">
      <c r="A297" t="s">
        <v>17</v>
      </c>
      <c r="B297" s="5">
        <v>61</v>
      </c>
      <c r="C297" s="5">
        <v>39.5</v>
      </c>
      <c r="D297" s="5" t="s">
        <v>47</v>
      </c>
      <c r="G297" t="s">
        <v>63</v>
      </c>
      <c r="H297" s="36" t="s">
        <v>231</v>
      </c>
      <c r="I297" t="s">
        <v>16</v>
      </c>
      <c r="J297" t="s">
        <v>17</v>
      </c>
      <c r="K297">
        <v>77.096114519427402</v>
      </c>
      <c r="L297">
        <v>67.044595616024182</v>
      </c>
      <c r="M297">
        <v>76.703420978230142</v>
      </c>
      <c r="N297" s="1">
        <v>73.614710371227247</v>
      </c>
      <c r="O297">
        <v>5.6932730460366328</v>
      </c>
    </row>
    <row r="298" spans="1:15" x14ac:dyDescent="0.2">
      <c r="A298" t="s">
        <v>18</v>
      </c>
      <c r="B298" s="5">
        <v>49</v>
      </c>
      <c r="C298" s="5">
        <v>27.2</v>
      </c>
      <c r="D298" s="5" t="s">
        <v>46</v>
      </c>
      <c r="I298" t="s">
        <v>16</v>
      </c>
      <c r="J298" t="s">
        <v>18</v>
      </c>
      <c r="K298">
        <v>90.276524165093946</v>
      </c>
      <c r="L298">
        <v>65.768045774647888</v>
      </c>
      <c r="M298">
        <v>89.64974419519875</v>
      </c>
      <c r="N298" s="1">
        <v>81.898104711646866</v>
      </c>
      <c r="O298">
        <v>13.972555752830576</v>
      </c>
    </row>
    <row r="299" spans="1:15" x14ac:dyDescent="0.2">
      <c r="A299" t="s">
        <v>19</v>
      </c>
      <c r="B299" s="5">
        <v>51</v>
      </c>
      <c r="C299" s="5">
        <v>29.7</v>
      </c>
      <c r="D299" s="5" t="s">
        <v>46</v>
      </c>
      <c r="I299" t="s">
        <v>16</v>
      </c>
      <c r="J299" t="s">
        <v>19</v>
      </c>
      <c r="K299">
        <v>85.22914712636242</v>
      </c>
      <c r="L299">
        <v>67.580179874427287</v>
      </c>
      <c r="M299">
        <v>87.01188955487865</v>
      </c>
      <c r="N299" s="1">
        <v>79.940405518556119</v>
      </c>
      <c r="O299">
        <v>10.741318639810572</v>
      </c>
    </row>
    <row r="300" spans="1:15" x14ac:dyDescent="0.2">
      <c r="A300" t="s">
        <v>20</v>
      </c>
      <c r="B300" s="5">
        <v>52</v>
      </c>
      <c r="C300" s="5">
        <v>26.9</v>
      </c>
      <c r="D300" s="5" t="s">
        <v>46</v>
      </c>
      <c r="I300" t="s">
        <v>16</v>
      </c>
      <c r="J300" t="s">
        <v>20</v>
      </c>
      <c r="K300">
        <v>88.085842852197999</v>
      </c>
      <c r="L300">
        <v>62.750604061908177</v>
      </c>
      <c r="M300">
        <v>89.587276021743506</v>
      </c>
      <c r="N300" s="1">
        <v>80.141240978616565</v>
      </c>
      <c r="O300">
        <v>15.079431841658939</v>
      </c>
    </row>
    <row r="301" spans="1:15" x14ac:dyDescent="0.2">
      <c r="A301" t="s">
        <v>21</v>
      </c>
      <c r="B301" s="5">
        <v>38</v>
      </c>
      <c r="C301" s="5">
        <v>35.5</v>
      </c>
      <c r="D301" s="5" t="s">
        <v>47</v>
      </c>
      <c r="I301" t="s">
        <v>16</v>
      </c>
      <c r="J301" t="s">
        <v>21</v>
      </c>
      <c r="K301">
        <v>90.342298288508559</v>
      </c>
      <c r="L301">
        <v>57.828282828282831</v>
      </c>
      <c r="M301">
        <v>89.687168610816542</v>
      </c>
      <c r="N301" s="1">
        <v>79.285916575869308</v>
      </c>
      <c r="O301">
        <v>18.585742741623754</v>
      </c>
    </row>
    <row r="302" spans="1:15" x14ac:dyDescent="0.2">
      <c r="A302" t="s">
        <v>22</v>
      </c>
      <c r="B302" s="5">
        <v>31</v>
      </c>
      <c r="C302" s="5">
        <v>31.8</v>
      </c>
      <c r="D302" s="6" t="s">
        <v>47</v>
      </c>
      <c r="I302" t="s">
        <v>16</v>
      </c>
      <c r="J302" t="s">
        <v>22</v>
      </c>
      <c r="K302">
        <v>92.366379677776834</v>
      </c>
      <c r="L302">
        <v>62.415803146366173</v>
      </c>
      <c r="M302">
        <v>86.239822552292452</v>
      </c>
      <c r="N302" s="1">
        <v>76.995253408336538</v>
      </c>
      <c r="O302">
        <v>15.822745428810491</v>
      </c>
    </row>
    <row r="303" spans="1:15" x14ac:dyDescent="0.2">
      <c r="A303" s="1"/>
      <c r="J303" s="1"/>
      <c r="K303" s="1"/>
      <c r="L303" s="1"/>
      <c r="M303" s="1"/>
      <c r="N303" s="1"/>
    </row>
    <row r="304" spans="1:15" x14ac:dyDescent="0.2">
      <c r="N304" s="1"/>
    </row>
    <row r="305" spans="1:15" x14ac:dyDescent="0.2">
      <c r="N305" s="1"/>
    </row>
    <row r="306" spans="1:15" x14ac:dyDescent="0.2">
      <c r="A306" t="s">
        <v>232</v>
      </c>
      <c r="B306" s="5">
        <v>54</v>
      </c>
      <c r="C306" s="5">
        <v>33.1</v>
      </c>
      <c r="D306" s="5" t="s">
        <v>47</v>
      </c>
      <c r="E306" s="37" t="s">
        <v>233</v>
      </c>
      <c r="G306" t="s">
        <v>190</v>
      </c>
      <c r="H306" s="1" t="s">
        <v>234</v>
      </c>
      <c r="I306" t="s">
        <v>16</v>
      </c>
      <c r="J306" t="s">
        <v>232</v>
      </c>
      <c r="K306">
        <v>91.950939057110006</v>
      </c>
      <c r="L306">
        <v>53.360655737704917</v>
      </c>
      <c r="M306">
        <v>88.08106942647693</v>
      </c>
      <c r="N306" s="1">
        <f>AVERAGE(K306:M306)</f>
        <v>77.797554740430613</v>
      </c>
      <c r="O306">
        <f>STDEV(K306:M306)</f>
        <v>21.251246960862961</v>
      </c>
    </row>
    <row r="307" spans="1:15" x14ac:dyDescent="0.2">
      <c r="A307" t="s">
        <v>235</v>
      </c>
      <c r="B307" s="5">
        <v>50</v>
      </c>
      <c r="C307" s="5">
        <v>35.4</v>
      </c>
      <c r="D307" s="5" t="s">
        <v>46</v>
      </c>
      <c r="E307" s="37" t="s">
        <v>236</v>
      </c>
      <c r="I307" t="s">
        <v>16</v>
      </c>
      <c r="J307" t="s">
        <v>235</v>
      </c>
      <c r="K307">
        <v>91.031283454264297</v>
      </c>
      <c r="L307">
        <v>64.107142857142861</v>
      </c>
      <c r="M307">
        <v>87.072323402463411</v>
      </c>
      <c r="N307" s="1">
        <f>AVERAGE(K307:M307)</f>
        <v>80.736916571290195</v>
      </c>
      <c r="O307">
        <f t="shared" ref="O307:O308" si="53">STDEV(K307:M307)</f>
        <v>14.537206454843611</v>
      </c>
    </row>
    <row r="308" spans="1:15" x14ac:dyDescent="0.2">
      <c r="A308" t="s">
        <v>237</v>
      </c>
      <c r="B308" s="5">
        <v>30</v>
      </c>
      <c r="C308" s="5">
        <v>40</v>
      </c>
      <c r="D308" s="5" t="s">
        <v>46</v>
      </c>
      <c r="E308" s="37" t="s">
        <v>233</v>
      </c>
      <c r="I308" t="s">
        <v>16</v>
      </c>
      <c r="J308" t="s">
        <v>237</v>
      </c>
      <c r="K308">
        <v>82.248734634851772</v>
      </c>
      <c r="L308">
        <v>64.246004169562198</v>
      </c>
      <c r="M308">
        <v>84.434610102243241</v>
      </c>
      <c r="N308" s="1">
        <f>AVERAGE(K308:M308)</f>
        <v>76.976449635552399</v>
      </c>
      <c r="O308">
        <f t="shared" si="53"/>
        <v>11.078930192561419</v>
      </c>
    </row>
    <row r="309" spans="1:15" x14ac:dyDescent="0.2">
      <c r="N309" s="1"/>
    </row>
    <row r="310" spans="1:15" x14ac:dyDescent="0.2">
      <c r="N310" s="1"/>
    </row>
    <row r="311" spans="1:15" x14ac:dyDescent="0.2">
      <c r="N311" s="1"/>
    </row>
    <row r="312" spans="1:15" x14ac:dyDescent="0.2">
      <c r="A312" t="s">
        <v>20</v>
      </c>
      <c r="B312" s="5">
        <v>52</v>
      </c>
      <c r="C312" s="5">
        <v>26.9</v>
      </c>
      <c r="D312" s="5" t="s">
        <v>46</v>
      </c>
      <c r="G312" t="s">
        <v>65</v>
      </c>
      <c r="H312" s="4" t="s">
        <v>231</v>
      </c>
      <c r="I312" t="s">
        <v>25</v>
      </c>
      <c r="J312" t="s">
        <v>20</v>
      </c>
      <c r="K312">
        <v>3.9805825242718398</v>
      </c>
      <c r="L312">
        <v>1.8188528047237453</v>
      </c>
      <c r="M312">
        <v>4.0395861448493022</v>
      </c>
      <c r="N312" s="1">
        <f>AVERAGE(K312:M312)</f>
        <v>3.2796738246149624</v>
      </c>
      <c r="O312">
        <f t="shared" ref="O312:O315" si="54">STDEV(K312:M312)</f>
        <v>1.2654520520064449</v>
      </c>
    </row>
    <row r="313" spans="1:15" x14ac:dyDescent="0.2">
      <c r="A313" t="s">
        <v>26</v>
      </c>
      <c r="B313" s="5">
        <v>61</v>
      </c>
      <c r="C313" s="5">
        <v>39.5</v>
      </c>
      <c r="D313" s="5" t="s">
        <v>47</v>
      </c>
      <c r="G313" s="5"/>
      <c r="I313" t="s">
        <v>25</v>
      </c>
      <c r="J313" t="s">
        <v>26</v>
      </c>
      <c r="K313">
        <v>0.65675221656935001</v>
      </c>
      <c r="L313">
        <v>2.2789425706472195E-2</v>
      </c>
      <c r="M313">
        <v>2.6594342407271263</v>
      </c>
      <c r="N313" s="1">
        <v>1.1129919610009829</v>
      </c>
      <c r="O313">
        <f t="shared" si="54"/>
        <v>1.3762594226537037</v>
      </c>
    </row>
    <row r="314" spans="1:15" x14ac:dyDescent="0.2">
      <c r="A314" t="s">
        <v>27</v>
      </c>
      <c r="B314" s="5">
        <v>49</v>
      </c>
      <c r="C314" s="5">
        <v>27.2</v>
      </c>
      <c r="D314" s="5" t="s">
        <v>46</v>
      </c>
      <c r="I314" t="s">
        <v>25</v>
      </c>
      <c r="J314" t="s">
        <v>27</v>
      </c>
      <c r="K314">
        <v>1.5972730465438927</v>
      </c>
      <c r="L314">
        <v>8.9556351612014334E-2</v>
      </c>
      <c r="M314">
        <v>1.7856626025078461</v>
      </c>
      <c r="N314" s="1">
        <v>1.1574973335545844</v>
      </c>
      <c r="O314">
        <f t="shared" si="54"/>
        <v>0.92964838077814105</v>
      </c>
    </row>
    <row r="315" spans="1:15" x14ac:dyDescent="0.2">
      <c r="A315" t="s">
        <v>28</v>
      </c>
      <c r="B315" s="5">
        <v>41</v>
      </c>
      <c r="C315" s="5">
        <v>25</v>
      </c>
      <c r="D315" s="5" t="s">
        <v>46</v>
      </c>
      <c r="I315" t="s">
        <v>25</v>
      </c>
      <c r="J315" t="s">
        <v>28</v>
      </c>
      <c r="K315">
        <v>1.0190398792593023</v>
      </c>
      <c r="L315">
        <v>0.34454566690025695</v>
      </c>
      <c r="M315">
        <v>1.8128071799985754</v>
      </c>
      <c r="N315" s="1">
        <v>1.0587975753860448</v>
      </c>
      <c r="O315">
        <f t="shared" si="54"/>
        <v>0.7349377344458653</v>
      </c>
    </row>
    <row r="316" spans="1:15" x14ac:dyDescent="0.2">
      <c r="A316" s="1"/>
      <c r="J316" s="1"/>
      <c r="K316" s="1"/>
      <c r="L316" s="1"/>
      <c r="M316" s="1"/>
      <c r="N316" s="1"/>
    </row>
    <row r="317" spans="1:15" x14ac:dyDescent="0.2">
      <c r="N317" s="1"/>
    </row>
    <row r="318" spans="1:15" x14ac:dyDescent="0.2">
      <c r="N318" s="1"/>
    </row>
    <row r="319" spans="1:15" x14ac:dyDescent="0.2">
      <c r="A319" t="s">
        <v>238</v>
      </c>
      <c r="B319" s="5">
        <v>56</v>
      </c>
      <c r="C319" s="5">
        <v>23.1</v>
      </c>
      <c r="D319" s="5" t="s">
        <v>46</v>
      </c>
      <c r="G319" t="s">
        <v>65</v>
      </c>
      <c r="H319" s="1" t="s">
        <v>234</v>
      </c>
      <c r="I319" t="s">
        <v>25</v>
      </c>
      <c r="J319" t="s">
        <v>238</v>
      </c>
      <c r="K319">
        <v>1.5792798483891344E-2</v>
      </c>
      <c r="L319">
        <v>0.23066194614311769</v>
      </c>
      <c r="M319">
        <v>0.17818407189339944</v>
      </c>
      <c r="N319" s="1">
        <f>AVERAGE(K319:M319)</f>
        <v>0.14154627217346949</v>
      </c>
      <c r="O319">
        <f>STDEV(K319:M319)</f>
        <v>0.11202202430856567</v>
      </c>
    </row>
    <row r="320" spans="1:15" x14ac:dyDescent="0.2">
      <c r="A320" t="s">
        <v>235</v>
      </c>
      <c r="B320" s="5">
        <v>50</v>
      </c>
      <c r="C320" s="5">
        <v>35.4</v>
      </c>
      <c r="D320" s="5" t="s">
        <v>46</v>
      </c>
      <c r="E320" s="37" t="s">
        <v>236</v>
      </c>
      <c r="I320" t="s">
        <v>25</v>
      </c>
      <c r="J320" t="s">
        <v>235</v>
      </c>
      <c r="K320">
        <v>2.2561380225613803</v>
      </c>
      <c r="L320">
        <v>0.51395007342143906</v>
      </c>
      <c r="M320">
        <v>10.037406483790523</v>
      </c>
      <c r="N320" s="1">
        <f>AVERAGE(K320:M320)</f>
        <v>4.2691648599244472</v>
      </c>
      <c r="O320">
        <f>STDEV(K320:M320)</f>
        <v>5.0708247145812448</v>
      </c>
    </row>
    <row r="321" spans="1:15" x14ac:dyDescent="0.2">
      <c r="A321" t="s">
        <v>237</v>
      </c>
      <c r="B321" s="5">
        <v>30</v>
      </c>
      <c r="C321" s="5">
        <v>40</v>
      </c>
      <c r="D321" s="5" t="s">
        <v>46</v>
      </c>
      <c r="E321" s="37" t="s">
        <v>233</v>
      </c>
      <c r="I321" t="s">
        <v>25</v>
      </c>
      <c r="J321" t="s">
        <v>237</v>
      </c>
      <c r="K321">
        <v>1.2567324955116697</v>
      </c>
      <c r="L321">
        <v>0</v>
      </c>
      <c r="M321">
        <v>1.4538845979100408</v>
      </c>
      <c r="N321" s="1">
        <f>AVERAGE(K321:M321)</f>
        <v>0.9035390311405701</v>
      </c>
      <c r="O321">
        <f>STDEV(K321:M321)</f>
        <v>0.7886725071066284</v>
      </c>
    </row>
    <row r="322" spans="1:15" x14ac:dyDescent="0.2">
      <c r="A322" t="s">
        <v>239</v>
      </c>
      <c r="B322" s="5">
        <v>61</v>
      </c>
      <c r="C322" s="5">
        <v>27.3</v>
      </c>
      <c r="D322" s="5" t="s">
        <v>47</v>
      </c>
      <c r="E322" s="37" t="s">
        <v>233</v>
      </c>
      <c r="I322" t="s">
        <v>25</v>
      </c>
      <c r="J322" t="s">
        <v>239</v>
      </c>
      <c r="K322">
        <v>0.36791758646063283</v>
      </c>
      <c r="L322">
        <v>0</v>
      </c>
      <c r="M322">
        <v>3.6434896211351431</v>
      </c>
      <c r="N322" s="1">
        <f>AVERAGE(K322:M322)</f>
        <v>1.3371357358652587</v>
      </c>
      <c r="O322">
        <f>STDEV(K322:M322)</f>
        <v>2.0058145529139457</v>
      </c>
    </row>
    <row r="324" spans="1:15" x14ac:dyDescent="0.2">
      <c r="N324" s="1"/>
    </row>
    <row r="325" spans="1:15" x14ac:dyDescent="0.2">
      <c r="N325" s="1"/>
    </row>
    <row r="326" spans="1:15" x14ac:dyDescent="0.2">
      <c r="N326" s="1"/>
    </row>
    <row r="327" spans="1:15" x14ac:dyDescent="0.2">
      <c r="A327" t="s">
        <v>26</v>
      </c>
      <c r="B327" s="5">
        <v>61</v>
      </c>
      <c r="C327" s="5">
        <v>39.5</v>
      </c>
      <c r="D327" s="5" t="s">
        <v>47</v>
      </c>
      <c r="G327" t="s">
        <v>63</v>
      </c>
      <c r="H327" s="4" t="s">
        <v>231</v>
      </c>
      <c r="I327" t="s">
        <v>30</v>
      </c>
      <c r="J327" t="s">
        <v>26</v>
      </c>
      <c r="K327">
        <v>0.69444444444444442</v>
      </c>
      <c r="L327">
        <v>0.59259259259259256</v>
      </c>
      <c r="M327">
        <v>1.141262997717474</v>
      </c>
      <c r="N327" s="1">
        <f t="shared" ref="N327:N331" si="55">AVERAGE(K327:M327)</f>
        <v>0.80943334491817032</v>
      </c>
      <c r="O327">
        <f>STDEV(K327:M327)</f>
        <v>0.29185037054815016</v>
      </c>
    </row>
    <row r="328" spans="1:15" x14ac:dyDescent="0.2">
      <c r="A328" t="s">
        <v>18</v>
      </c>
      <c r="B328" s="5">
        <v>49</v>
      </c>
      <c r="C328" s="5">
        <v>27.2</v>
      </c>
      <c r="D328" s="5" t="s">
        <v>46</v>
      </c>
      <c r="I328" t="s">
        <v>30</v>
      </c>
      <c r="J328" t="s">
        <v>18</v>
      </c>
      <c r="K328">
        <v>0</v>
      </c>
      <c r="L328">
        <v>0</v>
      </c>
      <c r="M328">
        <v>2.7023865231633128</v>
      </c>
      <c r="N328" s="1">
        <f t="shared" si="55"/>
        <v>0.90079550772110428</v>
      </c>
      <c r="O328">
        <f t="shared" ref="O328:O332" si="56">STDEV(K328:M328)</f>
        <v>1.5602235866027556</v>
      </c>
    </row>
    <row r="329" spans="1:15" x14ac:dyDescent="0.2">
      <c r="A329" t="s">
        <v>31</v>
      </c>
      <c r="B329" s="5">
        <v>58</v>
      </c>
      <c r="C329" s="5">
        <v>23</v>
      </c>
      <c r="D329" s="5" t="s">
        <v>46</v>
      </c>
      <c r="I329" t="s">
        <v>30</v>
      </c>
      <c r="J329" t="s">
        <v>31</v>
      </c>
      <c r="K329">
        <v>0.2376425855513308</v>
      </c>
      <c r="L329">
        <v>2.9542097488921712E-2</v>
      </c>
      <c r="M329">
        <v>0.16789620961587384</v>
      </c>
      <c r="N329" s="1">
        <f t="shared" si="55"/>
        <v>0.14502696421870878</v>
      </c>
      <c r="O329">
        <f t="shared" si="56"/>
        <v>0.10591838873269378</v>
      </c>
    </row>
    <row r="330" spans="1:15" x14ac:dyDescent="0.2">
      <c r="A330" t="s">
        <v>14</v>
      </c>
      <c r="B330" s="5">
        <v>43</v>
      </c>
      <c r="C330" s="5">
        <v>37</v>
      </c>
      <c r="D330" s="5" t="s">
        <v>46</v>
      </c>
      <c r="I330" t="s">
        <v>30</v>
      </c>
      <c r="J330" t="s">
        <v>14</v>
      </c>
      <c r="K330">
        <v>3.7119524870081666E-3</v>
      </c>
      <c r="L330">
        <v>0</v>
      </c>
      <c r="M330">
        <v>2.8882093102276589</v>
      </c>
      <c r="N330" s="1">
        <f t="shared" si="55"/>
        <v>0.96397375423822229</v>
      </c>
      <c r="O330">
        <f t="shared" si="56"/>
        <v>1.6664379078886493</v>
      </c>
    </row>
    <row r="331" spans="1:15" x14ac:dyDescent="0.2">
      <c r="A331" t="s">
        <v>32</v>
      </c>
      <c r="B331" s="5">
        <v>58</v>
      </c>
      <c r="C331" s="5">
        <v>30</v>
      </c>
      <c r="D331" s="5" t="s">
        <v>46</v>
      </c>
      <c r="G331" s="5"/>
      <c r="I331" t="s">
        <v>30</v>
      </c>
      <c r="J331" t="s">
        <v>32</v>
      </c>
      <c r="K331">
        <v>1.6263688604575516E-2</v>
      </c>
      <c r="L331">
        <v>6.6124446207763005E-3</v>
      </c>
      <c r="M331">
        <v>0.99120091816506106</v>
      </c>
      <c r="N331" s="1">
        <f t="shared" si="55"/>
        <v>0.33802568379680431</v>
      </c>
      <c r="O331">
        <f t="shared" si="56"/>
        <v>0.56568692907086793</v>
      </c>
    </row>
    <row r="332" spans="1:15" x14ac:dyDescent="0.2">
      <c r="A332" t="s">
        <v>21</v>
      </c>
      <c r="B332" s="5">
        <v>38</v>
      </c>
      <c r="C332" s="5">
        <v>35.5</v>
      </c>
      <c r="D332" s="5" t="s">
        <v>47</v>
      </c>
      <c r="G332" s="5"/>
      <c r="I332" t="s">
        <v>30</v>
      </c>
      <c r="J332" t="s">
        <v>21</v>
      </c>
      <c r="K332">
        <v>0.94808126410835214</v>
      </c>
      <c r="L332">
        <v>3.4746351633078529E-2</v>
      </c>
      <c r="M332">
        <v>0.60857538035961278</v>
      </c>
      <c r="N332" s="1">
        <f>AVERAGE(K332:M332)</f>
        <v>0.53046766536701451</v>
      </c>
      <c r="O332">
        <f t="shared" si="56"/>
        <v>0.46165005896520556</v>
      </c>
    </row>
    <row r="333" spans="1:15" x14ac:dyDescent="0.2">
      <c r="A333" s="1"/>
      <c r="J333" s="1"/>
      <c r="K333" s="1"/>
      <c r="L333" s="1"/>
      <c r="M333" s="1"/>
      <c r="N333" s="1"/>
    </row>
    <row r="334" spans="1:15" x14ac:dyDescent="0.2">
      <c r="N334" s="1"/>
    </row>
    <row r="335" spans="1:15" x14ac:dyDescent="0.2">
      <c r="N335" s="1"/>
    </row>
    <row r="336" spans="1:15" x14ac:dyDescent="0.2">
      <c r="A336" t="s">
        <v>232</v>
      </c>
      <c r="B336" s="5">
        <v>54</v>
      </c>
      <c r="C336" s="5">
        <v>33.1</v>
      </c>
      <c r="D336" s="5" t="s">
        <v>47</v>
      </c>
      <c r="E336" s="37" t="s">
        <v>233</v>
      </c>
      <c r="G336" t="s">
        <v>190</v>
      </c>
      <c r="H336" s="1" t="s">
        <v>234</v>
      </c>
      <c r="I336" t="s">
        <v>30</v>
      </c>
      <c r="J336" t="s">
        <v>232</v>
      </c>
      <c r="K336">
        <v>1.5292746868628022</v>
      </c>
      <c r="L336">
        <v>9.8814229249011856E-2</v>
      </c>
      <c r="M336">
        <v>1.0063443447823233</v>
      </c>
      <c r="N336" s="1">
        <f>AVERAGE(K336:M336)</f>
        <v>0.87814442029804585</v>
      </c>
      <c r="O336">
        <f>STDEV(K336:M336)</f>
        <v>0.72379603181938934</v>
      </c>
    </row>
    <row r="337" spans="1:15" x14ac:dyDescent="0.2">
      <c r="A337" t="s">
        <v>237</v>
      </c>
      <c r="B337" s="5">
        <v>30</v>
      </c>
      <c r="C337" s="5">
        <v>40</v>
      </c>
      <c r="D337" s="5" t="s">
        <v>46</v>
      </c>
      <c r="E337" s="37" t="s">
        <v>233</v>
      </c>
      <c r="I337" t="s">
        <v>30</v>
      </c>
      <c r="J337" t="s">
        <v>237</v>
      </c>
      <c r="K337">
        <v>1.2953367875647668</v>
      </c>
      <c r="L337">
        <v>0</v>
      </c>
      <c r="M337">
        <v>3.511705685618729</v>
      </c>
      <c r="N337" s="1">
        <f>AVERAGE(K337:M337)</f>
        <v>1.6023474910611653</v>
      </c>
      <c r="O337">
        <f>STDEV(K337:M337)</f>
        <v>1.775869050534904</v>
      </c>
    </row>
    <row r="338" spans="1:15" x14ac:dyDescent="0.2">
      <c r="A338" t="s">
        <v>239</v>
      </c>
      <c r="B338" s="5">
        <v>61</v>
      </c>
      <c r="C338" s="5">
        <v>27.3</v>
      </c>
      <c r="D338" s="5" t="s">
        <v>47</v>
      </c>
      <c r="E338" s="37" t="s">
        <v>233</v>
      </c>
      <c r="I338" t="s">
        <v>30</v>
      </c>
      <c r="J338" t="s">
        <v>239</v>
      </c>
      <c r="K338">
        <v>8.0645161290322578E-2</v>
      </c>
      <c r="L338">
        <v>0.49067713444553485</v>
      </c>
      <c r="M338">
        <v>0.66511473229132023</v>
      </c>
      <c r="N338" s="1">
        <f>AVERAGE(K338:M338)</f>
        <v>0.41214567600905921</v>
      </c>
      <c r="O338">
        <f>STDEV(K338:M338)</f>
        <v>0.30004426728341677</v>
      </c>
    </row>
    <row r="345" spans="1:15" ht="24" x14ac:dyDescent="0.3">
      <c r="A345" s="26" t="s">
        <v>240</v>
      </c>
    </row>
    <row r="346" spans="1:15" x14ac:dyDescent="0.2">
      <c r="A346" s="1" t="s">
        <v>55</v>
      </c>
      <c r="B346" s="3" t="s">
        <v>43</v>
      </c>
      <c r="C346" s="4" t="s">
        <v>44</v>
      </c>
      <c r="D346" s="4" t="s">
        <v>45</v>
      </c>
      <c r="E346" s="1" t="s">
        <v>229</v>
      </c>
      <c r="H346" s="2" t="s">
        <v>230</v>
      </c>
      <c r="I346" t="s">
        <v>54</v>
      </c>
      <c r="J346" s="1" t="s">
        <v>55</v>
      </c>
      <c r="K346" t="s">
        <v>51</v>
      </c>
      <c r="L346" t="s">
        <v>52</v>
      </c>
      <c r="M346" t="s">
        <v>53</v>
      </c>
      <c r="N346" s="2" t="s">
        <v>11</v>
      </c>
      <c r="O346" t="s">
        <v>12</v>
      </c>
    </row>
    <row r="347" spans="1:15" x14ac:dyDescent="0.2">
      <c r="A347" t="s">
        <v>17</v>
      </c>
      <c r="B347" s="5">
        <v>61</v>
      </c>
      <c r="C347" s="5">
        <v>39.5</v>
      </c>
      <c r="D347" s="5" t="s">
        <v>47</v>
      </c>
      <c r="G347" t="s">
        <v>64</v>
      </c>
      <c r="H347" s="36" t="s">
        <v>231</v>
      </c>
      <c r="I347" t="s">
        <v>16</v>
      </c>
      <c r="J347" t="s">
        <v>17</v>
      </c>
      <c r="K347">
        <v>0.72709975536830662</v>
      </c>
      <c r="L347">
        <v>3.6146755828664376E-2</v>
      </c>
      <c r="M347">
        <v>0</v>
      </c>
      <c r="N347" s="1">
        <f>AVERAGE(K347:M347)</f>
        <v>0.25441550373232363</v>
      </c>
      <c r="O347">
        <f>STDEV(K347:M347)</f>
        <v>0.40975535176216582</v>
      </c>
    </row>
    <row r="348" spans="1:15" x14ac:dyDescent="0.2">
      <c r="A348" t="s">
        <v>18</v>
      </c>
      <c r="B348" s="5">
        <v>49</v>
      </c>
      <c r="C348" s="5">
        <v>27.2</v>
      </c>
      <c r="D348" s="5" t="s">
        <v>46</v>
      </c>
      <c r="I348" t="s">
        <v>16</v>
      </c>
      <c r="J348" t="s">
        <v>18</v>
      </c>
      <c r="K348">
        <v>0.91826689978402354</v>
      </c>
      <c r="L348">
        <v>0.16725114647963313</v>
      </c>
      <c r="M348">
        <v>2.540714957188953E-3</v>
      </c>
      <c r="N348" s="1">
        <f t="shared" ref="N348:N350" si="57">AVERAGE(K348:M348)</f>
        <v>0.36268625374028191</v>
      </c>
      <c r="O348">
        <f t="shared" ref="O348:O354" si="58">STDEV(K348:M348)</f>
        <v>0.48814421256106627</v>
      </c>
    </row>
    <row r="349" spans="1:15" x14ac:dyDescent="0.2">
      <c r="A349" t="s">
        <v>31</v>
      </c>
      <c r="B349" s="5">
        <v>58</v>
      </c>
      <c r="C349" s="5">
        <v>23</v>
      </c>
      <c r="D349" s="5" t="s">
        <v>46</v>
      </c>
      <c r="I349" t="s">
        <v>16</v>
      </c>
      <c r="J349" t="s">
        <v>31</v>
      </c>
      <c r="K349">
        <v>0.95338983050847459</v>
      </c>
      <c r="L349">
        <v>3.2261533498225616E-2</v>
      </c>
      <c r="M349">
        <v>0.75747328554037607</v>
      </c>
      <c r="N349" s="1">
        <f t="shared" si="57"/>
        <v>0.58104154984902545</v>
      </c>
      <c r="O349">
        <f t="shared" si="58"/>
        <v>0.48524782627802393</v>
      </c>
    </row>
    <row r="350" spans="1:15" x14ac:dyDescent="0.2">
      <c r="A350" t="s">
        <v>61</v>
      </c>
      <c r="B350" s="5">
        <v>43</v>
      </c>
      <c r="C350" s="5">
        <v>37</v>
      </c>
      <c r="D350" s="5" t="s">
        <v>46</v>
      </c>
      <c r="I350" t="s">
        <v>16</v>
      </c>
      <c r="J350" t="s">
        <v>61</v>
      </c>
      <c r="K350">
        <v>2.4611247515491641</v>
      </c>
      <c r="L350">
        <v>1.8768328445747802</v>
      </c>
      <c r="M350">
        <v>1.9205183085555619</v>
      </c>
      <c r="N350" s="1">
        <f t="shared" si="57"/>
        <v>2.0861586348931689</v>
      </c>
      <c r="O350">
        <f t="shared" si="58"/>
        <v>0.32546397100272251</v>
      </c>
    </row>
    <row r="351" spans="1:15" x14ac:dyDescent="0.2">
      <c r="A351" t="s">
        <v>19</v>
      </c>
      <c r="B351" s="5">
        <v>51</v>
      </c>
      <c r="C351" s="5">
        <v>29.7</v>
      </c>
      <c r="D351" s="5" t="s">
        <v>46</v>
      </c>
      <c r="I351" t="s">
        <v>16</v>
      </c>
      <c r="J351" t="s">
        <v>19</v>
      </c>
      <c r="K351">
        <v>4.1990342221289098E-2</v>
      </c>
      <c r="L351">
        <v>1.6073781291172595</v>
      </c>
      <c r="M351">
        <v>0</v>
      </c>
      <c r="N351" s="1">
        <f>AVERAGE(K351:M351)</f>
        <v>0.54978949044618286</v>
      </c>
      <c r="O351">
        <f t="shared" si="58"/>
        <v>0.91613923270132425</v>
      </c>
    </row>
    <row r="352" spans="1:15" x14ac:dyDescent="0.2">
      <c r="A352" t="s">
        <v>20</v>
      </c>
      <c r="B352" s="5">
        <v>52</v>
      </c>
      <c r="C352" s="5">
        <v>26.9</v>
      </c>
      <c r="D352" s="5" t="s">
        <v>46</v>
      </c>
      <c r="I352" t="s">
        <v>16</v>
      </c>
      <c r="J352" t="s">
        <v>20</v>
      </c>
      <c r="K352">
        <v>1.8584863412449619</v>
      </c>
      <c r="L352">
        <v>1.2504033559212651</v>
      </c>
      <c r="M352">
        <v>0.44703837079349307</v>
      </c>
      <c r="N352" s="1">
        <f>AVERAGE(K352:M352)</f>
        <v>1.1853093559865735</v>
      </c>
      <c r="O352">
        <f t="shared" si="58"/>
        <v>0.70797193796330349</v>
      </c>
    </row>
    <row r="353" spans="1:15" x14ac:dyDescent="0.2">
      <c r="A353" t="s">
        <v>21</v>
      </c>
      <c r="B353" s="5">
        <v>38</v>
      </c>
      <c r="C353" s="5">
        <v>35.5</v>
      </c>
      <c r="D353" s="5" t="s">
        <v>47</v>
      </c>
      <c r="I353" t="s">
        <v>16</v>
      </c>
      <c r="J353" t="s">
        <v>21</v>
      </c>
      <c r="K353">
        <v>1.6947432514714835</v>
      </c>
      <c r="L353">
        <v>1.2358757062146892</v>
      </c>
      <c r="M353">
        <v>0</v>
      </c>
      <c r="N353" s="1">
        <f>AVERAGE(K353:M353)</f>
        <v>0.97687298589539096</v>
      </c>
      <c r="O353">
        <f t="shared" si="58"/>
        <v>0.87655603297885687</v>
      </c>
    </row>
    <row r="354" spans="1:15" x14ac:dyDescent="0.2">
      <c r="A354" t="s">
        <v>62</v>
      </c>
      <c r="B354" s="5">
        <v>31</v>
      </c>
      <c r="C354" s="5">
        <v>31.8</v>
      </c>
      <c r="D354" s="6" t="s">
        <v>47</v>
      </c>
      <c r="I354" t="s">
        <v>16</v>
      </c>
      <c r="J354" t="s">
        <v>62</v>
      </c>
      <c r="K354">
        <v>1.4922005527536188</v>
      </c>
      <c r="L354">
        <v>0.2263548193711043</v>
      </c>
      <c r="M354">
        <v>0</v>
      </c>
      <c r="N354" s="1">
        <v>0.5728517907082411</v>
      </c>
      <c r="O354">
        <f t="shared" si="58"/>
        <v>0.80418327250006139</v>
      </c>
    </row>
    <row r="355" spans="1:15" x14ac:dyDescent="0.2">
      <c r="A355" s="1"/>
      <c r="J355" s="1"/>
      <c r="N355" s="1"/>
    </row>
    <row r="356" spans="1:15" x14ac:dyDescent="0.2">
      <c r="N356" s="1"/>
    </row>
    <row r="357" spans="1:15" x14ac:dyDescent="0.2">
      <c r="N357" s="1"/>
    </row>
    <row r="358" spans="1:15" x14ac:dyDescent="0.2">
      <c r="A358" t="s">
        <v>232</v>
      </c>
      <c r="B358" s="5">
        <v>54</v>
      </c>
      <c r="C358" s="5">
        <v>33.1</v>
      </c>
      <c r="D358" s="5" t="s">
        <v>47</v>
      </c>
      <c r="E358" s="37" t="s">
        <v>233</v>
      </c>
      <c r="G358" t="s">
        <v>190</v>
      </c>
      <c r="H358" s="1" t="s">
        <v>234</v>
      </c>
      <c r="I358" t="s">
        <v>16</v>
      </c>
      <c r="J358" t="s">
        <v>232</v>
      </c>
      <c r="K358">
        <v>1.3268156424581006</v>
      </c>
      <c r="L358">
        <v>0.70048821906177039</v>
      </c>
      <c r="M358">
        <v>0.22290004692632567</v>
      </c>
      <c r="N358" s="1">
        <f>AVERAGE(K358:M358)</f>
        <v>0.75006796948206544</v>
      </c>
      <c r="O358">
        <f>STDEV(K358:M358)</f>
        <v>0.55362534646940831</v>
      </c>
    </row>
    <row r="359" spans="1:15" x14ac:dyDescent="0.2">
      <c r="A359" s="20" t="s">
        <v>235</v>
      </c>
      <c r="B359" s="5">
        <v>50</v>
      </c>
      <c r="C359" s="5">
        <v>35.4</v>
      </c>
      <c r="D359" s="5" t="s">
        <v>46</v>
      </c>
      <c r="E359" s="37" t="s">
        <v>236</v>
      </c>
      <c r="I359" t="s">
        <v>16</v>
      </c>
      <c r="J359" s="20" t="s">
        <v>235</v>
      </c>
      <c r="K359">
        <v>1.3673551118485039</v>
      </c>
      <c r="L359">
        <v>0.99718742009716177</v>
      </c>
      <c r="M359">
        <v>0.40384029259372139</v>
      </c>
      <c r="N359" s="1">
        <f>AVERAGE(K359:M359)</f>
        <v>0.92279427484646226</v>
      </c>
      <c r="O359">
        <f t="shared" ref="O359:O360" si="59">STDEV(K359:M359)</f>
        <v>0.48604624962663046</v>
      </c>
    </row>
    <row r="360" spans="1:15" x14ac:dyDescent="0.2">
      <c r="A360" s="20" t="s">
        <v>241</v>
      </c>
      <c r="B360" s="5">
        <v>30</v>
      </c>
      <c r="C360" s="5">
        <v>40</v>
      </c>
      <c r="D360" s="5" t="s">
        <v>46</v>
      </c>
      <c r="E360" s="37" t="s">
        <v>233</v>
      </c>
      <c r="I360" t="s">
        <v>16</v>
      </c>
      <c r="J360" s="20" t="s">
        <v>241</v>
      </c>
      <c r="K360">
        <v>0.39010624169986718</v>
      </c>
      <c r="L360">
        <v>2.2561237645036529</v>
      </c>
      <c r="M360">
        <v>8.8707531269404775E-3</v>
      </c>
      <c r="N360" s="1">
        <f>AVERAGE(K360:M360)</f>
        <v>0.88503358644348673</v>
      </c>
      <c r="O360">
        <f t="shared" si="59"/>
        <v>1.2026019007621156</v>
      </c>
    </row>
    <row r="361" spans="1:15" ht="21" x14ac:dyDescent="0.25">
      <c r="J361" s="25"/>
      <c r="N361" s="1"/>
    </row>
    <row r="362" spans="1:15" x14ac:dyDescent="0.2">
      <c r="N362" s="1"/>
    </row>
    <row r="363" spans="1:15" x14ac:dyDescent="0.2">
      <c r="N363" s="1"/>
    </row>
    <row r="364" spans="1:15" x14ac:dyDescent="0.2">
      <c r="A364" t="s">
        <v>59</v>
      </c>
      <c r="B364" s="5">
        <v>62</v>
      </c>
      <c r="C364" s="8">
        <v>36.200000000000003</v>
      </c>
      <c r="D364" s="5" t="s">
        <v>47</v>
      </c>
      <c r="G364" t="s">
        <v>63</v>
      </c>
      <c r="H364" s="36" t="s">
        <v>231</v>
      </c>
      <c r="I364" t="s">
        <v>25</v>
      </c>
      <c r="J364" t="s">
        <v>59</v>
      </c>
      <c r="K364">
        <v>81.636146496815286</v>
      </c>
      <c r="L364">
        <v>82.082709156112401</v>
      </c>
      <c r="M364">
        <v>73.1907731907732</v>
      </c>
      <c r="N364" s="1">
        <f>AVERAGE(K364:M364)</f>
        <v>78.969876281233624</v>
      </c>
      <c r="O364">
        <f>STDEV(K364:M364)</f>
        <v>5.0098282355582402</v>
      </c>
    </row>
    <row r="365" spans="1:15" x14ac:dyDescent="0.2">
      <c r="A365" t="s">
        <v>31</v>
      </c>
      <c r="B365" s="5">
        <v>58</v>
      </c>
      <c r="C365" s="5">
        <v>23</v>
      </c>
      <c r="D365" s="5" t="s">
        <v>46</v>
      </c>
      <c r="I365" t="s">
        <v>25</v>
      </c>
      <c r="J365" t="s">
        <v>31</v>
      </c>
      <c r="K365">
        <v>82.01198272258604</v>
      </c>
      <c r="L365">
        <v>88.292024303211491</v>
      </c>
      <c r="M365">
        <v>74.266584441899397</v>
      </c>
      <c r="N365" s="1">
        <f>AVERAGE(K365:M365)</f>
        <v>81.523530489232314</v>
      </c>
      <c r="O365">
        <f t="shared" ref="O365:O369" si="60">STDEV(K365:M365)</f>
        <v>7.0254665335493369</v>
      </c>
    </row>
    <row r="366" spans="1:15" x14ac:dyDescent="0.2">
      <c r="A366" s="7" t="s">
        <v>20</v>
      </c>
      <c r="B366" s="5">
        <v>52</v>
      </c>
      <c r="C366" s="5">
        <v>26.9</v>
      </c>
      <c r="D366" s="5" t="s">
        <v>46</v>
      </c>
      <c r="I366" t="s">
        <v>25</v>
      </c>
      <c r="J366" s="7" t="s">
        <v>20</v>
      </c>
      <c r="K366">
        <v>76.474147414741481</v>
      </c>
      <c r="L366">
        <v>73.849397590361448</v>
      </c>
      <c r="M366">
        <v>63.882081086758632</v>
      </c>
      <c r="N366" s="1">
        <f>AVERAGE(K366:M366)</f>
        <v>71.401875363953849</v>
      </c>
      <c r="O366">
        <f t="shared" si="60"/>
        <v>6.6432527716962007</v>
      </c>
    </row>
    <row r="367" spans="1:15" x14ac:dyDescent="0.2">
      <c r="A367" s="7" t="s">
        <v>26</v>
      </c>
      <c r="B367" s="5">
        <v>61</v>
      </c>
      <c r="C367" s="5">
        <v>39.5</v>
      </c>
      <c r="D367" s="5" t="s">
        <v>47</v>
      </c>
      <c r="I367" t="s">
        <v>25</v>
      </c>
      <c r="J367" s="7" t="s">
        <v>26</v>
      </c>
      <c r="K367">
        <v>83.976528519381347</v>
      </c>
      <c r="L367">
        <v>85.504981056348043</v>
      </c>
      <c r="M367">
        <v>78.404007829826298</v>
      </c>
      <c r="N367" s="1">
        <v>82.628505801851901</v>
      </c>
      <c r="O367">
        <f t="shared" si="60"/>
        <v>3.7374896824173676</v>
      </c>
    </row>
    <row r="368" spans="1:15" x14ac:dyDescent="0.2">
      <c r="A368" s="7" t="s">
        <v>18</v>
      </c>
      <c r="B368" s="5">
        <v>49</v>
      </c>
      <c r="C368" s="5">
        <v>27.2</v>
      </c>
      <c r="D368" s="5" t="s">
        <v>46</v>
      </c>
      <c r="I368" t="s">
        <v>25</v>
      </c>
      <c r="J368" s="7" t="s">
        <v>18</v>
      </c>
      <c r="K368">
        <v>75.181803138700261</v>
      </c>
      <c r="L368">
        <v>80.606288041586453</v>
      </c>
      <c r="M368">
        <v>63.554014402169081</v>
      </c>
      <c r="N368" s="1">
        <v>73.114035194151938</v>
      </c>
      <c r="O368">
        <f t="shared" si="60"/>
        <v>8.7121614581439175</v>
      </c>
    </row>
    <row r="369" spans="1:15" x14ac:dyDescent="0.2">
      <c r="A369" s="7" t="s">
        <v>60</v>
      </c>
      <c r="B369" s="5">
        <v>41</v>
      </c>
      <c r="C369" s="5">
        <v>25</v>
      </c>
      <c r="D369" s="5" t="s">
        <v>46</v>
      </c>
      <c r="I369" t="s">
        <v>25</v>
      </c>
      <c r="J369" s="7" t="s">
        <v>60</v>
      </c>
      <c r="K369">
        <v>79.233445280762595</v>
      </c>
      <c r="L369">
        <v>84.251796425360268</v>
      </c>
      <c r="M369">
        <v>66.935210346434275</v>
      </c>
      <c r="N369" s="1">
        <v>76.806817350852384</v>
      </c>
      <c r="O369">
        <f t="shared" si="60"/>
        <v>8.9096818512154883</v>
      </c>
    </row>
    <row r="370" spans="1:15" x14ac:dyDescent="0.2">
      <c r="A370" s="1"/>
      <c r="J370" s="1"/>
      <c r="N370" s="1"/>
    </row>
    <row r="371" spans="1:15" x14ac:dyDescent="0.2">
      <c r="N371" s="1"/>
    </row>
    <row r="372" spans="1:15" x14ac:dyDescent="0.2">
      <c r="N372" s="1"/>
    </row>
    <row r="373" spans="1:15" x14ac:dyDescent="0.2">
      <c r="A373" t="s">
        <v>238</v>
      </c>
      <c r="B373" s="5">
        <v>56</v>
      </c>
      <c r="C373" s="5">
        <v>23.1</v>
      </c>
      <c r="D373" s="5" t="s">
        <v>46</v>
      </c>
      <c r="G373" t="s">
        <v>67</v>
      </c>
      <c r="H373" s="1" t="s">
        <v>234</v>
      </c>
      <c r="I373" t="s">
        <v>25</v>
      </c>
      <c r="J373" t="s">
        <v>238</v>
      </c>
      <c r="K373">
        <v>84.038310471931837</v>
      </c>
      <c r="L373">
        <v>87.506057962586027</v>
      </c>
      <c r="M373">
        <v>73.790716250998486</v>
      </c>
      <c r="N373" s="1">
        <f>AVERAGE(K373:M373)</f>
        <v>81.778361561838793</v>
      </c>
      <c r="O373">
        <f>STDEV(K373:M373)</f>
        <v>7.1314918757281323</v>
      </c>
    </row>
    <row r="374" spans="1:15" x14ac:dyDescent="0.2">
      <c r="A374" t="s">
        <v>232</v>
      </c>
      <c r="B374" s="5">
        <v>54</v>
      </c>
      <c r="C374" s="5">
        <v>33.1</v>
      </c>
      <c r="D374" s="5" t="s">
        <v>47</v>
      </c>
      <c r="E374" s="37" t="s">
        <v>233</v>
      </c>
      <c r="I374" t="s">
        <v>25</v>
      </c>
      <c r="J374" t="s">
        <v>232</v>
      </c>
      <c r="K374">
        <v>89.693044212897775</v>
      </c>
      <c r="L374">
        <v>92.915295340377625</v>
      </c>
      <c r="M374">
        <v>87.227063044592512</v>
      </c>
      <c r="N374" s="1">
        <f>AVERAGE(K374:M374)</f>
        <v>89.945134199289313</v>
      </c>
      <c r="O374">
        <f t="shared" ref="O374:O377" si="61">STDEV(K374:M374)</f>
        <v>2.8524828980438</v>
      </c>
    </row>
    <row r="375" spans="1:15" x14ac:dyDescent="0.2">
      <c r="A375" t="s">
        <v>235</v>
      </c>
      <c r="B375" s="5">
        <v>50</v>
      </c>
      <c r="C375" s="5">
        <v>35.4</v>
      </c>
      <c r="D375" s="5" t="s">
        <v>46</v>
      </c>
      <c r="E375" s="37" t="s">
        <v>236</v>
      </c>
      <c r="I375" t="s">
        <v>25</v>
      </c>
      <c r="J375" t="s">
        <v>235</v>
      </c>
      <c r="K375">
        <v>86.207357859531768</v>
      </c>
      <c r="L375">
        <v>89.890109890109898</v>
      </c>
      <c r="M375">
        <v>84.111277072442121</v>
      </c>
      <c r="N375" s="1">
        <f>AVERAGE(K375:M375)</f>
        <v>86.736248274027943</v>
      </c>
      <c r="O375">
        <f t="shared" si="61"/>
        <v>2.9254949985511791</v>
      </c>
    </row>
    <row r="376" spans="1:15" x14ac:dyDescent="0.2">
      <c r="A376" t="s">
        <v>237</v>
      </c>
      <c r="B376" s="5">
        <v>30</v>
      </c>
      <c r="C376" s="5">
        <v>40</v>
      </c>
      <c r="D376" s="5" t="s">
        <v>46</v>
      </c>
      <c r="E376" s="37" t="s">
        <v>233</v>
      </c>
      <c r="I376" t="s">
        <v>25</v>
      </c>
      <c r="J376" t="s">
        <v>237</v>
      </c>
      <c r="K376">
        <v>73.280848329048837</v>
      </c>
      <c r="L376">
        <v>82.435491172476233</v>
      </c>
      <c r="M376">
        <v>76.394941013922832</v>
      </c>
      <c r="N376" s="1">
        <f>AVERAGE(K376:M376)</f>
        <v>77.370426838482629</v>
      </c>
      <c r="O376">
        <f t="shared" si="61"/>
        <v>4.6546268210369934</v>
      </c>
    </row>
    <row r="377" spans="1:15" x14ac:dyDescent="0.2">
      <c r="A377" t="s">
        <v>239</v>
      </c>
      <c r="B377" s="5">
        <v>61</v>
      </c>
      <c r="C377" s="5">
        <v>27.3</v>
      </c>
      <c r="D377" s="5" t="s">
        <v>47</v>
      </c>
      <c r="E377" s="37" t="s">
        <v>233</v>
      </c>
      <c r="I377" t="s">
        <v>25</v>
      </c>
      <c r="J377" t="s">
        <v>239</v>
      </c>
      <c r="K377">
        <v>87.759081389470637</v>
      </c>
      <c r="L377">
        <v>87.335851771901417</v>
      </c>
      <c r="M377">
        <v>81.750859560962709</v>
      </c>
      <c r="N377" s="1">
        <f>AVERAGE(K377:M377)</f>
        <v>85.615264240778245</v>
      </c>
      <c r="O377">
        <f t="shared" si="61"/>
        <v>3.3533562999377446</v>
      </c>
    </row>
    <row r="378" spans="1:15" x14ac:dyDescent="0.2">
      <c r="N378" s="1"/>
    </row>
    <row r="379" spans="1:15" x14ac:dyDescent="0.2">
      <c r="N379" s="1"/>
    </row>
    <row r="380" spans="1:15" x14ac:dyDescent="0.2">
      <c r="N380" s="1"/>
    </row>
    <row r="381" spans="1:15" x14ac:dyDescent="0.2">
      <c r="A381" t="s">
        <v>26</v>
      </c>
      <c r="B381" s="5">
        <v>61</v>
      </c>
      <c r="C381" s="5">
        <v>39.5</v>
      </c>
      <c r="D381" s="5" t="s">
        <v>47</v>
      </c>
      <c r="G381" t="s">
        <v>63</v>
      </c>
      <c r="H381" s="36" t="s">
        <v>231</v>
      </c>
      <c r="I381" t="s">
        <v>30</v>
      </c>
      <c r="J381" t="s">
        <v>26</v>
      </c>
      <c r="K381">
        <v>4.3440486533449174E-2</v>
      </c>
      <c r="L381">
        <v>0.14742014742014742</v>
      </c>
      <c r="M381">
        <v>1.9091256204658267E-2</v>
      </c>
      <c r="N381" s="1">
        <f>AVERAGE(K381:M381)</f>
        <v>6.9983963386084952E-2</v>
      </c>
      <c r="O381">
        <f>STDEV(K381:M381)</f>
        <v>6.8157855033143616E-2</v>
      </c>
    </row>
    <row r="382" spans="1:15" x14ac:dyDescent="0.2">
      <c r="A382" t="s">
        <v>18</v>
      </c>
      <c r="B382" s="5">
        <v>49</v>
      </c>
      <c r="C382" s="5">
        <v>27.2</v>
      </c>
      <c r="D382" s="5" t="s">
        <v>46</v>
      </c>
      <c r="I382" t="s">
        <v>30</v>
      </c>
      <c r="J382" t="s">
        <v>18</v>
      </c>
      <c r="K382">
        <v>0.56113612746795982</v>
      </c>
      <c r="L382">
        <v>1.9378427787934187</v>
      </c>
      <c r="M382">
        <v>1.0077597500755819E-2</v>
      </c>
      <c r="N382" s="1">
        <f>AVERAGE(K382:M382)</f>
        <v>0.83635216792071143</v>
      </c>
      <c r="O382">
        <f t="shared" ref="O382:O386" si="62">STDEV(K382:M382)</f>
        <v>0.99291366706423745</v>
      </c>
    </row>
    <row r="383" spans="1:15" x14ac:dyDescent="0.2">
      <c r="A383" t="s">
        <v>32</v>
      </c>
      <c r="B383" s="5">
        <v>58</v>
      </c>
      <c r="C383" s="5">
        <v>30</v>
      </c>
      <c r="D383" s="5" t="s">
        <v>46</v>
      </c>
      <c r="I383" t="s">
        <v>30</v>
      </c>
      <c r="J383" t="s">
        <v>32</v>
      </c>
      <c r="K383">
        <v>1.5809443507588532</v>
      </c>
      <c r="L383">
        <v>1.7254749903063205</v>
      </c>
      <c r="M383">
        <v>1.1643379906852962</v>
      </c>
      <c r="N383" s="1">
        <f>AVERAGE(K383:M383)</f>
        <v>1.4902524439168232</v>
      </c>
      <c r="O383">
        <f t="shared" si="62"/>
        <v>0.29135450839296217</v>
      </c>
    </row>
    <row r="384" spans="1:15" x14ac:dyDescent="0.2">
      <c r="A384" t="s">
        <v>21</v>
      </c>
      <c r="B384" s="5">
        <v>38</v>
      </c>
      <c r="C384" s="5">
        <v>35.5</v>
      </c>
      <c r="D384" s="5" t="s">
        <v>47</v>
      </c>
      <c r="I384" t="s">
        <v>30</v>
      </c>
      <c r="J384" t="s">
        <v>21</v>
      </c>
      <c r="K384">
        <v>0</v>
      </c>
      <c r="L384">
        <v>2.627939142461964</v>
      </c>
      <c r="M384">
        <v>0.13444474321054048</v>
      </c>
      <c r="N384" s="1">
        <f>AVERAGE(K384:M384)</f>
        <v>0.92079462855750149</v>
      </c>
      <c r="O384">
        <f t="shared" si="62"/>
        <v>1.4799579861468415</v>
      </c>
    </row>
    <row r="385" spans="1:15" x14ac:dyDescent="0.2">
      <c r="A385" t="s">
        <v>31</v>
      </c>
      <c r="B385" s="5">
        <v>58</v>
      </c>
      <c r="C385" s="5">
        <v>23</v>
      </c>
      <c r="D385" s="5" t="s">
        <v>46</v>
      </c>
      <c r="I385" t="s">
        <v>30</v>
      </c>
      <c r="J385" t="s">
        <v>31</v>
      </c>
      <c r="K385">
        <v>1.1018069634200088E-2</v>
      </c>
      <c r="L385">
        <v>2.7473148671565859</v>
      </c>
      <c r="M385">
        <v>0.557006092254134</v>
      </c>
      <c r="N385" s="1">
        <f>AVERAGE(K385:M385)</f>
        <v>1.1051130096816399</v>
      </c>
      <c r="O385">
        <f t="shared" si="62"/>
        <v>1.4481525940769255</v>
      </c>
    </row>
    <row r="386" spans="1:15" x14ac:dyDescent="0.2">
      <c r="A386" t="s">
        <v>61</v>
      </c>
      <c r="B386" s="5">
        <v>43</v>
      </c>
      <c r="C386" s="5">
        <v>37</v>
      </c>
      <c r="D386" s="5" t="s">
        <v>46</v>
      </c>
      <c r="I386" t="s">
        <v>30</v>
      </c>
      <c r="J386" t="s">
        <v>61</v>
      </c>
      <c r="K386">
        <v>1.1518934278707096</v>
      </c>
      <c r="L386">
        <v>3.7559756128227786</v>
      </c>
      <c r="M386">
        <v>1.5263028995171295</v>
      </c>
      <c r="N386" s="1">
        <v>2.1447239800702063</v>
      </c>
      <c r="O386">
        <f t="shared" si="62"/>
        <v>1.4078865299272207</v>
      </c>
    </row>
    <row r="387" spans="1:15" x14ac:dyDescent="0.2">
      <c r="A387" s="1"/>
      <c r="J387" s="1"/>
      <c r="N387" s="1"/>
    </row>
    <row r="388" spans="1:15" x14ac:dyDescent="0.2">
      <c r="N388" s="1"/>
    </row>
    <row r="389" spans="1:15" x14ac:dyDescent="0.2">
      <c r="N389" s="1"/>
    </row>
    <row r="390" spans="1:15" x14ac:dyDescent="0.2">
      <c r="A390" t="s">
        <v>232</v>
      </c>
      <c r="B390" s="5">
        <v>54</v>
      </c>
      <c r="C390" s="5">
        <v>33.1</v>
      </c>
      <c r="D390" s="5" t="s">
        <v>47</v>
      </c>
      <c r="E390" s="37" t="s">
        <v>233</v>
      </c>
      <c r="G390" t="s">
        <v>190</v>
      </c>
      <c r="H390" s="1" t="s">
        <v>234</v>
      </c>
      <c r="I390" t="s">
        <v>30</v>
      </c>
      <c r="J390" t="s">
        <v>232</v>
      </c>
      <c r="K390">
        <v>0.5412941851882227</v>
      </c>
      <c r="L390">
        <v>0.88129991737813285</v>
      </c>
      <c r="M390">
        <v>0.28542491483288829</v>
      </c>
      <c r="N390" s="1">
        <f>AVERAGE(K390:M390)</f>
        <v>0.56933967246641459</v>
      </c>
      <c r="O390">
        <f>STDEV(K390:M390)</f>
        <v>0.29892585482369571</v>
      </c>
    </row>
    <row r="391" spans="1:15" x14ac:dyDescent="0.2">
      <c r="A391" t="s">
        <v>237</v>
      </c>
      <c r="B391" s="5">
        <v>30</v>
      </c>
      <c r="C391" s="5">
        <v>40</v>
      </c>
      <c r="D391" s="5" t="s">
        <v>46</v>
      </c>
      <c r="E391" s="37" t="s">
        <v>233</v>
      </c>
      <c r="I391" t="s">
        <v>30</v>
      </c>
      <c r="J391" t="s">
        <v>237</v>
      </c>
      <c r="K391">
        <v>7.7228184787680814</v>
      </c>
      <c r="L391">
        <v>12.27242076871207</v>
      </c>
      <c r="M391">
        <v>6.3945189837282328</v>
      </c>
      <c r="N391" s="1">
        <f>AVERAGE(K391:M391)</f>
        <v>8.7965860770694615</v>
      </c>
      <c r="O391">
        <f>STDEV(K391:M391)</f>
        <v>3.0825581892075449</v>
      </c>
    </row>
    <row r="392" spans="1:15" x14ac:dyDescent="0.2">
      <c r="A392" t="s">
        <v>239</v>
      </c>
      <c r="B392" s="5">
        <v>61</v>
      </c>
      <c r="C392" s="5">
        <v>27.3</v>
      </c>
      <c r="D392" s="5" t="s">
        <v>47</v>
      </c>
      <c r="E392" s="37" t="s">
        <v>233</v>
      </c>
      <c r="I392" t="s">
        <v>30</v>
      </c>
      <c r="J392" t="s">
        <v>239</v>
      </c>
      <c r="K392">
        <v>14.355383268725772</v>
      </c>
      <c r="L392">
        <v>17.903364969801551</v>
      </c>
      <c r="M392">
        <v>11.464863081491258</v>
      </c>
      <c r="N392" s="1">
        <f>AVERAGE(K392:M392)</f>
        <v>14.574537106672862</v>
      </c>
      <c r="O392">
        <f>STDEV(K392:M392)</f>
        <v>3.2248407627290683</v>
      </c>
    </row>
    <row r="400" spans="1:15" ht="24" x14ac:dyDescent="0.3">
      <c r="A400" s="26" t="s">
        <v>242</v>
      </c>
    </row>
    <row r="401" spans="1:8" x14ac:dyDescent="0.2">
      <c r="A401" s="9" t="s">
        <v>243</v>
      </c>
      <c r="C401" s="12" t="s">
        <v>43</v>
      </c>
      <c r="D401" s="4" t="s">
        <v>44</v>
      </c>
      <c r="E401" s="4" t="s">
        <v>45</v>
      </c>
    </row>
    <row r="402" spans="1:8" x14ac:dyDescent="0.2">
      <c r="A402" t="s">
        <v>244</v>
      </c>
      <c r="B402" t="s">
        <v>70</v>
      </c>
      <c r="C402" s="5">
        <v>58</v>
      </c>
      <c r="D402" s="5">
        <v>23.7</v>
      </c>
      <c r="E402" s="5" t="s">
        <v>46</v>
      </c>
    </row>
    <row r="406" spans="1:8" x14ac:dyDescent="0.2">
      <c r="B406" t="s">
        <v>174</v>
      </c>
      <c r="C406" t="s">
        <v>175</v>
      </c>
      <c r="D406" t="s">
        <v>176</v>
      </c>
      <c r="E406" t="s">
        <v>177</v>
      </c>
      <c r="F406" t="s">
        <v>178</v>
      </c>
      <c r="G406" s="2" t="s">
        <v>11</v>
      </c>
      <c r="H406" t="s">
        <v>12</v>
      </c>
    </row>
    <row r="407" spans="1:8" x14ac:dyDescent="0.2">
      <c r="A407" t="s">
        <v>245</v>
      </c>
      <c r="B407">
        <v>3.3520336605890608</v>
      </c>
      <c r="C407">
        <v>1.0361243349201905</v>
      </c>
      <c r="D407">
        <v>1.9483938915218535</v>
      </c>
      <c r="E407">
        <v>0.73480293921175688</v>
      </c>
      <c r="F407">
        <v>0.84943724782331698</v>
      </c>
      <c r="G407" s="1">
        <v>1.5841584148132355</v>
      </c>
      <c r="H407">
        <f>STDEV(B407:F407)</f>
        <v>1.0976806954895344</v>
      </c>
    </row>
    <row r="408" spans="1:8" x14ac:dyDescent="0.2">
      <c r="A408" t="s">
        <v>246</v>
      </c>
      <c r="B408">
        <v>9.9022004889975541</v>
      </c>
      <c r="C408">
        <v>9.6578366445916117</v>
      </c>
      <c r="D408">
        <v>6.8965517241379306</v>
      </c>
      <c r="E408">
        <v>6.1318344404701079</v>
      </c>
      <c r="F408">
        <v>6.8480586976459801</v>
      </c>
      <c r="G408" s="1">
        <v>7.8872963991686378</v>
      </c>
      <c r="H408">
        <f t="shared" ref="H408:H415" si="63">STDEV(B408:F408)</f>
        <v>1.7562664911451469</v>
      </c>
    </row>
    <row r="409" spans="1:8" x14ac:dyDescent="0.2">
      <c r="A409" t="s">
        <v>247</v>
      </c>
      <c r="B409">
        <v>14.717080215307865</v>
      </c>
      <c r="C409">
        <v>13.122529644268774</v>
      </c>
      <c r="D409">
        <v>14.737181554337312</v>
      </c>
      <c r="E409">
        <v>16.924476797088261</v>
      </c>
      <c r="F409">
        <v>11.800541516245486</v>
      </c>
      <c r="G409" s="1">
        <v>14.26036194544954</v>
      </c>
      <c r="H409">
        <f t="shared" si="63"/>
        <v>1.928654670340449</v>
      </c>
    </row>
    <row r="410" spans="1:8" x14ac:dyDescent="0.2">
      <c r="A410" t="s">
        <v>248</v>
      </c>
      <c r="B410">
        <v>24.911302584896099</v>
      </c>
      <c r="C410">
        <v>25.483359746434232</v>
      </c>
      <c r="D410">
        <v>23.229166666666668</v>
      </c>
      <c r="E410">
        <v>26.64630006788866</v>
      </c>
      <c r="F410">
        <v>19.549318047044871</v>
      </c>
      <c r="G410" s="1">
        <v>23.963889422586107</v>
      </c>
      <c r="H410">
        <f t="shared" si="63"/>
        <v>2.7581681689583304</v>
      </c>
    </row>
    <row r="411" spans="1:8" x14ac:dyDescent="0.2">
      <c r="A411" t="s">
        <v>249</v>
      </c>
      <c r="B411">
        <v>30.609137055837564</v>
      </c>
      <c r="C411">
        <v>32.870370370370374</v>
      </c>
      <c r="D411">
        <v>29.632653061224488</v>
      </c>
      <c r="E411">
        <v>29.370078740157478</v>
      </c>
      <c r="F411">
        <v>27.754703151722453</v>
      </c>
      <c r="G411" s="1">
        <v>30.047388475862469</v>
      </c>
      <c r="H411">
        <f t="shared" si="63"/>
        <v>1.882282403200048</v>
      </c>
    </row>
    <row r="412" spans="1:8" x14ac:dyDescent="0.2">
      <c r="A412" t="s">
        <v>250</v>
      </c>
      <c r="B412">
        <v>40.702656383890314</v>
      </c>
      <c r="C412">
        <v>44.325971058644328</v>
      </c>
      <c r="D412">
        <v>36.056559308719557</v>
      </c>
      <c r="E412">
        <v>40.337506804572669</v>
      </c>
      <c r="F412">
        <v>34.92537313432836</v>
      </c>
      <c r="G412" s="1">
        <v>39.26961333803105</v>
      </c>
      <c r="H412">
        <f t="shared" si="63"/>
        <v>3.8064715081264886</v>
      </c>
    </row>
    <row r="413" spans="1:8" x14ac:dyDescent="0.2">
      <c r="A413" t="s">
        <v>251</v>
      </c>
      <c r="B413">
        <v>52.685221481771848</v>
      </c>
      <c r="C413">
        <v>48.676293622141998</v>
      </c>
      <c r="D413">
        <v>51.815181518151817</v>
      </c>
      <c r="E413">
        <v>57.152020525978187</v>
      </c>
      <c r="F413">
        <v>43.540524070688605</v>
      </c>
      <c r="G413" s="1">
        <v>50.773848243746485</v>
      </c>
      <c r="H413">
        <f t="shared" si="63"/>
        <v>5.0532048812711396</v>
      </c>
    </row>
    <row r="414" spans="1:8" x14ac:dyDescent="0.2">
      <c r="A414" t="s">
        <v>252</v>
      </c>
      <c r="B414">
        <v>58.080548414738644</v>
      </c>
      <c r="C414">
        <v>64.705882352941174</v>
      </c>
      <c r="D414">
        <v>52.552120776419841</v>
      </c>
      <c r="E414">
        <v>63.869314541960286</v>
      </c>
      <c r="F414">
        <v>52.30860887697348</v>
      </c>
      <c r="G414" s="1">
        <v>58.303294992606688</v>
      </c>
      <c r="H414">
        <f t="shared" si="63"/>
        <v>5.9379201126815273</v>
      </c>
    </row>
    <row r="415" spans="1:8" x14ac:dyDescent="0.2">
      <c r="A415" t="s">
        <v>253</v>
      </c>
      <c r="B415">
        <v>87.41738066095472</v>
      </c>
      <c r="C415">
        <v>91.170097508125679</v>
      </c>
      <c r="D415">
        <v>79.27927927927928</v>
      </c>
      <c r="E415">
        <v>88.412017167381975</v>
      </c>
      <c r="F415">
        <v>71.30358705161855</v>
      </c>
      <c r="G415" s="1">
        <v>83.516472333472024</v>
      </c>
      <c r="H415">
        <f t="shared" si="63"/>
        <v>8.137410448056416</v>
      </c>
    </row>
    <row r="418" spans="1:5" x14ac:dyDescent="0.2">
      <c r="B418" t="s">
        <v>81</v>
      </c>
      <c r="C418" t="s">
        <v>83</v>
      </c>
    </row>
    <row r="419" spans="1:5" x14ac:dyDescent="0.2">
      <c r="A419" t="s">
        <v>174</v>
      </c>
      <c r="B419" t="s">
        <v>254</v>
      </c>
      <c r="C419" t="s">
        <v>255</v>
      </c>
    </row>
    <row r="420" spans="1:5" x14ac:dyDescent="0.2">
      <c r="A420" t="s">
        <v>175</v>
      </c>
      <c r="B420" t="s">
        <v>256</v>
      </c>
      <c r="C420" t="s">
        <v>257</v>
      </c>
    </row>
    <row r="421" spans="1:5" x14ac:dyDescent="0.2">
      <c r="A421" t="s">
        <v>176</v>
      </c>
      <c r="B421" t="s">
        <v>258</v>
      </c>
      <c r="C421" t="s">
        <v>259</v>
      </c>
    </row>
    <row r="422" spans="1:5" x14ac:dyDescent="0.2">
      <c r="A422" t="s">
        <v>177</v>
      </c>
      <c r="B422" t="s">
        <v>260</v>
      </c>
      <c r="C422" t="s">
        <v>261</v>
      </c>
    </row>
    <row r="423" spans="1:5" x14ac:dyDescent="0.2">
      <c r="A423" t="s">
        <v>178</v>
      </c>
      <c r="B423" t="s">
        <v>262</v>
      </c>
      <c r="C423" t="s">
        <v>263</v>
      </c>
    </row>
    <row r="430" spans="1:5" ht="24" x14ac:dyDescent="0.3">
      <c r="A430" s="26" t="s">
        <v>278</v>
      </c>
    </row>
    <row r="431" spans="1:5" x14ac:dyDescent="0.2">
      <c r="A431" s="9" t="s">
        <v>264</v>
      </c>
      <c r="C431" s="12" t="s">
        <v>43</v>
      </c>
      <c r="D431" s="4" t="s">
        <v>44</v>
      </c>
      <c r="E431" s="4" t="s">
        <v>45</v>
      </c>
    </row>
    <row r="432" spans="1:5" x14ac:dyDescent="0.2">
      <c r="A432" s="13" t="s">
        <v>187</v>
      </c>
      <c r="B432" t="s">
        <v>70</v>
      </c>
      <c r="C432" s="5">
        <v>58</v>
      </c>
      <c r="D432" s="5">
        <v>24.8</v>
      </c>
      <c r="E432" s="5" t="s">
        <v>47</v>
      </c>
    </row>
    <row r="435" spans="1:6" x14ac:dyDescent="0.2">
      <c r="B435" t="s">
        <v>179</v>
      </c>
      <c r="C435" t="s">
        <v>180</v>
      </c>
      <c r="D435" t="s">
        <v>181</v>
      </c>
      <c r="E435" s="2" t="s">
        <v>11</v>
      </c>
      <c r="F435" t="s">
        <v>12</v>
      </c>
    </row>
    <row r="436" spans="1:6" x14ac:dyDescent="0.2">
      <c r="A436" t="s">
        <v>265</v>
      </c>
      <c r="B436">
        <v>0.11047361106161575</v>
      </c>
      <c r="C436">
        <v>1.8742636821248795E-2</v>
      </c>
      <c r="D436">
        <v>2.962304673035622E-2</v>
      </c>
      <c r="E436" s="1">
        <v>5.2946431537740257E-2</v>
      </c>
      <c r="F436">
        <f>STDEV(B436:D436)</f>
        <v>5.0116146279684172E-2</v>
      </c>
    </row>
    <row r="437" spans="1:6" x14ac:dyDescent="0.2">
      <c r="A437" t="s">
        <v>266</v>
      </c>
      <c r="B437">
        <v>0.39993104637131527</v>
      </c>
      <c r="C437">
        <v>0.34566795981299114</v>
      </c>
      <c r="D437">
        <v>0.3779289493575208</v>
      </c>
      <c r="E437" s="1">
        <v>0.37450931851394237</v>
      </c>
      <c r="F437">
        <f t="shared" ref="F437:F443" si="64">STDEV(B437:D437)</f>
        <v>2.7292692191112414E-2</v>
      </c>
    </row>
    <row r="438" spans="1:6" x14ac:dyDescent="0.2">
      <c r="A438" t="s">
        <v>267</v>
      </c>
      <c r="B438">
        <v>0.61942685998230218</v>
      </c>
      <c r="C438">
        <v>0.66658037794460268</v>
      </c>
      <c r="D438">
        <v>0.54339545985475601</v>
      </c>
      <c r="E438" s="1">
        <v>0.60980089926055359</v>
      </c>
      <c r="F438">
        <f t="shared" si="64"/>
        <v>6.2154045331442767E-2</v>
      </c>
    </row>
    <row r="439" spans="1:6" x14ac:dyDescent="0.2">
      <c r="A439" t="s">
        <v>268</v>
      </c>
      <c r="B439">
        <v>1.0266806173162437</v>
      </c>
      <c r="C439">
        <v>1.2076314187132129</v>
      </c>
      <c r="D439">
        <v>1.2002526847757422</v>
      </c>
      <c r="E439" s="1">
        <v>1.1448549069350664</v>
      </c>
      <c r="F439">
        <f t="shared" si="64"/>
        <v>0.10240841505372011</v>
      </c>
    </row>
    <row r="440" spans="1:6" x14ac:dyDescent="0.2">
      <c r="A440" t="s">
        <v>269</v>
      </c>
      <c r="B440">
        <v>2.2215027071753641</v>
      </c>
      <c r="C440">
        <v>2.8995939992513464</v>
      </c>
      <c r="D440">
        <v>2.7294353324151746</v>
      </c>
      <c r="E440" s="1">
        <v>2.6168440129472952</v>
      </c>
      <c r="F440">
        <f t="shared" si="64"/>
        <v>0.35278825662421953</v>
      </c>
    </row>
    <row r="441" spans="1:6" x14ac:dyDescent="0.2">
      <c r="A441" t="s">
        <v>270</v>
      </c>
      <c r="B441">
        <v>3.3812601679637693</v>
      </c>
      <c r="C441">
        <v>4.900944269579707</v>
      </c>
      <c r="D441">
        <v>4.5428164406690241</v>
      </c>
      <c r="E441" s="1">
        <v>4.2750069594041671</v>
      </c>
      <c r="F441">
        <f t="shared" si="64"/>
        <v>0.79445036400492675</v>
      </c>
    </row>
    <row r="442" spans="1:6" x14ac:dyDescent="0.2">
      <c r="A442" t="s">
        <v>271</v>
      </c>
      <c r="B442">
        <v>4.2356600494007868</v>
      </c>
      <c r="C442">
        <v>4.6768103480503944</v>
      </c>
      <c r="D442">
        <v>4.6285018270401945</v>
      </c>
      <c r="E442" s="1">
        <v>4.5136574081637919</v>
      </c>
      <c r="F442">
        <f t="shared" si="64"/>
        <v>0.24196141615958827</v>
      </c>
    </row>
    <row r="443" spans="1:6" x14ac:dyDescent="0.2">
      <c r="A443" t="s">
        <v>272</v>
      </c>
      <c r="B443">
        <v>4.825993918234035</v>
      </c>
      <c r="C443">
        <v>7.1486388616708556</v>
      </c>
      <c r="D443">
        <v>6.2155388471177941</v>
      </c>
      <c r="E443" s="1">
        <v>6.0633905423408949</v>
      </c>
      <c r="F443">
        <f t="shared" si="64"/>
        <v>1.1687735936882768</v>
      </c>
    </row>
    <row r="446" spans="1:6" x14ac:dyDescent="0.2">
      <c r="B446" t="s">
        <v>81</v>
      </c>
      <c r="C446" t="s">
        <v>83</v>
      </c>
    </row>
    <row r="447" spans="1:6" x14ac:dyDescent="0.2">
      <c r="A447" t="s">
        <v>179</v>
      </c>
      <c r="B447" t="s">
        <v>273</v>
      </c>
      <c r="C447" t="s">
        <v>255</v>
      </c>
    </row>
    <row r="448" spans="1:6" x14ac:dyDescent="0.2">
      <c r="A448" t="s">
        <v>180</v>
      </c>
      <c r="B448" t="s">
        <v>274</v>
      </c>
      <c r="C448" t="s">
        <v>275</v>
      </c>
    </row>
    <row r="449" spans="1:6" x14ac:dyDescent="0.2">
      <c r="A449" t="s">
        <v>181</v>
      </c>
      <c r="B449" t="s">
        <v>276</v>
      </c>
      <c r="C449" t="s">
        <v>277</v>
      </c>
    </row>
    <row r="455" spans="1:6" ht="24" x14ac:dyDescent="0.3">
      <c r="A455" s="26" t="s">
        <v>279</v>
      </c>
    </row>
    <row r="456" spans="1:6" x14ac:dyDescent="0.2">
      <c r="A456" s="9" t="s">
        <v>280</v>
      </c>
      <c r="C456" s="12" t="s">
        <v>43</v>
      </c>
      <c r="D456" s="4" t="s">
        <v>44</v>
      </c>
      <c r="E456" s="4" t="s">
        <v>45</v>
      </c>
    </row>
    <row r="457" spans="1:6" x14ac:dyDescent="0.2">
      <c r="A457" s="13" t="s">
        <v>281</v>
      </c>
      <c r="B457" t="s">
        <v>70</v>
      </c>
      <c r="C457" s="5">
        <v>31</v>
      </c>
      <c r="D457" s="5">
        <v>20.8</v>
      </c>
      <c r="E457" s="5" t="s">
        <v>47</v>
      </c>
    </row>
    <row r="460" spans="1:6" x14ac:dyDescent="0.2">
      <c r="B460" t="s">
        <v>173</v>
      </c>
      <c r="C460" t="s">
        <v>172</v>
      </c>
      <c r="D460" t="s">
        <v>171</v>
      </c>
      <c r="E460" s="2" t="s">
        <v>11</v>
      </c>
      <c r="F460" t="s">
        <v>12</v>
      </c>
    </row>
    <row r="461" spans="1:6" x14ac:dyDescent="0.2">
      <c r="A461" t="s">
        <v>282</v>
      </c>
      <c r="B461">
        <v>0</v>
      </c>
      <c r="C461">
        <v>0</v>
      </c>
      <c r="D461">
        <v>0</v>
      </c>
      <c r="E461" s="1">
        <v>0</v>
      </c>
      <c r="F461">
        <v>0</v>
      </c>
    </row>
    <row r="462" spans="1:6" x14ac:dyDescent="0.2">
      <c r="A462" t="s">
        <v>283</v>
      </c>
      <c r="B462">
        <v>0.17938895636737362</v>
      </c>
      <c r="C462">
        <v>0.81271544159339026</v>
      </c>
      <c r="D462">
        <v>0.58248493136807988</v>
      </c>
      <c r="E462" s="1">
        <v>0.52486310977628126</v>
      </c>
      <c r="F462">
        <v>0.32057107630734982</v>
      </c>
    </row>
    <row r="463" spans="1:6" x14ac:dyDescent="0.2">
      <c r="A463" t="s">
        <v>284</v>
      </c>
      <c r="B463">
        <v>0.38455060910570932</v>
      </c>
      <c r="C463">
        <v>2.3440517574353033</v>
      </c>
      <c r="D463">
        <v>1.5480202190395955</v>
      </c>
      <c r="E463" s="1">
        <v>1.4255408618602026</v>
      </c>
      <c r="F463">
        <v>0.98547556148164184</v>
      </c>
    </row>
    <row r="464" spans="1:6" x14ac:dyDescent="0.2">
      <c r="A464" t="s">
        <v>285</v>
      </c>
      <c r="B464">
        <v>0.34755641107902896</v>
      </c>
      <c r="C464">
        <v>4.2912328798160253</v>
      </c>
      <c r="D464">
        <v>2.4230432385091958</v>
      </c>
      <c r="E464" s="1">
        <v>2.3539441764680831</v>
      </c>
      <c r="F464">
        <v>1.9727460639420118</v>
      </c>
    </row>
    <row r="465" spans="1:6" x14ac:dyDescent="0.2">
      <c r="A465" t="s">
        <v>286</v>
      </c>
      <c r="B465">
        <v>0.92811694799390021</v>
      </c>
      <c r="C465">
        <v>5.9880239520958085</v>
      </c>
      <c r="D465">
        <v>4.8467340715775959</v>
      </c>
      <c r="E465" s="1">
        <v>3.9209583238891015</v>
      </c>
      <c r="F465">
        <v>2.6539518220563139</v>
      </c>
    </row>
    <row r="466" spans="1:6" x14ac:dyDescent="0.2">
      <c r="A466" t="s">
        <v>287</v>
      </c>
      <c r="B466">
        <v>1.4765671200473092</v>
      </c>
      <c r="C466">
        <v>6.5058521035939938</v>
      </c>
      <c r="D466">
        <v>6.2759086088884599</v>
      </c>
      <c r="E466" s="1">
        <v>4.7527759441765873</v>
      </c>
      <c r="F466">
        <v>2.8396085464666188</v>
      </c>
    </row>
    <row r="470" spans="1:6" x14ac:dyDescent="0.2">
      <c r="B470" t="s">
        <v>81</v>
      </c>
      <c r="C470" t="s">
        <v>83</v>
      </c>
    </row>
    <row r="471" spans="1:6" x14ac:dyDescent="0.2">
      <c r="A471" t="s">
        <v>173</v>
      </c>
      <c r="B471" t="s">
        <v>288</v>
      </c>
      <c r="C471" t="s">
        <v>289</v>
      </c>
    </row>
    <row r="472" spans="1:6" x14ac:dyDescent="0.2">
      <c r="A472" t="s">
        <v>172</v>
      </c>
      <c r="B472" t="s">
        <v>290</v>
      </c>
      <c r="C472" t="s">
        <v>291</v>
      </c>
    </row>
    <row r="473" spans="1:6" x14ac:dyDescent="0.2">
      <c r="A473" t="s">
        <v>171</v>
      </c>
      <c r="B473" t="s">
        <v>292</v>
      </c>
      <c r="C473" t="s">
        <v>293</v>
      </c>
    </row>
    <row r="480" spans="1:6" ht="24" x14ac:dyDescent="0.3">
      <c r="A480" s="26" t="s">
        <v>294</v>
      </c>
    </row>
    <row r="481" spans="1:6" x14ac:dyDescent="0.2">
      <c r="A481" s="9" t="s">
        <v>295</v>
      </c>
      <c r="C481" s="12" t="s">
        <v>43</v>
      </c>
      <c r="D481" s="4" t="s">
        <v>44</v>
      </c>
      <c r="E481" s="4" t="s">
        <v>45</v>
      </c>
    </row>
    <row r="482" spans="1:6" x14ac:dyDescent="0.2">
      <c r="A482" s="38" t="s">
        <v>296</v>
      </c>
      <c r="B482" t="s">
        <v>70</v>
      </c>
      <c r="C482" s="5">
        <v>19</v>
      </c>
      <c r="D482" s="5">
        <v>29.3</v>
      </c>
      <c r="E482" s="5" t="s">
        <v>46</v>
      </c>
    </row>
    <row r="486" spans="1:6" x14ac:dyDescent="0.2">
      <c r="B486" t="s">
        <v>182</v>
      </c>
      <c r="C486" t="s">
        <v>183</v>
      </c>
      <c r="D486" t="s">
        <v>184</v>
      </c>
      <c r="E486" s="2" t="s">
        <v>11</v>
      </c>
      <c r="F486" t="s">
        <v>12</v>
      </c>
    </row>
    <row r="487" spans="1:6" x14ac:dyDescent="0.2">
      <c r="A487" t="s">
        <v>297</v>
      </c>
      <c r="B487">
        <v>4.1169205434335113E-3</v>
      </c>
      <c r="C487">
        <v>0</v>
      </c>
      <c r="D487">
        <v>9.1365920511649157E-2</v>
      </c>
      <c r="E487" s="1">
        <f>AVERAGE(B487:D487)</f>
        <v>3.182761368502756E-2</v>
      </c>
      <c r="F487">
        <f>STDEV(B487:D487)</f>
        <v>5.1602759068929034E-2</v>
      </c>
    </row>
    <row r="488" spans="1:6" x14ac:dyDescent="0.2">
      <c r="A488" t="s">
        <v>298</v>
      </c>
      <c r="B488">
        <v>0.34495656872116703</v>
      </c>
      <c r="C488">
        <v>3.5325702981489335E-2</v>
      </c>
      <c r="D488">
        <v>0.11374407582938389</v>
      </c>
      <c r="E488" s="1">
        <f t="shared" ref="E488:E496" si="65">AVERAGE(B488:D488)</f>
        <v>0.16467544917734675</v>
      </c>
      <c r="F488">
        <f t="shared" ref="F488:F495" si="66">STDEV(B488:D488)</f>
        <v>0.16097615304139856</v>
      </c>
    </row>
    <row r="489" spans="1:6" x14ac:dyDescent="0.2">
      <c r="A489" t="s">
        <v>299</v>
      </c>
      <c r="B489">
        <v>0.96413420748168144</v>
      </c>
      <c r="C489">
        <v>0.43957530263068911</v>
      </c>
      <c r="D489">
        <v>0.50155786913899236</v>
      </c>
      <c r="E489" s="1">
        <f t="shared" si="65"/>
        <v>0.63508912641712101</v>
      </c>
      <c r="F489">
        <f t="shared" si="66"/>
        <v>0.28664169038596987</v>
      </c>
    </row>
    <row r="490" spans="1:6" x14ac:dyDescent="0.2">
      <c r="A490" t="s">
        <v>300</v>
      </c>
      <c r="B490">
        <v>2.017740520518569</v>
      </c>
      <c r="C490">
        <v>0.2676045569233122</v>
      </c>
      <c r="D490">
        <v>0.90393366997070013</v>
      </c>
      <c r="E490" s="1">
        <f t="shared" si="65"/>
        <v>1.0630929158041937</v>
      </c>
      <c r="F490">
        <f t="shared" si="66"/>
        <v>0.88585705501400669</v>
      </c>
    </row>
    <row r="491" spans="1:6" x14ac:dyDescent="0.2">
      <c r="A491" t="s">
        <v>301</v>
      </c>
      <c r="B491">
        <v>5.2518722801335898</v>
      </c>
      <c r="C491">
        <v>1.3360931435963777</v>
      </c>
      <c r="D491">
        <v>1.8632257244332855</v>
      </c>
      <c r="E491" s="1">
        <f t="shared" si="65"/>
        <v>2.8170637160544172</v>
      </c>
      <c r="F491">
        <f t="shared" si="66"/>
        <v>2.1250145287103113</v>
      </c>
    </row>
    <row r="492" spans="1:6" x14ac:dyDescent="0.2">
      <c r="A492" t="s">
        <v>302</v>
      </c>
      <c r="B492">
        <v>6.0617293103022218</v>
      </c>
      <c r="C492">
        <v>1.5072394967956326</v>
      </c>
      <c r="D492">
        <v>2.5707665330661325</v>
      </c>
      <c r="E492" s="1">
        <f t="shared" si="65"/>
        <v>3.3799117800546625</v>
      </c>
      <c r="F492">
        <f t="shared" si="66"/>
        <v>2.3826206975464892</v>
      </c>
    </row>
    <row r="493" spans="1:6" x14ac:dyDescent="0.2">
      <c r="A493" t="s">
        <v>303</v>
      </c>
      <c r="B493">
        <v>6.8377635197066908</v>
      </c>
      <c r="C493">
        <v>1.8107816263809287</v>
      </c>
      <c r="D493">
        <v>3.1141234658362338</v>
      </c>
      <c r="E493" s="1">
        <f t="shared" si="65"/>
        <v>3.9208895373079513</v>
      </c>
      <c r="F493">
        <f t="shared" si="66"/>
        <v>2.6087909765856474</v>
      </c>
    </row>
    <row r="494" spans="1:6" x14ac:dyDescent="0.2">
      <c r="A494" t="s">
        <v>304</v>
      </c>
      <c r="B494">
        <v>8.3326997643123235</v>
      </c>
      <c r="C494">
        <v>2.1631999999999998</v>
      </c>
      <c r="D494">
        <v>4.5020786092214671</v>
      </c>
      <c r="E494" s="1">
        <f t="shared" si="65"/>
        <v>4.9993261245112635</v>
      </c>
      <c r="F494">
        <f t="shared" si="66"/>
        <v>3.114662606777638</v>
      </c>
    </row>
    <row r="495" spans="1:6" x14ac:dyDescent="0.2">
      <c r="A495" t="s">
        <v>305</v>
      </c>
      <c r="B495">
        <v>13.17777026265359</v>
      </c>
      <c r="C495">
        <v>3.7088733798604188</v>
      </c>
      <c r="D495">
        <v>7.2973773892428513</v>
      </c>
      <c r="E495" s="1">
        <f t="shared" si="65"/>
        <v>8.0613403439189533</v>
      </c>
      <c r="F495">
        <f t="shared" si="66"/>
        <v>4.7804530738550959</v>
      </c>
    </row>
    <row r="496" spans="1:6" x14ac:dyDescent="0.2">
      <c r="A496" t="s">
        <v>306</v>
      </c>
      <c r="B496">
        <v>16.064842220299621</v>
      </c>
      <c r="C496">
        <v>4.375246353961372</v>
      </c>
      <c r="D496">
        <v>8.3232810615199035</v>
      </c>
      <c r="E496" s="1">
        <f t="shared" si="65"/>
        <v>9.5877898785936324</v>
      </c>
      <c r="F496">
        <f>STDEV(B496:D496)</f>
        <v>5.9465031565552007</v>
      </c>
    </row>
    <row r="500" spans="1:3" x14ac:dyDescent="0.2">
      <c r="B500" t="s">
        <v>81</v>
      </c>
      <c r="C500" t="s">
        <v>83</v>
      </c>
    </row>
    <row r="501" spans="1:3" x14ac:dyDescent="0.2">
      <c r="A501" t="s">
        <v>182</v>
      </c>
      <c r="B501" t="s">
        <v>307</v>
      </c>
      <c r="C501" t="s">
        <v>308</v>
      </c>
    </row>
    <row r="502" spans="1:3" x14ac:dyDescent="0.2">
      <c r="A502" t="s">
        <v>183</v>
      </c>
      <c r="B502" t="s">
        <v>309</v>
      </c>
      <c r="C502" t="s">
        <v>310</v>
      </c>
    </row>
    <row r="503" spans="1:3" x14ac:dyDescent="0.2">
      <c r="A503" t="s">
        <v>184</v>
      </c>
      <c r="B503" t="s">
        <v>311</v>
      </c>
      <c r="C503" t="s">
        <v>312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AB3110-5F7C-F74E-88D5-584BF01D1243}">
  <dimension ref="A1:H100"/>
  <sheetViews>
    <sheetView tabSelected="1" topLeftCell="A70" workbookViewId="0">
      <selection activeCell="D89" sqref="D89"/>
    </sheetView>
  </sheetViews>
  <sheetFormatPr baseColWidth="10" defaultRowHeight="16" x14ac:dyDescent="0.2"/>
  <cols>
    <col min="1" max="1" width="16.83203125" customWidth="1"/>
    <col min="3" max="3" width="17.1640625" customWidth="1"/>
    <col min="5" max="5" width="14.83203125" customWidth="1"/>
    <col min="6" max="6" width="18.33203125" customWidth="1"/>
  </cols>
  <sheetData>
    <row r="1" spans="1:8" ht="24" x14ac:dyDescent="0.3">
      <c r="A1" s="26" t="s">
        <v>313</v>
      </c>
    </row>
    <row r="2" spans="1:8" x14ac:dyDescent="0.2">
      <c r="A2" s="1" t="s">
        <v>55</v>
      </c>
      <c r="B2" s="40" t="s">
        <v>505</v>
      </c>
      <c r="C2" s="40" t="s">
        <v>506</v>
      </c>
      <c r="D2" s="40" t="s">
        <v>316</v>
      </c>
      <c r="F2" t="s">
        <v>63</v>
      </c>
      <c r="G2" s="1" t="s">
        <v>55</v>
      </c>
      <c r="H2" s="1" t="s">
        <v>600</v>
      </c>
    </row>
    <row r="3" spans="1:8" x14ac:dyDescent="0.2">
      <c r="A3" s="1" t="s">
        <v>57</v>
      </c>
      <c r="B3" s="42">
        <v>66</v>
      </c>
      <c r="C3" s="42" t="s">
        <v>47</v>
      </c>
      <c r="D3" s="42">
        <v>27.2</v>
      </c>
      <c r="F3" t="s">
        <v>222</v>
      </c>
      <c r="G3" s="1" t="s">
        <v>57</v>
      </c>
      <c r="H3" s="1">
        <v>42.33272335555624</v>
      </c>
    </row>
    <row r="4" spans="1:8" x14ac:dyDescent="0.2">
      <c r="A4" s="1" t="s">
        <v>28</v>
      </c>
      <c r="B4" s="42">
        <v>41</v>
      </c>
      <c r="C4" s="42" t="s">
        <v>46</v>
      </c>
      <c r="D4" s="42">
        <v>25</v>
      </c>
      <c r="G4" s="1" t="s">
        <v>28</v>
      </c>
      <c r="H4" s="1">
        <v>18.181818181818183</v>
      </c>
    </row>
    <row r="5" spans="1:8" x14ac:dyDescent="0.2">
      <c r="A5" s="1" t="s">
        <v>1</v>
      </c>
      <c r="B5" s="42">
        <v>58</v>
      </c>
      <c r="C5" s="42" t="s">
        <v>46</v>
      </c>
      <c r="D5" s="42">
        <v>36.6</v>
      </c>
      <c r="E5" s="1"/>
      <c r="F5" s="1"/>
      <c r="G5" s="1" t="s">
        <v>1</v>
      </c>
      <c r="H5" s="1">
        <v>28.164014687882496</v>
      </c>
    </row>
    <row r="6" spans="1:8" x14ac:dyDescent="0.2">
      <c r="A6" s="1" t="s">
        <v>31</v>
      </c>
      <c r="B6" s="42">
        <v>58</v>
      </c>
      <c r="C6" s="42" t="s">
        <v>46</v>
      </c>
      <c r="D6" s="42">
        <v>23</v>
      </c>
      <c r="E6" s="1"/>
      <c r="F6" s="1"/>
      <c r="G6" s="1" t="s">
        <v>31</v>
      </c>
      <c r="H6" s="1">
        <v>22.727272727272727</v>
      </c>
    </row>
    <row r="7" spans="1:8" x14ac:dyDescent="0.2">
      <c r="A7" s="1" t="s">
        <v>61</v>
      </c>
      <c r="B7" s="42">
        <v>43</v>
      </c>
      <c r="C7" s="42" t="s">
        <v>46</v>
      </c>
      <c r="D7" s="42">
        <v>37</v>
      </c>
      <c r="G7" s="1" t="s">
        <v>61</v>
      </c>
      <c r="H7" s="1">
        <v>35.186561264822132</v>
      </c>
    </row>
    <row r="8" spans="1:8" x14ac:dyDescent="0.2">
      <c r="A8" s="1" t="s">
        <v>601</v>
      </c>
      <c r="B8" s="83"/>
      <c r="C8" s="83"/>
      <c r="D8" s="83"/>
      <c r="G8" s="1" t="s">
        <v>601</v>
      </c>
      <c r="H8" s="1">
        <v>24.94047619047619</v>
      </c>
    </row>
    <row r="9" spans="1:8" x14ac:dyDescent="0.2">
      <c r="B9" s="83"/>
      <c r="C9" s="83"/>
      <c r="D9" s="83"/>
    </row>
    <row r="10" spans="1:8" x14ac:dyDescent="0.2">
      <c r="B10" s="83"/>
      <c r="C10" s="83"/>
      <c r="D10" s="83"/>
    </row>
    <row r="11" spans="1:8" x14ac:dyDescent="0.2">
      <c r="B11" s="83"/>
      <c r="C11" s="83"/>
      <c r="D11" s="83"/>
    </row>
    <row r="12" spans="1:8" x14ac:dyDescent="0.2">
      <c r="A12" s="21"/>
      <c r="B12" s="83"/>
      <c r="C12" s="83"/>
      <c r="D12" s="83"/>
      <c r="F12" t="s">
        <v>440</v>
      </c>
    </row>
    <row r="13" spans="1:8" x14ac:dyDescent="0.2">
      <c r="A13" t="s">
        <v>602</v>
      </c>
      <c r="B13" s="83"/>
      <c r="C13" s="83"/>
      <c r="D13" s="83"/>
      <c r="F13" t="s">
        <v>602</v>
      </c>
      <c r="G13" s="1" t="s">
        <v>55</v>
      </c>
      <c r="H13" s="1" t="s">
        <v>600</v>
      </c>
    </row>
    <row r="14" spans="1:8" x14ac:dyDescent="0.2">
      <c r="A14" s="1" t="s">
        <v>603</v>
      </c>
      <c r="B14" s="42">
        <v>41</v>
      </c>
      <c r="C14" s="42" t="s">
        <v>46</v>
      </c>
      <c r="D14" s="42">
        <v>25</v>
      </c>
      <c r="G14" s="1" t="s">
        <v>603</v>
      </c>
      <c r="H14" s="1">
        <v>80.967008868324655</v>
      </c>
    </row>
    <row r="15" spans="1:8" x14ac:dyDescent="0.2">
      <c r="A15" s="1" t="s">
        <v>199</v>
      </c>
      <c r="B15" s="42">
        <v>38</v>
      </c>
      <c r="C15" s="42" t="s">
        <v>47</v>
      </c>
      <c r="D15" s="42">
        <v>35.5</v>
      </c>
      <c r="G15" s="1" t="s">
        <v>199</v>
      </c>
      <c r="H15" s="1">
        <v>80.246913580246911</v>
      </c>
    </row>
    <row r="16" spans="1:8" x14ac:dyDescent="0.2">
      <c r="A16" s="1" t="s">
        <v>31</v>
      </c>
      <c r="B16" s="42">
        <v>58</v>
      </c>
      <c r="C16" s="42" t="s">
        <v>46</v>
      </c>
      <c r="D16" s="42">
        <v>23</v>
      </c>
      <c r="G16" s="1" t="s">
        <v>31</v>
      </c>
      <c r="H16" s="1">
        <v>89.839694137346015</v>
      </c>
    </row>
    <row r="17" spans="1:8" x14ac:dyDescent="0.2">
      <c r="A17" s="1" t="s">
        <v>32</v>
      </c>
      <c r="B17" s="42">
        <v>58</v>
      </c>
      <c r="C17" s="42" t="s">
        <v>46</v>
      </c>
      <c r="D17" s="42">
        <v>30</v>
      </c>
      <c r="G17" s="1" t="s">
        <v>32</v>
      </c>
      <c r="H17" s="1">
        <v>92.372881355932208</v>
      </c>
    </row>
    <row r="18" spans="1:8" x14ac:dyDescent="0.2">
      <c r="A18" s="1" t="s">
        <v>61</v>
      </c>
      <c r="B18" s="42">
        <v>43</v>
      </c>
      <c r="C18" s="42" t="s">
        <v>46</v>
      </c>
      <c r="D18" s="42">
        <v>37</v>
      </c>
      <c r="G18" s="1" t="s">
        <v>61</v>
      </c>
      <c r="H18" s="1">
        <v>91.869918699186996</v>
      </c>
    </row>
    <row r="19" spans="1:8" x14ac:dyDescent="0.2">
      <c r="A19" s="1" t="s">
        <v>20</v>
      </c>
      <c r="B19" s="42">
        <v>52</v>
      </c>
      <c r="C19" s="42" t="s">
        <v>46</v>
      </c>
      <c r="D19" s="42">
        <v>26.9</v>
      </c>
      <c r="G19" s="1" t="s">
        <v>20</v>
      </c>
      <c r="H19" s="1">
        <v>78.411910669975185</v>
      </c>
    </row>
    <row r="20" spans="1:8" x14ac:dyDescent="0.2">
      <c r="A20" s="1" t="s">
        <v>604</v>
      </c>
      <c r="B20" s="83"/>
      <c r="C20" s="83"/>
      <c r="D20" s="83"/>
      <c r="G20" s="1" t="s">
        <v>604</v>
      </c>
      <c r="H20" s="1">
        <v>73.908810757809221</v>
      </c>
    </row>
    <row r="21" spans="1:8" x14ac:dyDescent="0.2">
      <c r="A21" s="1" t="s">
        <v>19</v>
      </c>
      <c r="B21" s="42">
        <v>51</v>
      </c>
      <c r="C21" s="42" t="s">
        <v>46</v>
      </c>
      <c r="D21" s="42">
        <v>29.7</v>
      </c>
      <c r="G21" s="1" t="s">
        <v>19</v>
      </c>
      <c r="H21" s="1">
        <v>90.294117647058826</v>
      </c>
    </row>
    <row r="22" spans="1:8" x14ac:dyDescent="0.2">
      <c r="A22" s="1" t="s">
        <v>59</v>
      </c>
      <c r="B22" s="42">
        <v>62</v>
      </c>
      <c r="C22" s="42" t="s">
        <v>47</v>
      </c>
      <c r="D22" s="84">
        <v>36.200000000000003</v>
      </c>
      <c r="G22" s="1" t="s">
        <v>59</v>
      </c>
      <c r="H22" s="1">
        <v>91.823062558356668</v>
      </c>
    </row>
    <row r="23" spans="1:8" x14ac:dyDescent="0.2">
      <c r="A23" s="1" t="s">
        <v>38</v>
      </c>
      <c r="B23" s="83"/>
      <c r="C23" s="83"/>
      <c r="D23" s="83"/>
      <c r="G23" s="1" t="s">
        <v>38</v>
      </c>
      <c r="H23" s="1">
        <v>87.610280015343307</v>
      </c>
    </row>
    <row r="24" spans="1:8" x14ac:dyDescent="0.2">
      <c r="B24" s="83"/>
      <c r="C24" s="83"/>
      <c r="D24" s="83"/>
    </row>
    <row r="25" spans="1:8" x14ac:dyDescent="0.2">
      <c r="B25" s="83"/>
      <c r="C25" s="83"/>
      <c r="D25" s="83"/>
      <c r="F25" t="s">
        <v>190</v>
      </c>
    </row>
    <row r="26" spans="1:8" x14ac:dyDescent="0.2">
      <c r="A26" t="s">
        <v>605</v>
      </c>
      <c r="B26" s="83"/>
      <c r="C26" s="83"/>
      <c r="D26" s="83"/>
      <c r="F26" t="s">
        <v>605</v>
      </c>
      <c r="G26" s="1" t="s">
        <v>55</v>
      </c>
      <c r="H26" s="1" t="s">
        <v>600</v>
      </c>
    </row>
    <row r="27" spans="1:8" x14ac:dyDescent="0.2">
      <c r="A27" s="1" t="s">
        <v>235</v>
      </c>
      <c r="B27" s="42">
        <v>50</v>
      </c>
      <c r="C27" s="42" t="s">
        <v>46</v>
      </c>
      <c r="D27" s="42">
        <v>35.4</v>
      </c>
      <c r="G27" s="1" t="s">
        <v>235</v>
      </c>
      <c r="H27" s="1">
        <v>95.605366678702424</v>
      </c>
    </row>
    <row r="28" spans="1:8" x14ac:dyDescent="0.2">
      <c r="A28" s="1" t="s">
        <v>606</v>
      </c>
      <c r="B28" s="42">
        <v>30</v>
      </c>
      <c r="C28" s="42" t="s">
        <v>46</v>
      </c>
      <c r="D28" s="42">
        <v>40</v>
      </c>
      <c r="G28" s="1" t="s">
        <v>606</v>
      </c>
      <c r="H28" s="1">
        <v>90.890688259109311</v>
      </c>
    </row>
    <row r="29" spans="1:8" x14ac:dyDescent="0.2">
      <c r="A29" s="1" t="s">
        <v>232</v>
      </c>
      <c r="B29" s="42">
        <v>54</v>
      </c>
      <c r="C29" s="42" t="s">
        <v>47</v>
      </c>
      <c r="D29" s="42">
        <v>33.1</v>
      </c>
      <c r="G29" s="1" t="s">
        <v>232</v>
      </c>
      <c r="H29" s="1">
        <v>97.918177861598721</v>
      </c>
    </row>
    <row r="30" spans="1:8" x14ac:dyDescent="0.2">
      <c r="B30" s="83"/>
      <c r="C30" s="83"/>
      <c r="D30" s="83"/>
    </row>
    <row r="31" spans="1:8" x14ac:dyDescent="0.2">
      <c r="B31" s="83"/>
      <c r="C31" s="83"/>
      <c r="D31" s="83"/>
    </row>
    <row r="32" spans="1:8" x14ac:dyDescent="0.2">
      <c r="B32" s="83"/>
      <c r="C32" s="83"/>
      <c r="D32" s="83"/>
    </row>
    <row r="33" spans="1:8" x14ac:dyDescent="0.2">
      <c r="B33" s="83"/>
      <c r="C33" s="83"/>
      <c r="D33" s="83"/>
      <c r="F33" t="s">
        <v>66</v>
      </c>
    </row>
    <row r="34" spans="1:8" x14ac:dyDescent="0.2">
      <c r="B34" s="83"/>
      <c r="C34" s="83"/>
      <c r="D34" s="83"/>
      <c r="F34" t="s">
        <v>607</v>
      </c>
      <c r="G34" s="1" t="s">
        <v>55</v>
      </c>
      <c r="H34" s="1" t="s">
        <v>600</v>
      </c>
    </row>
    <row r="35" spans="1:8" x14ac:dyDescent="0.2">
      <c r="B35" s="83"/>
      <c r="C35" s="83"/>
      <c r="D35" s="83"/>
      <c r="G35" s="1" t="s">
        <v>607</v>
      </c>
      <c r="H35" s="1">
        <v>76.631505136235603</v>
      </c>
    </row>
    <row r="36" spans="1:8" x14ac:dyDescent="0.2">
      <c r="B36" s="83"/>
      <c r="C36" s="83"/>
      <c r="D36" s="83"/>
    </row>
    <row r="37" spans="1:8" x14ac:dyDescent="0.2">
      <c r="B37" s="83"/>
      <c r="C37" s="83"/>
      <c r="D37" s="83"/>
    </row>
    <row r="38" spans="1:8" x14ac:dyDescent="0.2">
      <c r="B38" s="83"/>
      <c r="C38" s="83"/>
      <c r="D38" s="83"/>
      <c r="F38" t="s">
        <v>64</v>
      </c>
    </row>
    <row r="39" spans="1:8" x14ac:dyDescent="0.2">
      <c r="A39" t="s">
        <v>608</v>
      </c>
      <c r="B39" s="83"/>
      <c r="C39" s="83"/>
      <c r="D39" s="83"/>
      <c r="F39" t="s">
        <v>608</v>
      </c>
      <c r="G39" s="1" t="s">
        <v>55</v>
      </c>
      <c r="H39" s="1" t="s">
        <v>600</v>
      </c>
    </row>
    <row r="40" spans="1:8" x14ac:dyDescent="0.2">
      <c r="A40" s="1" t="s">
        <v>199</v>
      </c>
      <c r="B40" s="42">
        <v>38</v>
      </c>
      <c r="C40" s="42" t="s">
        <v>47</v>
      </c>
      <c r="D40" s="42">
        <v>35.5</v>
      </c>
      <c r="G40" s="1" t="s">
        <v>199</v>
      </c>
      <c r="H40" s="1">
        <v>4.608207318143263</v>
      </c>
    </row>
    <row r="41" spans="1:8" x14ac:dyDescent="0.2">
      <c r="A41" s="1" t="s">
        <v>32</v>
      </c>
      <c r="B41" s="42">
        <v>58</v>
      </c>
      <c r="C41" s="42" t="s">
        <v>46</v>
      </c>
      <c r="D41" s="42">
        <v>30</v>
      </c>
      <c r="G41" s="1" t="s">
        <v>32</v>
      </c>
      <c r="H41" s="1">
        <v>1.4749484699540194</v>
      </c>
    </row>
    <row r="42" spans="1:8" x14ac:dyDescent="0.2">
      <c r="A42" s="1" t="s">
        <v>609</v>
      </c>
      <c r="B42" s="42">
        <v>58</v>
      </c>
      <c r="C42" s="42" t="s">
        <v>46</v>
      </c>
      <c r="D42" s="42">
        <v>23</v>
      </c>
      <c r="G42" s="1" t="s">
        <v>609</v>
      </c>
      <c r="H42" s="1">
        <v>4.5919432913896081</v>
      </c>
    </row>
    <row r="43" spans="1:8" x14ac:dyDescent="0.2">
      <c r="A43" s="1" t="s">
        <v>14</v>
      </c>
      <c r="B43" s="42">
        <v>43</v>
      </c>
      <c r="C43" s="42" t="s">
        <v>46</v>
      </c>
      <c r="D43" s="42">
        <v>37</v>
      </c>
      <c r="G43" s="1" t="s">
        <v>14</v>
      </c>
      <c r="H43" s="1">
        <v>4.1314102564102555</v>
      </c>
    </row>
    <row r="44" spans="1:8" x14ac:dyDescent="0.2">
      <c r="A44" s="1" t="s">
        <v>604</v>
      </c>
      <c r="B44" s="83"/>
      <c r="C44" s="83"/>
      <c r="D44" s="83"/>
      <c r="G44" s="1" t="s">
        <v>604</v>
      </c>
      <c r="H44" s="1">
        <v>5.2702702702702702</v>
      </c>
    </row>
    <row r="45" spans="1:8" x14ac:dyDescent="0.2">
      <c r="A45" s="1" t="s">
        <v>603</v>
      </c>
      <c r="B45" s="42">
        <v>41</v>
      </c>
      <c r="C45" s="42" t="s">
        <v>46</v>
      </c>
      <c r="D45" s="42">
        <v>25</v>
      </c>
      <c r="G45" s="1" t="s">
        <v>603</v>
      </c>
      <c r="H45" s="1">
        <v>7.227722772277227</v>
      </c>
    </row>
    <row r="46" spans="1:8" x14ac:dyDescent="0.2">
      <c r="A46" s="1" t="s">
        <v>22</v>
      </c>
      <c r="B46" s="42">
        <v>31</v>
      </c>
      <c r="C46" s="85" t="s">
        <v>47</v>
      </c>
      <c r="D46" s="42">
        <v>31.8</v>
      </c>
      <c r="G46" s="1" t="s">
        <v>22</v>
      </c>
      <c r="H46" s="1">
        <v>3.3663366336633667</v>
      </c>
    </row>
    <row r="47" spans="1:8" x14ac:dyDescent="0.2">
      <c r="A47" s="1" t="s">
        <v>19</v>
      </c>
      <c r="B47" s="42">
        <v>51</v>
      </c>
      <c r="C47" s="42" t="s">
        <v>46</v>
      </c>
      <c r="D47" s="42">
        <v>29.7</v>
      </c>
      <c r="G47" s="1" t="s">
        <v>19</v>
      </c>
      <c r="H47" s="1">
        <v>2.7272727272727271</v>
      </c>
    </row>
    <row r="48" spans="1:8" x14ac:dyDescent="0.2">
      <c r="B48" s="83"/>
      <c r="C48" s="83"/>
      <c r="D48" s="83"/>
    </row>
    <row r="49" spans="1:8" x14ac:dyDescent="0.2">
      <c r="B49" s="83"/>
      <c r="C49" s="83"/>
      <c r="D49" s="83"/>
    </row>
    <row r="50" spans="1:8" x14ac:dyDescent="0.2">
      <c r="B50" s="83"/>
      <c r="C50" s="83"/>
      <c r="D50" s="83"/>
      <c r="F50" t="s">
        <v>63</v>
      </c>
    </row>
    <row r="51" spans="1:8" x14ac:dyDescent="0.2">
      <c r="A51" t="s">
        <v>610</v>
      </c>
      <c r="B51" s="83"/>
      <c r="C51" s="83"/>
      <c r="D51" s="83"/>
      <c r="F51" t="s">
        <v>610</v>
      </c>
      <c r="G51" s="1" t="s">
        <v>55</v>
      </c>
      <c r="H51" s="1" t="s">
        <v>600</v>
      </c>
    </row>
    <row r="52" spans="1:8" x14ac:dyDescent="0.2">
      <c r="A52" s="1" t="s">
        <v>604</v>
      </c>
      <c r="B52" s="83"/>
      <c r="C52" s="83"/>
      <c r="D52" s="83"/>
      <c r="G52" s="1" t="s">
        <v>604</v>
      </c>
      <c r="H52" s="1">
        <v>0.72972972972972971</v>
      </c>
    </row>
    <row r="53" spans="1:8" x14ac:dyDescent="0.2">
      <c r="A53" s="1" t="s">
        <v>603</v>
      </c>
      <c r="B53" s="42">
        <v>41</v>
      </c>
      <c r="C53" s="42" t="s">
        <v>46</v>
      </c>
      <c r="D53" s="42">
        <v>25</v>
      </c>
      <c r="G53" s="1" t="s">
        <v>603</v>
      </c>
      <c r="H53" s="1">
        <v>0.36458333333333331</v>
      </c>
    </row>
    <row r="54" spans="1:8" x14ac:dyDescent="0.2">
      <c r="A54" s="86" t="s">
        <v>61</v>
      </c>
      <c r="B54" s="42">
        <v>43</v>
      </c>
      <c r="C54" s="42" t="s">
        <v>46</v>
      </c>
      <c r="D54" s="42">
        <v>37</v>
      </c>
      <c r="G54" s="86" t="s">
        <v>61</v>
      </c>
      <c r="H54" s="87">
        <v>1.5608025717769647</v>
      </c>
    </row>
    <row r="55" spans="1:8" x14ac:dyDescent="0.2">
      <c r="A55" s="1" t="s">
        <v>199</v>
      </c>
      <c r="B55" s="42">
        <v>38</v>
      </c>
      <c r="C55" s="42" t="s">
        <v>47</v>
      </c>
      <c r="D55" s="42">
        <v>35.5</v>
      </c>
      <c r="G55" s="1" t="s">
        <v>199</v>
      </c>
      <c r="H55" s="1">
        <v>2.4138264287094904</v>
      </c>
    </row>
    <row r="56" spans="1:8" x14ac:dyDescent="0.2">
      <c r="A56" s="1" t="s">
        <v>20</v>
      </c>
      <c r="B56" s="42">
        <v>52</v>
      </c>
      <c r="C56" s="42" t="s">
        <v>46</v>
      </c>
      <c r="D56" s="42">
        <v>26.9</v>
      </c>
      <c r="G56" s="1" t="s">
        <v>20</v>
      </c>
      <c r="H56" s="1">
        <v>3.7760675273088378</v>
      </c>
    </row>
    <row r="57" spans="1:8" x14ac:dyDescent="0.2">
      <c r="A57" s="1" t="s">
        <v>32</v>
      </c>
      <c r="B57" s="42">
        <v>58</v>
      </c>
      <c r="C57" s="42" t="s">
        <v>46</v>
      </c>
      <c r="D57" s="42">
        <v>30</v>
      </c>
      <c r="G57" s="1" t="s">
        <v>32</v>
      </c>
      <c r="H57" s="1">
        <v>1.3513513513513513</v>
      </c>
    </row>
    <row r="58" spans="1:8" x14ac:dyDescent="0.2">
      <c r="B58" s="83"/>
      <c r="C58" s="83"/>
      <c r="D58" s="83"/>
    </row>
    <row r="59" spans="1:8" x14ac:dyDescent="0.2">
      <c r="B59" s="83"/>
      <c r="C59" s="83"/>
      <c r="D59" s="83"/>
    </row>
    <row r="60" spans="1:8" x14ac:dyDescent="0.2">
      <c r="B60" s="83"/>
      <c r="C60" s="83"/>
      <c r="D60" s="83"/>
    </row>
    <row r="61" spans="1:8" x14ac:dyDescent="0.2">
      <c r="B61" s="83"/>
      <c r="C61" s="83"/>
      <c r="D61" s="83"/>
    </row>
    <row r="62" spans="1:8" x14ac:dyDescent="0.2">
      <c r="B62" s="83"/>
      <c r="C62" s="83"/>
      <c r="D62" s="83"/>
    </row>
    <row r="63" spans="1:8" x14ac:dyDescent="0.2">
      <c r="B63" s="83"/>
      <c r="C63" s="83"/>
      <c r="D63" s="83"/>
      <c r="F63" t="s">
        <v>65</v>
      </c>
    </row>
    <row r="64" spans="1:8" x14ac:dyDescent="0.2">
      <c r="A64" t="s">
        <v>611</v>
      </c>
      <c r="B64" s="83"/>
      <c r="C64" s="83"/>
      <c r="D64" s="83"/>
      <c r="F64" t="s">
        <v>611</v>
      </c>
      <c r="G64" s="1" t="s">
        <v>55</v>
      </c>
      <c r="H64" s="1" t="s">
        <v>600</v>
      </c>
    </row>
    <row r="65" spans="1:8" x14ac:dyDescent="0.2">
      <c r="A65" s="88" t="s">
        <v>41</v>
      </c>
      <c r="B65" s="89">
        <v>23</v>
      </c>
      <c r="C65" s="42" t="s">
        <v>47</v>
      </c>
      <c r="D65" s="89">
        <v>24.9</v>
      </c>
      <c r="G65" s="88" t="s">
        <v>41</v>
      </c>
      <c r="H65" s="1">
        <v>0.48140812675696398</v>
      </c>
    </row>
    <row r="66" spans="1:8" x14ac:dyDescent="0.2">
      <c r="A66" s="88" t="s">
        <v>39</v>
      </c>
      <c r="B66" s="42">
        <v>26</v>
      </c>
      <c r="C66" s="42" t="s">
        <v>46</v>
      </c>
      <c r="D66" s="42">
        <v>26.4</v>
      </c>
      <c r="G66" s="88" t="s">
        <v>39</v>
      </c>
      <c r="H66" s="1">
        <v>1.0494505494505495</v>
      </c>
    </row>
    <row r="67" spans="1:8" x14ac:dyDescent="0.2">
      <c r="A67" s="88" t="s">
        <v>40</v>
      </c>
      <c r="B67" s="42">
        <v>38</v>
      </c>
      <c r="C67" s="42" t="s">
        <v>46</v>
      </c>
      <c r="D67" s="42">
        <v>21.6</v>
      </c>
      <c r="G67" s="88" t="s">
        <v>40</v>
      </c>
      <c r="H67" s="1">
        <v>0</v>
      </c>
    </row>
    <row r="68" spans="1:8" x14ac:dyDescent="0.2">
      <c r="A68" s="88" t="s">
        <v>38</v>
      </c>
      <c r="B68" s="83"/>
      <c r="C68" s="83"/>
      <c r="D68" s="83"/>
      <c r="G68" s="88" t="s">
        <v>38</v>
      </c>
      <c r="H68" s="1">
        <v>1.8333333333333333</v>
      </c>
    </row>
    <row r="69" spans="1:8" x14ac:dyDescent="0.2">
      <c r="B69" s="83"/>
      <c r="C69" s="83"/>
      <c r="D69" s="83"/>
    </row>
    <row r="70" spans="1:8" x14ac:dyDescent="0.2">
      <c r="B70" s="83"/>
      <c r="C70" s="83"/>
      <c r="D70" s="83"/>
    </row>
    <row r="71" spans="1:8" x14ac:dyDescent="0.2">
      <c r="B71" s="83"/>
      <c r="C71" s="83"/>
      <c r="D71" s="83"/>
      <c r="F71" t="s">
        <v>65</v>
      </c>
    </row>
    <row r="72" spans="1:8" x14ac:dyDescent="0.2">
      <c r="A72" t="s">
        <v>612</v>
      </c>
      <c r="B72" s="83"/>
      <c r="C72" s="83"/>
      <c r="D72" s="83"/>
      <c r="F72" t="s">
        <v>612</v>
      </c>
      <c r="G72" s="1" t="s">
        <v>55</v>
      </c>
      <c r="H72" s="1" t="s">
        <v>600</v>
      </c>
    </row>
    <row r="73" spans="1:8" x14ac:dyDescent="0.2">
      <c r="A73" s="1" t="s">
        <v>41</v>
      </c>
      <c r="B73" s="89">
        <v>23</v>
      </c>
      <c r="C73" s="42" t="s">
        <v>47</v>
      </c>
      <c r="D73" s="89">
        <v>24.9</v>
      </c>
      <c r="G73" s="1" t="s">
        <v>41</v>
      </c>
      <c r="H73" s="1">
        <v>0.11673151750972763</v>
      </c>
    </row>
    <row r="74" spans="1:8" x14ac:dyDescent="0.2">
      <c r="A74" s="1" t="s">
        <v>38</v>
      </c>
      <c r="B74" s="83"/>
      <c r="C74" s="83"/>
      <c r="D74" s="83"/>
      <c r="G74" s="1" t="s">
        <v>38</v>
      </c>
      <c r="H74" s="1">
        <v>0</v>
      </c>
    </row>
    <row r="75" spans="1:8" x14ac:dyDescent="0.2">
      <c r="A75" s="1" t="s">
        <v>40</v>
      </c>
      <c r="B75" s="42">
        <v>38</v>
      </c>
      <c r="C75" s="42" t="s">
        <v>46</v>
      </c>
      <c r="D75" s="42">
        <v>21.6</v>
      </c>
      <c r="G75" s="1" t="s">
        <v>40</v>
      </c>
      <c r="H75" s="1">
        <v>0.37593984962406013</v>
      </c>
    </row>
    <row r="76" spans="1:8" x14ac:dyDescent="0.2">
      <c r="A76" s="1" t="s">
        <v>39</v>
      </c>
      <c r="B76" s="42">
        <v>26</v>
      </c>
      <c r="C76" s="42" t="s">
        <v>46</v>
      </c>
      <c r="D76" s="42">
        <v>26.4</v>
      </c>
      <c r="G76" s="1" t="s">
        <v>39</v>
      </c>
      <c r="H76" s="1">
        <v>0.3375527426160338</v>
      </c>
    </row>
    <row r="77" spans="1:8" x14ac:dyDescent="0.2">
      <c r="B77" s="83"/>
      <c r="C77" s="83"/>
      <c r="D77" s="83"/>
    </row>
    <row r="78" spans="1:8" x14ac:dyDescent="0.2">
      <c r="B78" s="83"/>
      <c r="C78" s="83"/>
      <c r="D78" s="83"/>
    </row>
    <row r="79" spans="1:8" x14ac:dyDescent="0.2">
      <c r="B79" s="83"/>
      <c r="C79" s="83"/>
      <c r="D79" s="83"/>
      <c r="F79" t="s">
        <v>66</v>
      </c>
    </row>
    <row r="80" spans="1:8" x14ac:dyDescent="0.2">
      <c r="B80" s="83"/>
      <c r="C80" s="83"/>
      <c r="D80" s="83"/>
      <c r="F80" t="s">
        <v>613</v>
      </c>
      <c r="G80" s="1" t="s">
        <v>55</v>
      </c>
      <c r="H80" s="1" t="s">
        <v>600</v>
      </c>
    </row>
    <row r="81" spans="1:8" x14ac:dyDescent="0.2">
      <c r="B81" s="83"/>
      <c r="C81" s="83"/>
      <c r="D81" s="83"/>
      <c r="G81" s="1" t="s">
        <v>613</v>
      </c>
      <c r="H81" s="1">
        <v>1.5710872162485066</v>
      </c>
    </row>
    <row r="90" spans="1:8" ht="24" x14ac:dyDescent="0.3">
      <c r="A90" s="26" t="s">
        <v>594</v>
      </c>
    </row>
    <row r="91" spans="1:8" x14ac:dyDescent="0.2">
      <c r="A91" t="s">
        <v>595</v>
      </c>
      <c r="B91" t="s">
        <v>596</v>
      </c>
      <c r="C91" t="s">
        <v>597</v>
      </c>
      <c r="D91" t="s">
        <v>598</v>
      </c>
      <c r="E91" t="s">
        <v>599</v>
      </c>
    </row>
    <row r="92" spans="1:8" x14ac:dyDescent="0.2">
      <c r="A92">
        <v>0</v>
      </c>
      <c r="B92">
        <v>0</v>
      </c>
      <c r="C92" s="7">
        <v>1.7445947260000001</v>
      </c>
      <c r="D92" s="7">
        <v>1.0025820000000001</v>
      </c>
      <c r="E92" s="7">
        <v>1.02857</v>
      </c>
    </row>
    <row r="93" spans="1:8" x14ac:dyDescent="0.2">
      <c r="A93">
        <v>10</v>
      </c>
      <c r="B93">
        <v>10</v>
      </c>
      <c r="C93" s="7">
        <v>8.9328826649999993</v>
      </c>
      <c r="D93" s="7">
        <v>9.0321020000000001</v>
      </c>
      <c r="E93" s="7">
        <v>12.441240000000001</v>
      </c>
    </row>
    <row r="94" spans="1:8" x14ac:dyDescent="0.2">
      <c r="A94">
        <v>20</v>
      </c>
      <c r="B94">
        <v>20</v>
      </c>
      <c r="C94" s="7">
        <v>16.731692679999998</v>
      </c>
      <c r="D94" s="7">
        <v>14.16072</v>
      </c>
      <c r="E94" s="7">
        <v>17.44624</v>
      </c>
    </row>
    <row r="95" spans="1:8" x14ac:dyDescent="0.2">
      <c r="A95">
        <v>30</v>
      </c>
      <c r="B95">
        <v>30</v>
      </c>
      <c r="C95" s="7">
        <v>20.311896690000001</v>
      </c>
      <c r="D95" s="7">
        <v>22.69567</v>
      </c>
      <c r="E95" s="7">
        <v>27.14339</v>
      </c>
    </row>
    <row r="96" spans="1:8" x14ac:dyDescent="0.2">
      <c r="A96">
        <v>40</v>
      </c>
      <c r="B96">
        <v>40</v>
      </c>
      <c r="C96" s="7">
        <v>31.645332889999999</v>
      </c>
      <c r="D96" s="7">
        <v>29.147020000000001</v>
      </c>
      <c r="E96" s="7">
        <v>34.850169999999999</v>
      </c>
    </row>
    <row r="97" spans="1:5" x14ac:dyDescent="0.2">
      <c r="A97">
        <v>50</v>
      </c>
      <c r="B97">
        <v>50</v>
      </c>
      <c r="C97" s="7">
        <v>40.470908540000003</v>
      </c>
      <c r="D97" s="7">
        <v>37.787700000000001</v>
      </c>
      <c r="E97" s="7">
        <v>44.657760000000003</v>
      </c>
    </row>
    <row r="98" spans="1:5" x14ac:dyDescent="0.2">
      <c r="A98">
        <v>60</v>
      </c>
      <c r="B98">
        <v>60</v>
      </c>
      <c r="C98" s="7">
        <v>48.668793020000003</v>
      </c>
      <c r="D98" s="7">
        <v>44.862760000000002</v>
      </c>
      <c r="E98" s="7">
        <v>51.61056</v>
      </c>
    </row>
    <row r="99" spans="1:5" x14ac:dyDescent="0.2">
      <c r="A99">
        <v>70</v>
      </c>
      <c r="B99">
        <v>70</v>
      </c>
      <c r="C99" s="7">
        <v>57.261740330000002</v>
      </c>
      <c r="D99" s="7">
        <v>55.10819</v>
      </c>
      <c r="E99" s="7">
        <v>62.8292</v>
      </c>
    </row>
    <row r="100" spans="1:5" x14ac:dyDescent="0.2">
      <c r="A100">
        <v>100</v>
      </c>
      <c r="B100">
        <v>100</v>
      </c>
      <c r="C100" s="7">
        <v>84.326379410000001</v>
      </c>
      <c r="D100" s="7">
        <v>81.643950000000004</v>
      </c>
      <c r="E100" s="7">
        <v>89.987880000000004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447B0-3FF8-0B4D-BA26-760DDF4A36BA}">
  <dimension ref="A1:DD1203"/>
  <sheetViews>
    <sheetView topLeftCell="A85" zoomScaleNormal="100" workbookViewId="0">
      <selection activeCell="A1148" sqref="A1148"/>
    </sheetView>
  </sheetViews>
  <sheetFormatPr baseColWidth="10" defaultRowHeight="16" x14ac:dyDescent="0.2"/>
  <cols>
    <col min="1" max="1" width="16.6640625" customWidth="1"/>
    <col min="13" max="13" width="23.1640625" customWidth="1"/>
  </cols>
  <sheetData>
    <row r="1" spans="1:11" ht="24" x14ac:dyDescent="0.3">
      <c r="A1" s="26" t="s">
        <v>314</v>
      </c>
    </row>
    <row r="2" spans="1:11" x14ac:dyDescent="0.2">
      <c r="B2" s="39"/>
      <c r="C2" s="1" t="s">
        <v>315</v>
      </c>
      <c r="D2" s="40" t="s">
        <v>316</v>
      </c>
      <c r="E2" s="1" t="s">
        <v>45</v>
      </c>
      <c r="J2" s="39"/>
      <c r="K2" t="s">
        <v>317</v>
      </c>
    </row>
    <row r="3" spans="1:11" x14ac:dyDescent="0.2">
      <c r="A3" s="41" t="s">
        <v>318</v>
      </c>
      <c r="B3" s="39" t="s">
        <v>319</v>
      </c>
      <c r="C3" s="42">
        <v>24</v>
      </c>
      <c r="D3" s="42">
        <v>32.200000000000003</v>
      </c>
      <c r="E3" s="42" t="s">
        <v>46</v>
      </c>
      <c r="H3" t="s">
        <v>320</v>
      </c>
      <c r="I3" s="41" t="s">
        <v>318</v>
      </c>
      <c r="J3" s="39" t="s">
        <v>319</v>
      </c>
      <c r="K3" s="43">
        <v>561.59999999999991</v>
      </c>
    </row>
    <row r="4" spans="1:11" x14ac:dyDescent="0.2">
      <c r="B4" s="39" t="s">
        <v>321</v>
      </c>
      <c r="C4" s="42">
        <v>14</v>
      </c>
      <c r="D4" s="42">
        <v>24.1</v>
      </c>
      <c r="E4" s="42" t="s">
        <v>46</v>
      </c>
      <c r="J4" s="39" t="s">
        <v>321</v>
      </c>
      <c r="K4" s="43">
        <v>443.73333333333295</v>
      </c>
    </row>
    <row r="5" spans="1:11" x14ac:dyDescent="0.2">
      <c r="B5" s="39" t="s">
        <v>322</v>
      </c>
      <c r="C5" s="42">
        <v>46</v>
      </c>
      <c r="D5" s="42">
        <v>19.100000000000001</v>
      </c>
      <c r="E5" s="42" t="s">
        <v>47</v>
      </c>
      <c r="J5" s="39" t="s">
        <v>322</v>
      </c>
      <c r="K5" s="43">
        <v>409.066666666667</v>
      </c>
    </row>
    <row r="6" spans="1:11" x14ac:dyDescent="0.2">
      <c r="B6" s="39" t="s">
        <v>323</v>
      </c>
      <c r="C6" s="42">
        <v>3</v>
      </c>
      <c r="D6" s="42">
        <v>17.600000000000001</v>
      </c>
      <c r="E6" s="42" t="s">
        <v>47</v>
      </c>
      <c r="J6" s="39" t="s">
        <v>323</v>
      </c>
      <c r="K6" s="43">
        <v>422.93333333333305</v>
      </c>
    </row>
    <row r="7" spans="1:11" x14ac:dyDescent="0.2">
      <c r="B7" s="39" t="s">
        <v>324</v>
      </c>
      <c r="C7" s="42">
        <v>18</v>
      </c>
      <c r="D7" s="42">
        <v>29.6</v>
      </c>
      <c r="E7" s="42" t="s">
        <v>46</v>
      </c>
      <c r="J7" s="39" t="s">
        <v>324</v>
      </c>
      <c r="K7" s="43">
        <v>416</v>
      </c>
    </row>
    <row r="8" spans="1:11" x14ac:dyDescent="0.2">
      <c r="B8" s="39" t="s">
        <v>325</v>
      </c>
      <c r="C8" s="42">
        <v>43</v>
      </c>
      <c r="D8" s="42">
        <v>30.93</v>
      </c>
      <c r="E8" s="42" t="s">
        <v>46</v>
      </c>
      <c r="J8" s="39" t="s">
        <v>325</v>
      </c>
      <c r="K8" s="43">
        <v>651.73333333333301</v>
      </c>
    </row>
    <row r="9" spans="1:11" x14ac:dyDescent="0.2">
      <c r="B9" s="39" t="s">
        <v>326</v>
      </c>
      <c r="C9" s="42">
        <v>31</v>
      </c>
      <c r="D9" s="44">
        <v>24.47</v>
      </c>
      <c r="E9" s="42" t="s">
        <v>47</v>
      </c>
      <c r="J9" s="39" t="s">
        <v>326</v>
      </c>
      <c r="K9" s="43">
        <v>762.66666666666697</v>
      </c>
    </row>
    <row r="10" spans="1:11" x14ac:dyDescent="0.2">
      <c r="B10" s="39" t="s">
        <v>327</v>
      </c>
      <c r="C10" s="42">
        <v>39</v>
      </c>
      <c r="D10" s="42">
        <v>34.700000000000003</v>
      </c>
      <c r="E10" s="42" t="s">
        <v>46</v>
      </c>
      <c r="J10" s="39" t="s">
        <v>327</v>
      </c>
      <c r="K10" s="43">
        <v>426.40000000000003</v>
      </c>
    </row>
    <row r="11" spans="1:11" x14ac:dyDescent="0.2">
      <c r="B11" s="39" t="s">
        <v>328</v>
      </c>
      <c r="C11" s="45">
        <v>13</v>
      </c>
      <c r="D11" s="46">
        <v>18.600000000000001</v>
      </c>
      <c r="E11" s="45" t="s">
        <v>47</v>
      </c>
      <c r="J11" s="39" t="s">
        <v>328</v>
      </c>
      <c r="K11" s="43">
        <v>161.20000000000002</v>
      </c>
    </row>
    <row r="12" spans="1:11" x14ac:dyDescent="0.2">
      <c r="B12" s="39" t="s">
        <v>329</v>
      </c>
      <c r="C12" s="42">
        <v>35</v>
      </c>
      <c r="D12" s="42">
        <v>26.91</v>
      </c>
      <c r="E12" s="42" t="s">
        <v>47</v>
      </c>
      <c r="J12" s="39" t="s">
        <v>329</v>
      </c>
      <c r="K12" s="43">
        <v>663</v>
      </c>
    </row>
    <row r="13" spans="1:11" x14ac:dyDescent="0.2">
      <c r="B13" s="39" t="s">
        <v>330</v>
      </c>
      <c r="C13" s="44">
        <v>23</v>
      </c>
      <c r="D13" s="44">
        <v>16</v>
      </c>
      <c r="E13" s="44" t="s">
        <v>46</v>
      </c>
      <c r="J13" s="39" t="s">
        <v>330</v>
      </c>
      <c r="K13" s="43">
        <v>626.6</v>
      </c>
    </row>
    <row r="14" spans="1:11" x14ac:dyDescent="0.2">
      <c r="B14" s="39" t="s">
        <v>331</v>
      </c>
      <c r="C14" s="42">
        <v>35</v>
      </c>
      <c r="D14" s="42">
        <v>21.9</v>
      </c>
      <c r="E14" s="42" t="s">
        <v>46</v>
      </c>
      <c r="J14" s="39" t="s">
        <v>331</v>
      </c>
      <c r="K14">
        <v>293.79999999999995</v>
      </c>
    </row>
    <row r="15" spans="1:11" x14ac:dyDescent="0.2">
      <c r="B15" s="39" t="s">
        <v>332</v>
      </c>
      <c r="C15" s="42">
        <v>35</v>
      </c>
      <c r="D15" s="42">
        <v>37.96</v>
      </c>
      <c r="E15" s="42" t="s">
        <v>47</v>
      </c>
      <c r="J15" s="39" t="s">
        <v>332</v>
      </c>
      <c r="K15" s="43">
        <v>414.26666666666694</v>
      </c>
    </row>
    <row r="16" spans="1:11" x14ac:dyDescent="0.2">
      <c r="B16" s="39" t="s">
        <v>333</v>
      </c>
      <c r="C16" s="42">
        <v>45</v>
      </c>
      <c r="D16" s="42">
        <v>38.409999999999997</v>
      </c>
      <c r="E16" s="42" t="s">
        <v>46</v>
      </c>
      <c r="J16" s="39" t="s">
        <v>333</v>
      </c>
      <c r="K16" s="43">
        <v>165.53333333333299</v>
      </c>
    </row>
    <row r="17" spans="2:11" x14ac:dyDescent="0.2">
      <c r="B17" s="39" t="s">
        <v>334</v>
      </c>
      <c r="C17" s="42">
        <v>58</v>
      </c>
      <c r="D17" s="42">
        <v>31.07</v>
      </c>
      <c r="E17" s="42" t="s">
        <v>46</v>
      </c>
      <c r="J17" s="39" t="s">
        <v>334</v>
      </c>
      <c r="K17" s="43">
        <v>814.66666666666697</v>
      </c>
    </row>
    <row r="18" spans="2:11" x14ac:dyDescent="0.2">
      <c r="B18" s="39" t="s">
        <v>335</v>
      </c>
      <c r="C18" s="42">
        <v>26</v>
      </c>
      <c r="D18" s="42">
        <v>34.97</v>
      </c>
      <c r="E18" s="42" t="s">
        <v>47</v>
      </c>
      <c r="J18" s="39" t="s">
        <v>335</v>
      </c>
      <c r="K18" s="43">
        <v>862.33333333333292</v>
      </c>
    </row>
    <row r="19" spans="2:11" x14ac:dyDescent="0.2">
      <c r="B19" s="39" t="s">
        <v>336</v>
      </c>
      <c r="C19" s="42">
        <v>47</v>
      </c>
      <c r="D19" s="42">
        <v>24.86</v>
      </c>
      <c r="E19" s="42" t="s">
        <v>46</v>
      </c>
      <c r="J19" s="39" t="s">
        <v>336</v>
      </c>
      <c r="K19" s="43">
        <v>95.3333333333333</v>
      </c>
    </row>
    <row r="20" spans="2:11" x14ac:dyDescent="0.2">
      <c r="B20" s="39" t="s">
        <v>337</v>
      </c>
      <c r="C20" s="42">
        <v>40</v>
      </c>
      <c r="D20" s="42">
        <v>36.880000000000003</v>
      </c>
      <c r="E20" s="42" t="s">
        <v>46</v>
      </c>
      <c r="J20" s="39" t="s">
        <v>337</v>
      </c>
      <c r="K20" s="43">
        <v>123.2</v>
      </c>
    </row>
    <row r="21" spans="2:11" x14ac:dyDescent="0.2">
      <c r="B21" s="39" t="s">
        <v>338</v>
      </c>
      <c r="C21" s="42">
        <v>35</v>
      </c>
      <c r="D21" s="42">
        <v>27.52</v>
      </c>
      <c r="E21" s="42" t="s">
        <v>47</v>
      </c>
      <c r="J21" s="39" t="s">
        <v>338</v>
      </c>
      <c r="K21" s="43">
        <v>509.33333333333303</v>
      </c>
    </row>
    <row r="22" spans="2:11" x14ac:dyDescent="0.2">
      <c r="B22" s="39" t="s">
        <v>339</v>
      </c>
      <c r="C22" s="42">
        <v>22</v>
      </c>
      <c r="D22" s="42">
        <v>35.71</v>
      </c>
      <c r="E22" s="42" t="s">
        <v>47</v>
      </c>
      <c r="J22" s="39" t="s">
        <v>339</v>
      </c>
      <c r="K22">
        <v>885.33333333333314</v>
      </c>
    </row>
    <row r="23" spans="2:11" x14ac:dyDescent="0.2">
      <c r="B23" s="39" t="s">
        <v>340</v>
      </c>
      <c r="C23" s="42">
        <v>25</v>
      </c>
      <c r="D23" s="42">
        <v>23.96</v>
      </c>
      <c r="E23" s="42" t="s">
        <v>47</v>
      </c>
      <c r="J23" s="39" t="s">
        <v>340</v>
      </c>
      <c r="K23" s="43">
        <v>312</v>
      </c>
    </row>
    <row r="24" spans="2:11" x14ac:dyDescent="0.2">
      <c r="B24" s="39" t="s">
        <v>341</v>
      </c>
      <c r="C24" s="42">
        <v>23</v>
      </c>
      <c r="D24" s="42">
        <v>34.32</v>
      </c>
      <c r="E24" s="42" t="s">
        <v>46</v>
      </c>
      <c r="J24" s="39" t="s">
        <v>341</v>
      </c>
      <c r="K24" s="43">
        <v>1045.3333333333298</v>
      </c>
    </row>
    <row r="25" spans="2:11" x14ac:dyDescent="0.2">
      <c r="B25" s="39" t="s">
        <v>342</v>
      </c>
      <c r="C25" s="42">
        <v>28</v>
      </c>
      <c r="D25" s="42">
        <v>24.7</v>
      </c>
      <c r="E25" s="42" t="s">
        <v>46</v>
      </c>
      <c r="J25" s="39" t="s">
        <v>342</v>
      </c>
      <c r="K25" s="43">
        <v>386.66666666666697</v>
      </c>
    </row>
    <row r="26" spans="2:11" x14ac:dyDescent="0.2">
      <c r="B26" s="39" t="s">
        <v>343</v>
      </c>
      <c r="C26" s="42">
        <v>55</v>
      </c>
      <c r="D26" s="42">
        <v>38.01</v>
      </c>
      <c r="E26" s="42" t="s">
        <v>46</v>
      </c>
      <c r="J26" s="39" t="s">
        <v>343</v>
      </c>
      <c r="K26" s="43">
        <v>669.33333333333303</v>
      </c>
    </row>
    <row r="27" spans="2:11" x14ac:dyDescent="0.2">
      <c r="B27" s="39" t="s">
        <v>344</v>
      </c>
      <c r="C27" s="42">
        <v>48</v>
      </c>
      <c r="D27" s="42">
        <v>36.44</v>
      </c>
      <c r="E27" s="42" t="s">
        <v>46</v>
      </c>
      <c r="J27" s="39" t="s">
        <v>344</v>
      </c>
      <c r="K27" s="43">
        <v>685.33333333333303</v>
      </c>
    </row>
    <row r="28" spans="2:11" x14ac:dyDescent="0.2">
      <c r="B28" s="39" t="s">
        <v>345</v>
      </c>
      <c r="C28" s="42">
        <v>4</v>
      </c>
      <c r="D28" s="42">
        <v>20.63</v>
      </c>
      <c r="E28" s="42" t="s">
        <v>47</v>
      </c>
      <c r="J28" s="39" t="s">
        <v>345</v>
      </c>
      <c r="K28" s="43">
        <v>405.33333333333303</v>
      </c>
    </row>
    <row r="29" spans="2:11" x14ac:dyDescent="0.2">
      <c r="B29" s="39" t="s">
        <v>346</v>
      </c>
      <c r="C29" s="42">
        <v>51</v>
      </c>
      <c r="D29" s="42">
        <v>28.1</v>
      </c>
      <c r="E29" s="42" t="s">
        <v>46</v>
      </c>
      <c r="J29" s="39" t="s">
        <v>346</v>
      </c>
      <c r="K29" s="43">
        <v>608</v>
      </c>
    </row>
    <row r="30" spans="2:11" x14ac:dyDescent="0.2">
      <c r="B30" s="39" t="s">
        <v>347</v>
      </c>
      <c r="C30" s="42">
        <v>31</v>
      </c>
      <c r="D30" s="42">
        <v>36.29</v>
      </c>
      <c r="E30" s="42" t="s">
        <v>47</v>
      </c>
      <c r="J30" s="39" t="s">
        <v>347</v>
      </c>
      <c r="K30" s="43">
        <v>177.6</v>
      </c>
    </row>
    <row r="31" spans="2:11" x14ac:dyDescent="0.2">
      <c r="B31" s="39" t="s">
        <v>348</v>
      </c>
      <c r="C31" s="42">
        <v>64</v>
      </c>
      <c r="D31" s="42">
        <v>32.39</v>
      </c>
      <c r="E31" s="42" t="s">
        <v>47</v>
      </c>
      <c r="J31" s="39" t="s">
        <v>348</v>
      </c>
      <c r="K31" s="43">
        <v>354.66666666666697</v>
      </c>
    </row>
    <row r="32" spans="2:11" x14ac:dyDescent="0.2">
      <c r="B32" s="39" t="s">
        <v>349</v>
      </c>
      <c r="C32" s="42">
        <v>51</v>
      </c>
      <c r="D32" s="42">
        <v>33.01</v>
      </c>
      <c r="E32" s="42" t="s">
        <v>46</v>
      </c>
      <c r="J32" s="39" t="s">
        <v>349</v>
      </c>
      <c r="K32" s="43">
        <v>594.66666666666697</v>
      </c>
    </row>
    <row r="33" spans="2:11" x14ac:dyDescent="0.2">
      <c r="B33" s="39" t="s">
        <v>350</v>
      </c>
      <c r="C33" s="42">
        <v>48</v>
      </c>
      <c r="D33" s="42">
        <v>29.45</v>
      </c>
      <c r="E33" s="42" t="s">
        <v>46</v>
      </c>
      <c r="J33" s="39" t="s">
        <v>350</v>
      </c>
      <c r="K33" s="43">
        <v>469.33333333333297</v>
      </c>
    </row>
    <row r="34" spans="2:11" x14ac:dyDescent="0.2">
      <c r="B34" s="39" t="s">
        <v>351</v>
      </c>
      <c r="C34" s="42">
        <v>42</v>
      </c>
      <c r="D34" s="42">
        <v>28.85</v>
      </c>
      <c r="E34" s="42" t="s">
        <v>47</v>
      </c>
      <c r="J34" s="39" t="s">
        <v>351</v>
      </c>
      <c r="K34" s="43">
        <v>554.66666666666708</v>
      </c>
    </row>
    <row r="35" spans="2:11" x14ac:dyDescent="0.2">
      <c r="B35" s="39" t="s">
        <v>352</v>
      </c>
      <c r="C35" s="42">
        <v>21</v>
      </c>
      <c r="D35" s="42">
        <v>30.05</v>
      </c>
      <c r="E35" s="42" t="s">
        <v>46</v>
      </c>
      <c r="J35" s="39" t="s">
        <v>352</v>
      </c>
      <c r="K35" s="43">
        <v>376</v>
      </c>
    </row>
    <row r="36" spans="2:11" x14ac:dyDescent="0.2">
      <c r="B36" s="39" t="s">
        <v>353</v>
      </c>
      <c r="C36" s="42">
        <v>38</v>
      </c>
      <c r="D36" s="42">
        <v>24.17</v>
      </c>
      <c r="E36" s="42" t="s">
        <v>47</v>
      </c>
      <c r="J36" s="39" t="s">
        <v>353</v>
      </c>
      <c r="K36" s="43">
        <v>173.333333333333</v>
      </c>
    </row>
    <row r="37" spans="2:11" x14ac:dyDescent="0.2">
      <c r="B37" s="39" t="s">
        <v>354</v>
      </c>
      <c r="C37" s="42">
        <v>53</v>
      </c>
      <c r="D37" s="42">
        <v>31</v>
      </c>
      <c r="E37" s="42" t="s">
        <v>47</v>
      </c>
      <c r="J37" s="39" t="s">
        <v>354</v>
      </c>
      <c r="K37" s="43">
        <v>216.26666666666699</v>
      </c>
    </row>
    <row r="38" spans="2:11" x14ac:dyDescent="0.2">
      <c r="B38" s="39" t="s">
        <v>355</v>
      </c>
      <c r="C38" s="42">
        <v>49</v>
      </c>
      <c r="D38" s="42">
        <v>30.12</v>
      </c>
      <c r="E38" s="42" t="s">
        <v>47</v>
      </c>
      <c r="J38" s="39" t="s">
        <v>355</v>
      </c>
      <c r="K38" s="43">
        <v>464.53333333333296</v>
      </c>
    </row>
    <row r="39" spans="2:11" x14ac:dyDescent="0.2">
      <c r="B39" s="39" t="s">
        <v>356</v>
      </c>
      <c r="C39" s="42">
        <v>19</v>
      </c>
      <c r="D39" s="42">
        <v>18.010000000000002</v>
      </c>
      <c r="E39" s="42" t="s">
        <v>46</v>
      </c>
      <c r="J39" s="39" t="s">
        <v>356</v>
      </c>
      <c r="K39" s="43">
        <v>97.6</v>
      </c>
    </row>
    <row r="40" spans="2:11" x14ac:dyDescent="0.2">
      <c r="B40" s="39" t="s">
        <v>357</v>
      </c>
      <c r="C40" s="42">
        <v>23</v>
      </c>
      <c r="D40" s="42">
        <v>22.5</v>
      </c>
      <c r="E40" s="42" t="s">
        <v>47</v>
      </c>
      <c r="J40" s="39" t="s">
        <v>357</v>
      </c>
      <c r="K40" s="43">
        <v>50.933333333333294</v>
      </c>
    </row>
    <row r="41" spans="2:11" x14ac:dyDescent="0.2">
      <c r="B41" s="39" t="s">
        <v>358</v>
      </c>
      <c r="C41" s="42">
        <v>5</v>
      </c>
      <c r="D41" s="42">
        <v>15.71</v>
      </c>
      <c r="E41" s="42" t="s">
        <v>46</v>
      </c>
      <c r="J41" s="39" t="s">
        <v>358</v>
      </c>
      <c r="K41" s="43">
        <v>717.33333333333303</v>
      </c>
    </row>
    <row r="42" spans="2:11" x14ac:dyDescent="0.2">
      <c r="B42" s="39" t="s">
        <v>359</v>
      </c>
      <c r="C42" s="42">
        <v>22</v>
      </c>
      <c r="D42" s="42">
        <v>26.52</v>
      </c>
      <c r="E42" s="42" t="s">
        <v>47</v>
      </c>
      <c r="J42" s="39" t="s">
        <v>359</v>
      </c>
      <c r="K42" s="43">
        <v>1261</v>
      </c>
    </row>
    <row r="43" spans="2:11" x14ac:dyDescent="0.2">
      <c r="B43" s="39" t="s">
        <v>360</v>
      </c>
      <c r="C43" s="42">
        <v>29</v>
      </c>
      <c r="D43" s="42">
        <v>31.71</v>
      </c>
      <c r="E43" s="42" t="s">
        <v>46</v>
      </c>
      <c r="J43" s="39" t="s">
        <v>360</v>
      </c>
      <c r="K43">
        <v>345.33333333333343</v>
      </c>
    </row>
    <row r="44" spans="2:11" x14ac:dyDescent="0.2">
      <c r="B44" s="39"/>
      <c r="J44" s="39"/>
    </row>
    <row r="46" spans="2:11" x14ac:dyDescent="0.2">
      <c r="B46" s="39"/>
      <c r="J46" s="39"/>
    </row>
    <row r="52" spans="1:11" x14ac:dyDescent="0.2">
      <c r="B52" s="39"/>
      <c r="C52" s="1" t="s">
        <v>315</v>
      </c>
      <c r="D52" s="40" t="s">
        <v>316</v>
      </c>
      <c r="E52" s="1" t="s">
        <v>45</v>
      </c>
      <c r="J52" s="39"/>
      <c r="K52" t="s">
        <v>317</v>
      </c>
    </row>
    <row r="53" spans="1:11" x14ac:dyDescent="0.2">
      <c r="A53" s="41" t="s">
        <v>361</v>
      </c>
      <c r="B53" s="39" t="s">
        <v>362</v>
      </c>
      <c r="C53" s="42">
        <v>29</v>
      </c>
      <c r="D53" s="42">
        <v>24.5</v>
      </c>
      <c r="E53" s="42" t="s">
        <v>47</v>
      </c>
      <c r="H53" t="s">
        <v>616</v>
      </c>
      <c r="I53" s="41" t="s">
        <v>361</v>
      </c>
      <c r="J53" s="39" t="s">
        <v>362</v>
      </c>
      <c r="K53" s="43">
        <v>412.53333333333302</v>
      </c>
    </row>
    <row r="54" spans="1:11" x14ac:dyDescent="0.2">
      <c r="B54" s="39" t="s">
        <v>364</v>
      </c>
      <c r="C54" s="42">
        <v>24</v>
      </c>
      <c r="D54" s="42">
        <v>31.9</v>
      </c>
      <c r="E54" s="42" t="s">
        <v>46</v>
      </c>
      <c r="J54" s="39" t="s">
        <v>364</v>
      </c>
      <c r="K54" s="43">
        <v>547.73333333333301</v>
      </c>
    </row>
    <row r="55" spans="1:11" x14ac:dyDescent="0.2">
      <c r="B55" s="39" t="s">
        <v>365</v>
      </c>
      <c r="C55" s="42">
        <v>3</v>
      </c>
      <c r="D55" s="42">
        <v>14.9</v>
      </c>
      <c r="E55" s="42" t="s">
        <v>47</v>
      </c>
      <c r="J55" s="39" t="s">
        <v>365</v>
      </c>
      <c r="K55" s="43">
        <v>433.33333333333303</v>
      </c>
    </row>
    <row r="56" spans="1:11" x14ac:dyDescent="0.2">
      <c r="B56" s="39" t="s">
        <v>366</v>
      </c>
      <c r="C56" s="42">
        <v>30</v>
      </c>
      <c r="D56" s="42">
        <v>25.21</v>
      </c>
      <c r="E56" s="42" t="s">
        <v>47</v>
      </c>
      <c r="J56" s="39" t="s">
        <v>366</v>
      </c>
      <c r="K56" s="43">
        <v>261.03999999999996</v>
      </c>
    </row>
    <row r="57" spans="1:11" x14ac:dyDescent="0.2">
      <c r="B57" s="39" t="s">
        <v>367</v>
      </c>
      <c r="C57" s="42">
        <v>30</v>
      </c>
      <c r="D57" s="42">
        <v>23.7</v>
      </c>
      <c r="E57" s="42" t="s">
        <v>47</v>
      </c>
      <c r="J57" s="39" t="s">
        <v>367</v>
      </c>
      <c r="K57" s="43">
        <v>679.46666666666692</v>
      </c>
    </row>
    <row r="58" spans="1:11" x14ac:dyDescent="0.2">
      <c r="B58" s="39" t="s">
        <v>368</v>
      </c>
      <c r="C58" s="42">
        <v>22</v>
      </c>
      <c r="D58" s="42">
        <v>29.8</v>
      </c>
      <c r="E58" s="42" t="s">
        <v>47</v>
      </c>
      <c r="J58" s="39" t="s">
        <v>368</v>
      </c>
      <c r="K58" s="43">
        <v>578.93333333333294</v>
      </c>
    </row>
    <row r="59" spans="1:11" x14ac:dyDescent="0.2">
      <c r="B59" s="39" t="s">
        <v>369</v>
      </c>
      <c r="C59" s="47">
        <v>18</v>
      </c>
      <c r="D59" s="47">
        <v>24.3</v>
      </c>
      <c r="E59" s="47" t="s">
        <v>47</v>
      </c>
      <c r="J59" s="39" t="s">
        <v>369</v>
      </c>
      <c r="K59" s="43">
        <v>300.3</v>
      </c>
    </row>
    <row r="60" spans="1:11" x14ac:dyDescent="0.2">
      <c r="B60" s="39" t="s">
        <v>370</v>
      </c>
      <c r="C60" s="47">
        <v>23</v>
      </c>
      <c r="D60" s="47">
        <v>28.6</v>
      </c>
      <c r="E60" s="47" t="s">
        <v>47</v>
      </c>
      <c r="J60" s="39" t="s">
        <v>370</v>
      </c>
      <c r="K60" s="43">
        <v>1352</v>
      </c>
    </row>
    <row r="61" spans="1:11" x14ac:dyDescent="0.2">
      <c r="B61" s="39" t="s">
        <v>371</v>
      </c>
      <c r="C61" s="42">
        <v>27</v>
      </c>
      <c r="D61" s="42">
        <v>26.2</v>
      </c>
      <c r="E61" s="42" t="s">
        <v>46</v>
      </c>
      <c r="J61" s="39" t="s">
        <v>371</v>
      </c>
      <c r="K61">
        <v>462.8</v>
      </c>
    </row>
    <row r="62" spans="1:11" x14ac:dyDescent="0.2">
      <c r="B62" s="39" t="s">
        <v>372</v>
      </c>
      <c r="C62" s="42">
        <v>30</v>
      </c>
      <c r="D62" s="42">
        <v>26.2</v>
      </c>
      <c r="E62" s="42" t="s">
        <v>47</v>
      </c>
      <c r="J62" s="39" t="s">
        <v>372</v>
      </c>
      <c r="K62" s="43">
        <v>428.13333333333298</v>
      </c>
    </row>
    <row r="63" spans="1:11" x14ac:dyDescent="0.2">
      <c r="B63" s="39" t="s">
        <v>373</v>
      </c>
      <c r="C63" s="42">
        <v>21</v>
      </c>
      <c r="D63" s="42">
        <v>25.59</v>
      </c>
      <c r="E63" s="42" t="s">
        <v>47</v>
      </c>
      <c r="J63" s="39" t="s">
        <v>373</v>
      </c>
      <c r="K63" s="43">
        <v>762.66666666666697</v>
      </c>
    </row>
    <row r="64" spans="1:11" x14ac:dyDescent="0.2">
      <c r="B64" s="39" t="s">
        <v>374</v>
      </c>
      <c r="C64" s="42">
        <v>15</v>
      </c>
      <c r="D64" s="42">
        <v>23.59</v>
      </c>
      <c r="E64" s="42" t="s">
        <v>47</v>
      </c>
      <c r="J64" s="39" t="s">
        <v>374</v>
      </c>
      <c r="K64" s="43">
        <v>992</v>
      </c>
    </row>
    <row r="65" spans="1:11" x14ac:dyDescent="0.2">
      <c r="B65" s="39" t="s">
        <v>615</v>
      </c>
      <c r="C65" s="42">
        <v>7</v>
      </c>
      <c r="D65" s="42">
        <v>14.9</v>
      </c>
      <c r="E65" s="42" t="s">
        <v>47</v>
      </c>
      <c r="J65" s="39" t="s">
        <v>615</v>
      </c>
      <c r="K65">
        <v>2420</v>
      </c>
    </row>
    <row r="66" spans="1:11" x14ac:dyDescent="0.2">
      <c r="B66" s="39"/>
      <c r="J66" s="39"/>
    </row>
    <row r="68" spans="1:11" x14ac:dyDescent="0.2">
      <c r="B68" s="39"/>
      <c r="J68" s="39"/>
    </row>
    <row r="69" spans="1:11" x14ac:dyDescent="0.2">
      <c r="B69" s="39"/>
      <c r="C69" s="1" t="s">
        <v>315</v>
      </c>
      <c r="D69" s="40" t="s">
        <v>316</v>
      </c>
      <c r="E69" s="1" t="s">
        <v>45</v>
      </c>
      <c r="F69" s="1" t="s">
        <v>375</v>
      </c>
      <c r="J69" s="39"/>
      <c r="K69" t="s">
        <v>317</v>
      </c>
    </row>
    <row r="70" spans="1:11" x14ac:dyDescent="0.2">
      <c r="A70" s="41" t="s">
        <v>234</v>
      </c>
      <c r="B70" s="39" t="s">
        <v>376</v>
      </c>
      <c r="C70" s="42">
        <v>47</v>
      </c>
      <c r="D70" s="42">
        <v>32.200000000000003</v>
      </c>
      <c r="E70" s="42" t="s">
        <v>47</v>
      </c>
      <c r="F70" s="42">
        <v>20</v>
      </c>
      <c r="H70" t="s">
        <v>377</v>
      </c>
      <c r="I70" s="41" t="s">
        <v>234</v>
      </c>
      <c r="J70" s="39" t="s">
        <v>376</v>
      </c>
      <c r="K70">
        <v>811.2</v>
      </c>
    </row>
    <row r="71" spans="1:11" x14ac:dyDescent="0.2">
      <c r="B71" s="39" t="s">
        <v>378</v>
      </c>
      <c r="C71" s="42">
        <v>42</v>
      </c>
      <c r="D71" s="42">
        <v>36.799999999999997</v>
      </c>
      <c r="E71" s="42" t="s">
        <v>46</v>
      </c>
      <c r="F71" s="42" t="s">
        <v>379</v>
      </c>
      <c r="J71" s="39" t="s">
        <v>378</v>
      </c>
      <c r="K71" s="43">
        <v>610.13333333333298</v>
      </c>
    </row>
    <row r="72" spans="1:11" x14ac:dyDescent="0.2">
      <c r="B72" s="39" t="s">
        <v>380</v>
      </c>
      <c r="C72" s="42">
        <v>28</v>
      </c>
      <c r="D72" s="42">
        <v>41.6</v>
      </c>
      <c r="E72" s="42" t="s">
        <v>46</v>
      </c>
      <c r="F72" s="42">
        <v>5</v>
      </c>
      <c r="J72" s="39" t="s">
        <v>380</v>
      </c>
      <c r="K72" s="43">
        <v>821.59999999999991</v>
      </c>
    </row>
    <row r="73" spans="1:11" x14ac:dyDescent="0.2">
      <c r="B73" s="39" t="s">
        <v>381</v>
      </c>
      <c r="C73" s="42">
        <v>59</v>
      </c>
      <c r="D73" s="42">
        <v>38.270000000000003</v>
      </c>
      <c r="E73" s="42" t="s">
        <v>46</v>
      </c>
      <c r="F73" s="42" t="s">
        <v>382</v>
      </c>
      <c r="J73" s="39" t="s">
        <v>381</v>
      </c>
      <c r="K73" s="43">
        <v>700.26666666666699</v>
      </c>
    </row>
    <row r="74" spans="1:11" x14ac:dyDescent="0.2">
      <c r="B74" s="39" t="s">
        <v>383</v>
      </c>
      <c r="C74" s="42">
        <v>56</v>
      </c>
      <c r="D74" s="42">
        <v>26.48</v>
      </c>
      <c r="E74" s="42" t="s">
        <v>47</v>
      </c>
      <c r="F74" s="42" t="s">
        <v>384</v>
      </c>
      <c r="J74" s="39" t="s">
        <v>383</v>
      </c>
      <c r="K74" s="43">
        <v>1560</v>
      </c>
    </row>
    <row r="75" spans="1:11" x14ac:dyDescent="0.2">
      <c r="B75" s="39" t="s">
        <v>385</v>
      </c>
      <c r="C75" s="42">
        <v>40</v>
      </c>
      <c r="D75" s="42">
        <v>37.47</v>
      </c>
      <c r="E75" s="42" t="s">
        <v>47</v>
      </c>
      <c r="F75" s="42">
        <v>3</v>
      </c>
      <c r="J75" s="39" t="s">
        <v>385</v>
      </c>
      <c r="K75" s="43">
        <v>596.26666666666699</v>
      </c>
    </row>
    <row r="76" spans="1:11" x14ac:dyDescent="0.2">
      <c r="B76" s="39" t="s">
        <v>386</v>
      </c>
      <c r="C76" s="42">
        <v>55</v>
      </c>
      <c r="D76" s="42">
        <v>17.09</v>
      </c>
      <c r="E76" s="42" t="s">
        <v>47</v>
      </c>
      <c r="F76" s="42">
        <v>16</v>
      </c>
      <c r="J76" s="39" t="s">
        <v>386</v>
      </c>
      <c r="K76">
        <v>2903.3333333333335</v>
      </c>
    </row>
    <row r="77" spans="1:11" x14ac:dyDescent="0.2">
      <c r="B77" s="39" t="s">
        <v>387</v>
      </c>
      <c r="C77" s="42">
        <v>52</v>
      </c>
      <c r="D77" s="42">
        <v>28.38</v>
      </c>
      <c r="E77" s="42" t="s">
        <v>46</v>
      </c>
      <c r="F77" s="42">
        <v>10</v>
      </c>
      <c r="J77" s="39" t="s">
        <v>387</v>
      </c>
      <c r="K77" s="43">
        <v>600</v>
      </c>
    </row>
    <row r="78" spans="1:11" x14ac:dyDescent="0.2">
      <c r="B78" s="39" t="s">
        <v>388</v>
      </c>
      <c r="C78" s="42">
        <v>45</v>
      </c>
      <c r="D78" s="42">
        <v>28.91</v>
      </c>
      <c r="E78" s="42" t="s">
        <v>46</v>
      </c>
      <c r="F78" s="42">
        <v>20</v>
      </c>
      <c r="J78" s="39" t="s">
        <v>388</v>
      </c>
      <c r="K78" s="43">
        <v>166.933333333333</v>
      </c>
    </row>
    <row r="79" spans="1:11" x14ac:dyDescent="0.2">
      <c r="B79" s="39" t="s">
        <v>389</v>
      </c>
      <c r="C79" s="42">
        <v>45</v>
      </c>
      <c r="D79" s="42">
        <v>35.619999999999997</v>
      </c>
      <c r="E79" s="42" t="s">
        <v>47</v>
      </c>
      <c r="F79" s="42" t="s">
        <v>390</v>
      </c>
      <c r="J79" s="39" t="s">
        <v>389</v>
      </c>
      <c r="K79" s="43">
        <v>216.26666666666699</v>
      </c>
    </row>
    <row r="80" spans="1:11" x14ac:dyDescent="0.2">
      <c r="B80" s="39" t="s">
        <v>391</v>
      </c>
      <c r="C80" s="42">
        <v>48</v>
      </c>
      <c r="D80" s="42">
        <v>39.78</v>
      </c>
      <c r="E80" s="42" t="s">
        <v>46</v>
      </c>
      <c r="F80" s="42" t="s">
        <v>392</v>
      </c>
      <c r="J80" s="39" t="s">
        <v>391</v>
      </c>
      <c r="K80" s="43">
        <v>157.6</v>
      </c>
    </row>
    <row r="81" spans="2:11" x14ac:dyDescent="0.2">
      <c r="B81" s="39" t="s">
        <v>393</v>
      </c>
      <c r="C81" s="42">
        <v>37</v>
      </c>
      <c r="D81" s="42">
        <v>32.81</v>
      </c>
      <c r="E81" s="42" t="s">
        <v>47</v>
      </c>
      <c r="F81" s="42" t="s">
        <v>394</v>
      </c>
      <c r="J81" s="39" t="s">
        <v>393</v>
      </c>
      <c r="K81" s="43">
        <v>501.33333333333303</v>
      </c>
    </row>
    <row r="82" spans="2:11" x14ac:dyDescent="0.2">
      <c r="B82" s="39" t="s">
        <v>395</v>
      </c>
      <c r="C82" s="42">
        <v>59</v>
      </c>
      <c r="D82" s="42">
        <v>32.229999999999997</v>
      </c>
      <c r="E82" s="42" t="s">
        <v>46</v>
      </c>
      <c r="F82" s="42">
        <v>4</v>
      </c>
      <c r="J82" s="39" t="s">
        <v>395</v>
      </c>
      <c r="K82" s="43">
        <v>746.66666666666708</v>
      </c>
    </row>
    <row r="83" spans="2:11" x14ac:dyDescent="0.2">
      <c r="B83" s="39" t="s">
        <v>396</v>
      </c>
      <c r="C83" s="42">
        <v>50</v>
      </c>
      <c r="D83" s="42">
        <v>35.58</v>
      </c>
      <c r="E83" s="42" t="s">
        <v>46</v>
      </c>
      <c r="F83" s="42" t="s">
        <v>397</v>
      </c>
      <c r="J83" s="39" t="s">
        <v>396</v>
      </c>
      <c r="K83" s="43">
        <v>250.933333333333</v>
      </c>
    </row>
    <row r="84" spans="2:11" x14ac:dyDescent="0.2">
      <c r="B84" s="39" t="s">
        <v>398</v>
      </c>
      <c r="C84" s="42">
        <v>56</v>
      </c>
      <c r="D84" s="42">
        <v>38.700000000000003</v>
      </c>
      <c r="E84" s="42" t="s">
        <v>46</v>
      </c>
      <c r="F84" s="42">
        <v>1</v>
      </c>
      <c r="J84" s="39" t="s">
        <v>398</v>
      </c>
      <c r="K84" s="43">
        <v>400</v>
      </c>
    </row>
    <row r="85" spans="2:11" x14ac:dyDescent="0.2">
      <c r="B85" s="39" t="s">
        <v>399</v>
      </c>
      <c r="C85" s="42">
        <v>41</v>
      </c>
      <c r="D85" s="42">
        <v>28.83</v>
      </c>
      <c r="E85" s="42" t="s">
        <v>47</v>
      </c>
      <c r="F85" s="42" t="s">
        <v>400</v>
      </c>
      <c r="J85" s="39" t="s">
        <v>399</v>
      </c>
      <c r="K85" s="43">
        <v>666.66666666666697</v>
      </c>
    </row>
    <row r="86" spans="2:11" x14ac:dyDescent="0.2">
      <c r="B86" s="39" t="s">
        <v>401</v>
      </c>
      <c r="C86" s="42">
        <v>55</v>
      </c>
      <c r="D86" s="42">
        <v>28.12</v>
      </c>
      <c r="E86" s="42" t="s">
        <v>47</v>
      </c>
      <c r="F86" s="42" t="s">
        <v>402</v>
      </c>
      <c r="J86" s="39" t="s">
        <v>401</v>
      </c>
      <c r="K86" s="43">
        <v>738.66666666666697</v>
      </c>
    </row>
    <row r="87" spans="2:11" x14ac:dyDescent="0.2">
      <c r="B87" s="39" t="s">
        <v>403</v>
      </c>
      <c r="C87" s="42">
        <v>42</v>
      </c>
      <c r="D87" s="42">
        <v>33</v>
      </c>
      <c r="E87" s="42" t="s">
        <v>47</v>
      </c>
      <c r="F87" s="42" t="s">
        <v>404</v>
      </c>
      <c r="J87" s="39" t="s">
        <v>403</v>
      </c>
      <c r="K87" s="43">
        <v>1045.3333333333298</v>
      </c>
    </row>
    <row r="88" spans="2:11" x14ac:dyDescent="0.2">
      <c r="B88" s="39" t="s">
        <v>405</v>
      </c>
      <c r="C88" s="42">
        <v>59</v>
      </c>
      <c r="D88" s="42">
        <v>29.49</v>
      </c>
      <c r="E88" s="42" t="s">
        <v>46</v>
      </c>
      <c r="F88" s="42" t="s">
        <v>406</v>
      </c>
      <c r="J88" s="39" t="s">
        <v>405</v>
      </c>
      <c r="K88" s="43">
        <v>770.66666666666697</v>
      </c>
    </row>
    <row r="89" spans="2:11" x14ac:dyDescent="0.2">
      <c r="B89" s="39" t="s">
        <v>407</v>
      </c>
      <c r="C89" s="42">
        <v>46</v>
      </c>
      <c r="D89" s="42">
        <v>28.72</v>
      </c>
      <c r="E89" s="42" t="s">
        <v>47</v>
      </c>
      <c r="F89" s="42" t="s">
        <v>408</v>
      </c>
      <c r="J89" s="39" t="s">
        <v>407</v>
      </c>
      <c r="K89" s="43">
        <v>517.33333333333303</v>
      </c>
    </row>
    <row r="90" spans="2:11" x14ac:dyDescent="0.2">
      <c r="B90" s="39" t="s">
        <v>409</v>
      </c>
      <c r="C90" s="42">
        <v>63</v>
      </c>
      <c r="D90" s="42">
        <v>29.6</v>
      </c>
      <c r="E90" s="42" t="s">
        <v>46</v>
      </c>
      <c r="F90" s="42" t="s">
        <v>390</v>
      </c>
      <c r="J90" s="39" t="s">
        <v>409</v>
      </c>
      <c r="K90" s="43">
        <v>760</v>
      </c>
    </row>
    <row r="91" spans="2:11" x14ac:dyDescent="0.2">
      <c r="B91" s="39" t="s">
        <v>410</v>
      </c>
      <c r="C91" s="42">
        <v>47</v>
      </c>
      <c r="D91" s="42">
        <v>30.96</v>
      </c>
      <c r="E91" s="42" t="s">
        <v>47</v>
      </c>
      <c r="F91" s="42" t="s">
        <v>411</v>
      </c>
      <c r="J91" s="39" t="s">
        <v>410</v>
      </c>
      <c r="K91" s="43">
        <v>349.33333333333303</v>
      </c>
    </row>
    <row r="92" spans="2:11" x14ac:dyDescent="0.2">
      <c r="B92" s="39" t="s">
        <v>412</v>
      </c>
      <c r="C92" s="42">
        <v>50</v>
      </c>
      <c r="D92" s="42">
        <v>31.01</v>
      </c>
      <c r="E92" s="42" t="s">
        <v>46</v>
      </c>
      <c r="F92" s="42" t="s">
        <v>413</v>
      </c>
      <c r="J92" s="39" t="s">
        <v>412</v>
      </c>
      <c r="K92" s="43">
        <v>888.00000000000011</v>
      </c>
    </row>
    <row r="93" spans="2:11" x14ac:dyDescent="0.2">
      <c r="B93" s="39" t="s">
        <v>414</v>
      </c>
      <c r="C93" s="42">
        <v>49</v>
      </c>
      <c r="D93" s="42">
        <v>25.42</v>
      </c>
      <c r="E93" s="42" t="s">
        <v>46</v>
      </c>
      <c r="F93" s="42" t="s">
        <v>404</v>
      </c>
      <c r="J93" s="39" t="s">
        <v>414</v>
      </c>
      <c r="K93" s="43">
        <v>442.66666666666703</v>
      </c>
    </row>
    <row r="94" spans="2:11" x14ac:dyDescent="0.2">
      <c r="B94" s="39" t="s">
        <v>415</v>
      </c>
      <c r="C94" s="42">
        <v>43</v>
      </c>
      <c r="D94" s="42">
        <v>23.48</v>
      </c>
      <c r="E94" s="42" t="s">
        <v>47</v>
      </c>
      <c r="F94" s="42" t="s">
        <v>416</v>
      </c>
      <c r="J94" s="39" t="s">
        <v>415</v>
      </c>
      <c r="K94" s="43">
        <v>171.6</v>
      </c>
    </row>
    <row r="95" spans="2:11" x14ac:dyDescent="0.2">
      <c r="B95" s="39" t="s">
        <v>417</v>
      </c>
      <c r="C95" s="42">
        <v>61</v>
      </c>
      <c r="D95" s="42">
        <v>32.56</v>
      </c>
      <c r="E95" s="42" t="s">
        <v>47</v>
      </c>
      <c r="F95" s="42" t="s">
        <v>418</v>
      </c>
      <c r="J95" s="39" t="s">
        <v>417</v>
      </c>
      <c r="K95">
        <v>1893.3333333333333</v>
      </c>
    </row>
    <row r="100" spans="1:11" x14ac:dyDescent="0.2">
      <c r="B100" s="39"/>
      <c r="J100" s="39"/>
    </row>
    <row r="101" spans="1:11" x14ac:dyDescent="0.2">
      <c r="B101" s="39"/>
      <c r="C101" s="1" t="s">
        <v>315</v>
      </c>
      <c r="D101" s="40" t="s">
        <v>316</v>
      </c>
      <c r="E101" s="1" t="s">
        <v>45</v>
      </c>
      <c r="F101" s="1" t="s">
        <v>375</v>
      </c>
      <c r="J101" s="39"/>
      <c r="K101" t="s">
        <v>317</v>
      </c>
    </row>
    <row r="102" spans="1:11" x14ac:dyDescent="0.2">
      <c r="A102" s="41" t="s">
        <v>419</v>
      </c>
      <c r="B102" s="39" t="s">
        <v>420</v>
      </c>
      <c r="C102" s="42">
        <v>26</v>
      </c>
      <c r="D102" s="42">
        <v>16.399999999999999</v>
      </c>
      <c r="E102" s="42" t="s">
        <v>47</v>
      </c>
      <c r="F102" s="42">
        <v>5</v>
      </c>
      <c r="H102" t="s">
        <v>421</v>
      </c>
      <c r="I102" s="41" t="s">
        <v>419</v>
      </c>
      <c r="J102" s="39" t="s">
        <v>420</v>
      </c>
      <c r="K102" s="43">
        <v>196.213333333333</v>
      </c>
    </row>
    <row r="103" spans="1:11" x14ac:dyDescent="0.2">
      <c r="B103" s="39" t="s">
        <v>422</v>
      </c>
      <c r="C103" s="42">
        <v>29</v>
      </c>
      <c r="D103" s="42">
        <v>22.03</v>
      </c>
      <c r="E103" s="42" t="s">
        <v>47</v>
      </c>
      <c r="F103" s="42">
        <v>7</v>
      </c>
      <c r="J103" s="39" t="s">
        <v>422</v>
      </c>
      <c r="K103">
        <v>592.80000000000007</v>
      </c>
    </row>
    <row r="104" spans="1:11" x14ac:dyDescent="0.2">
      <c r="B104" s="39" t="s">
        <v>423</v>
      </c>
      <c r="C104" s="42">
        <v>14</v>
      </c>
      <c r="D104" s="42">
        <v>13.2</v>
      </c>
      <c r="E104" s="42" t="s">
        <v>47</v>
      </c>
      <c r="F104" s="42"/>
      <c r="J104" s="39" t="s">
        <v>423</v>
      </c>
      <c r="K104" s="43">
        <v>405.6</v>
      </c>
    </row>
    <row r="105" spans="1:11" x14ac:dyDescent="0.2">
      <c r="B105" s="39" t="s">
        <v>424</v>
      </c>
      <c r="C105" s="42">
        <v>12</v>
      </c>
      <c r="D105" s="42">
        <v>15.42</v>
      </c>
      <c r="E105" s="42" t="s">
        <v>46</v>
      </c>
      <c r="F105" s="42">
        <v>3</v>
      </c>
      <c r="J105" s="39" t="s">
        <v>424</v>
      </c>
      <c r="K105" s="43">
        <v>472</v>
      </c>
    </row>
    <row r="106" spans="1:11" x14ac:dyDescent="0.2">
      <c r="B106" s="39" t="s">
        <v>425</v>
      </c>
      <c r="C106" s="42">
        <v>12</v>
      </c>
      <c r="D106" s="42">
        <v>18.5</v>
      </c>
      <c r="E106" s="42" t="s">
        <v>46</v>
      </c>
      <c r="F106" s="42" t="s">
        <v>404</v>
      </c>
      <c r="J106" s="39" t="s">
        <v>425</v>
      </c>
      <c r="K106" s="43">
        <v>656</v>
      </c>
    </row>
    <row r="107" spans="1:11" x14ac:dyDescent="0.2">
      <c r="B107" s="39" t="s">
        <v>426</v>
      </c>
      <c r="C107" s="42">
        <v>15</v>
      </c>
      <c r="D107" s="42">
        <v>19.3</v>
      </c>
      <c r="E107" s="42" t="s">
        <v>46</v>
      </c>
      <c r="F107" s="42" t="s">
        <v>392</v>
      </c>
      <c r="J107" s="39" t="s">
        <v>426</v>
      </c>
      <c r="K107">
        <v>813.33333333333326</v>
      </c>
    </row>
    <row r="108" spans="1:11" x14ac:dyDescent="0.2">
      <c r="B108" s="39" t="s">
        <v>427</v>
      </c>
      <c r="C108" s="42">
        <v>18</v>
      </c>
      <c r="D108" s="42">
        <v>20.65</v>
      </c>
      <c r="E108" s="42" t="s">
        <v>47</v>
      </c>
      <c r="F108" s="42" t="s">
        <v>428</v>
      </c>
      <c r="J108" s="39" t="s">
        <v>427</v>
      </c>
      <c r="K108" s="43">
        <v>185.333333333333</v>
      </c>
    </row>
    <row r="109" spans="1:11" x14ac:dyDescent="0.2">
      <c r="B109" s="39" t="s">
        <v>429</v>
      </c>
      <c r="C109" s="42">
        <v>9</v>
      </c>
      <c r="D109" s="42">
        <v>15.92</v>
      </c>
      <c r="E109" s="42" t="s">
        <v>47</v>
      </c>
      <c r="F109" s="42" t="s">
        <v>430</v>
      </c>
      <c r="J109" s="39" t="s">
        <v>429</v>
      </c>
      <c r="K109" s="43">
        <v>1176</v>
      </c>
    </row>
    <row r="110" spans="1:11" x14ac:dyDescent="0.2">
      <c r="B110" s="39" t="s">
        <v>431</v>
      </c>
      <c r="C110" s="42">
        <v>25</v>
      </c>
      <c r="D110" s="42">
        <v>21.35</v>
      </c>
      <c r="E110" s="42" t="s">
        <v>47</v>
      </c>
      <c r="F110" s="42" t="s">
        <v>402</v>
      </c>
      <c r="J110" s="39" t="s">
        <v>431</v>
      </c>
      <c r="K110" s="43">
        <v>328</v>
      </c>
    </row>
    <row r="111" spans="1:11" x14ac:dyDescent="0.2">
      <c r="B111" s="39" t="s">
        <v>432</v>
      </c>
      <c r="C111" s="42">
        <v>35</v>
      </c>
      <c r="D111" s="42">
        <v>23.63</v>
      </c>
      <c r="E111" s="42" t="s">
        <v>46</v>
      </c>
      <c r="F111" s="42" t="s">
        <v>433</v>
      </c>
      <c r="J111" s="39" t="s">
        <v>432</v>
      </c>
      <c r="K111" s="43">
        <v>180.7</v>
      </c>
    </row>
    <row r="116" spans="1:9" ht="24" x14ac:dyDescent="0.3">
      <c r="A116" s="26" t="s">
        <v>434</v>
      </c>
    </row>
    <row r="117" spans="1:9" x14ac:dyDescent="0.2">
      <c r="B117" t="s">
        <v>318</v>
      </c>
      <c r="C117" s="1" t="s">
        <v>315</v>
      </c>
      <c r="D117" s="40" t="s">
        <v>316</v>
      </c>
      <c r="E117" s="1" t="s">
        <v>45</v>
      </c>
      <c r="F117" s="1"/>
      <c r="H117" t="s">
        <v>318</v>
      </c>
    </row>
    <row r="118" spans="1:9" x14ac:dyDescent="0.2">
      <c r="A118" t="s">
        <v>320</v>
      </c>
      <c r="B118" t="s">
        <v>55</v>
      </c>
      <c r="G118" t="s">
        <v>320</v>
      </c>
      <c r="H118" t="s">
        <v>55</v>
      </c>
      <c r="I118" s="1" t="s">
        <v>435</v>
      </c>
    </row>
    <row r="119" spans="1:9" x14ac:dyDescent="0.2">
      <c r="B119" t="s">
        <v>319</v>
      </c>
      <c r="C119" s="42">
        <v>24</v>
      </c>
      <c r="D119" s="42">
        <v>32.200000000000003</v>
      </c>
      <c r="E119" s="42" t="s">
        <v>46</v>
      </c>
      <c r="H119" t="s">
        <v>319</v>
      </c>
      <c r="I119">
        <v>3040</v>
      </c>
    </row>
    <row r="120" spans="1:9" x14ac:dyDescent="0.2">
      <c r="B120" t="s">
        <v>321</v>
      </c>
      <c r="C120" s="42">
        <v>14</v>
      </c>
      <c r="D120" s="42">
        <v>24.1</v>
      </c>
      <c r="E120" s="42" t="s">
        <v>46</v>
      </c>
      <c r="H120" t="s">
        <v>321</v>
      </c>
      <c r="I120">
        <v>3520.0000000000005</v>
      </c>
    </row>
    <row r="121" spans="1:9" x14ac:dyDescent="0.2">
      <c r="B121" t="s">
        <v>322</v>
      </c>
      <c r="C121" s="42">
        <v>46</v>
      </c>
      <c r="D121" s="42">
        <v>19.100000000000001</v>
      </c>
      <c r="E121" s="42" t="s">
        <v>47</v>
      </c>
      <c r="H121" t="s">
        <v>322</v>
      </c>
      <c r="I121">
        <v>2618</v>
      </c>
    </row>
    <row r="122" spans="1:9" x14ac:dyDescent="0.2">
      <c r="B122" t="s">
        <v>323</v>
      </c>
      <c r="C122" s="42">
        <v>3</v>
      </c>
      <c r="D122" s="42">
        <v>17.600000000000001</v>
      </c>
      <c r="E122" s="42" t="s">
        <v>47</v>
      </c>
      <c r="H122" t="s">
        <v>323</v>
      </c>
      <c r="I122">
        <v>1006</v>
      </c>
    </row>
    <row r="123" spans="1:9" x14ac:dyDescent="0.2">
      <c r="B123" t="s">
        <v>324</v>
      </c>
      <c r="C123" s="42">
        <v>18</v>
      </c>
      <c r="D123" s="42">
        <v>29.6</v>
      </c>
      <c r="E123" s="42" t="s">
        <v>46</v>
      </c>
      <c r="H123" t="s">
        <v>324</v>
      </c>
      <c r="I123">
        <v>860</v>
      </c>
    </row>
    <row r="124" spans="1:9" x14ac:dyDescent="0.2">
      <c r="B124" t="s">
        <v>325</v>
      </c>
      <c r="C124" s="42">
        <v>43</v>
      </c>
      <c r="D124" s="42">
        <v>30.93</v>
      </c>
      <c r="E124" s="42" t="s">
        <v>46</v>
      </c>
      <c r="H124" t="s">
        <v>325</v>
      </c>
      <c r="I124">
        <v>4027.0000000000005</v>
      </c>
    </row>
    <row r="125" spans="1:9" x14ac:dyDescent="0.2">
      <c r="B125" t="s">
        <v>326</v>
      </c>
      <c r="C125" s="42">
        <v>31</v>
      </c>
      <c r="D125" s="48">
        <v>24.47</v>
      </c>
      <c r="E125" s="42" t="s">
        <v>47</v>
      </c>
      <c r="H125" t="s">
        <v>326</v>
      </c>
      <c r="I125">
        <v>610</v>
      </c>
    </row>
    <row r="126" spans="1:9" x14ac:dyDescent="0.2">
      <c r="B126" t="s">
        <v>327</v>
      </c>
      <c r="C126" s="42">
        <v>39</v>
      </c>
      <c r="D126" s="42">
        <v>34.700000000000003</v>
      </c>
      <c r="E126" s="42" t="s">
        <v>46</v>
      </c>
      <c r="H126" t="s">
        <v>327</v>
      </c>
      <c r="I126">
        <v>5090</v>
      </c>
    </row>
    <row r="127" spans="1:9" x14ac:dyDescent="0.2">
      <c r="B127" t="s">
        <v>328</v>
      </c>
      <c r="C127" s="45">
        <v>13</v>
      </c>
      <c r="D127" s="46">
        <v>18.600000000000001</v>
      </c>
      <c r="E127" s="45" t="s">
        <v>47</v>
      </c>
      <c r="H127" t="s">
        <v>328</v>
      </c>
      <c r="I127">
        <v>1094</v>
      </c>
    </row>
    <row r="128" spans="1:9" x14ac:dyDescent="0.2">
      <c r="B128" t="s">
        <v>329</v>
      </c>
      <c r="C128" s="42">
        <v>35</v>
      </c>
      <c r="D128" s="42">
        <v>26.91</v>
      </c>
      <c r="E128" s="42" t="s">
        <v>47</v>
      </c>
      <c r="H128" t="s">
        <v>329</v>
      </c>
      <c r="I128">
        <v>1628</v>
      </c>
    </row>
    <row r="129" spans="2:9" x14ac:dyDescent="0.2">
      <c r="B129" t="s">
        <v>330</v>
      </c>
      <c r="C129" s="44">
        <v>23</v>
      </c>
      <c r="D129" s="44">
        <v>16</v>
      </c>
      <c r="E129" s="44" t="s">
        <v>46</v>
      </c>
      <c r="H129" t="s">
        <v>330</v>
      </c>
      <c r="I129">
        <v>1646</v>
      </c>
    </row>
    <row r="130" spans="2:9" x14ac:dyDescent="0.2">
      <c r="B130" t="s">
        <v>436</v>
      </c>
      <c r="C130" s="42">
        <v>1</v>
      </c>
      <c r="D130" s="42">
        <v>17.899999999999999</v>
      </c>
      <c r="E130" s="42" t="s">
        <v>47</v>
      </c>
      <c r="H130" t="s">
        <v>436</v>
      </c>
      <c r="I130">
        <v>139</v>
      </c>
    </row>
    <row r="131" spans="2:9" x14ac:dyDescent="0.2">
      <c r="B131" t="s">
        <v>437</v>
      </c>
      <c r="C131" s="42">
        <v>33</v>
      </c>
      <c r="D131" s="42">
        <v>32.89</v>
      </c>
      <c r="E131" s="42" t="s">
        <v>47</v>
      </c>
      <c r="H131" t="s">
        <v>437</v>
      </c>
      <c r="I131">
        <v>106</v>
      </c>
    </row>
    <row r="132" spans="2:9" x14ac:dyDescent="0.2">
      <c r="B132" t="s">
        <v>332</v>
      </c>
      <c r="C132" s="42">
        <v>35</v>
      </c>
      <c r="D132" s="42">
        <v>37.96</v>
      </c>
      <c r="E132" s="42" t="s">
        <v>47</v>
      </c>
      <c r="H132" t="s">
        <v>332</v>
      </c>
      <c r="I132">
        <v>1310</v>
      </c>
    </row>
    <row r="133" spans="2:9" x14ac:dyDescent="0.2">
      <c r="B133" t="s">
        <v>333</v>
      </c>
      <c r="C133" s="42">
        <v>45</v>
      </c>
      <c r="D133" s="42">
        <v>38.409999999999997</v>
      </c>
      <c r="E133" s="42" t="s">
        <v>46</v>
      </c>
      <c r="H133" t="s">
        <v>333</v>
      </c>
      <c r="I133">
        <v>1659</v>
      </c>
    </row>
    <row r="134" spans="2:9" x14ac:dyDescent="0.2">
      <c r="B134" t="s">
        <v>334</v>
      </c>
      <c r="C134" s="42">
        <v>58</v>
      </c>
      <c r="D134" s="42">
        <v>31.07</v>
      </c>
      <c r="E134" s="42" t="s">
        <v>46</v>
      </c>
      <c r="H134" t="s">
        <v>334</v>
      </c>
      <c r="I134">
        <v>3679.9999999999995</v>
      </c>
    </row>
    <row r="135" spans="2:9" x14ac:dyDescent="0.2">
      <c r="B135" t="s">
        <v>335</v>
      </c>
      <c r="C135" s="42">
        <v>26</v>
      </c>
      <c r="D135" s="42">
        <v>34.97</v>
      </c>
      <c r="E135" s="42" t="s">
        <v>47</v>
      </c>
      <c r="H135" t="s">
        <v>335</v>
      </c>
      <c r="I135">
        <v>3479.9999999999995</v>
      </c>
    </row>
    <row r="136" spans="2:9" x14ac:dyDescent="0.2">
      <c r="B136" t="s">
        <v>336</v>
      </c>
      <c r="C136" s="42">
        <v>47</v>
      </c>
      <c r="D136" s="42">
        <v>24.86</v>
      </c>
      <c r="E136" s="42" t="s">
        <v>46</v>
      </c>
      <c r="H136" t="s">
        <v>336</v>
      </c>
      <c r="I136">
        <v>2840</v>
      </c>
    </row>
    <row r="137" spans="2:9" x14ac:dyDescent="0.2">
      <c r="B137" t="s">
        <v>337</v>
      </c>
      <c r="C137" s="42">
        <v>40</v>
      </c>
      <c r="D137" s="42">
        <v>36.880000000000003</v>
      </c>
      <c r="E137" s="42" t="s">
        <v>46</v>
      </c>
      <c r="H137" t="s">
        <v>337</v>
      </c>
      <c r="I137">
        <v>2548</v>
      </c>
    </row>
    <row r="138" spans="2:9" x14ac:dyDescent="0.2">
      <c r="B138" t="s">
        <v>338</v>
      </c>
      <c r="C138" s="42">
        <v>35</v>
      </c>
      <c r="D138" s="42">
        <v>27.52</v>
      </c>
      <c r="E138" s="42" t="s">
        <v>47</v>
      </c>
      <c r="H138" t="s">
        <v>338</v>
      </c>
      <c r="I138">
        <v>5020</v>
      </c>
    </row>
    <row r="139" spans="2:9" x14ac:dyDescent="0.2">
      <c r="B139" t="s">
        <v>340</v>
      </c>
      <c r="C139" s="42">
        <v>25</v>
      </c>
      <c r="D139" s="42">
        <v>23.96</v>
      </c>
      <c r="E139" s="42" t="s">
        <v>47</v>
      </c>
      <c r="H139" t="s">
        <v>340</v>
      </c>
      <c r="I139">
        <v>409</v>
      </c>
    </row>
    <row r="140" spans="2:9" x14ac:dyDescent="0.2">
      <c r="B140" t="s">
        <v>341</v>
      </c>
      <c r="C140" s="42">
        <v>23</v>
      </c>
      <c r="D140" s="42">
        <v>34.32</v>
      </c>
      <c r="E140" s="42" t="s">
        <v>46</v>
      </c>
      <c r="H140" t="s">
        <v>341</v>
      </c>
      <c r="I140">
        <v>3034</v>
      </c>
    </row>
    <row r="141" spans="2:9" x14ac:dyDescent="0.2">
      <c r="B141" t="s">
        <v>342</v>
      </c>
      <c r="C141" s="42">
        <v>28</v>
      </c>
      <c r="D141" s="42">
        <v>24.7</v>
      </c>
      <c r="E141" s="42" t="s">
        <v>46</v>
      </c>
      <c r="H141" t="s">
        <v>342</v>
      </c>
      <c r="I141">
        <v>1789.9999999999998</v>
      </c>
    </row>
    <row r="142" spans="2:9" x14ac:dyDescent="0.2">
      <c r="B142" t="s">
        <v>343</v>
      </c>
      <c r="C142" s="42">
        <v>55</v>
      </c>
      <c r="D142" s="42">
        <v>38.01</v>
      </c>
      <c r="E142" s="42" t="s">
        <v>46</v>
      </c>
      <c r="H142" t="s">
        <v>343</v>
      </c>
      <c r="I142">
        <v>5790</v>
      </c>
    </row>
    <row r="143" spans="2:9" x14ac:dyDescent="0.2">
      <c r="B143" t="s">
        <v>344</v>
      </c>
      <c r="C143" s="42">
        <v>48</v>
      </c>
      <c r="D143" s="42">
        <v>36.44</v>
      </c>
      <c r="E143" s="42" t="s">
        <v>46</v>
      </c>
      <c r="H143" t="s">
        <v>344</v>
      </c>
      <c r="I143">
        <v>3560</v>
      </c>
    </row>
    <row r="144" spans="2:9" x14ac:dyDescent="0.2">
      <c r="B144" t="s">
        <v>345</v>
      </c>
      <c r="C144" s="42">
        <v>4</v>
      </c>
      <c r="D144" s="42">
        <v>20.63</v>
      </c>
      <c r="E144" s="42" t="s">
        <v>47</v>
      </c>
      <c r="H144" t="s">
        <v>345</v>
      </c>
      <c r="I144">
        <v>4090</v>
      </c>
    </row>
    <row r="145" spans="2:9" x14ac:dyDescent="0.2">
      <c r="B145" t="s">
        <v>346</v>
      </c>
      <c r="C145" s="42">
        <v>51</v>
      </c>
      <c r="D145" s="42">
        <v>28.1</v>
      </c>
      <c r="E145" s="42" t="s">
        <v>46</v>
      </c>
      <c r="H145" t="s">
        <v>346</v>
      </c>
      <c r="I145">
        <v>4550</v>
      </c>
    </row>
    <row r="146" spans="2:9" x14ac:dyDescent="0.2">
      <c r="B146" t="s">
        <v>347</v>
      </c>
      <c r="C146" s="42">
        <v>31</v>
      </c>
      <c r="D146" s="42">
        <v>36.29</v>
      </c>
      <c r="E146" s="42" t="s">
        <v>47</v>
      </c>
      <c r="H146" t="s">
        <v>347</v>
      </c>
      <c r="I146">
        <v>4319</v>
      </c>
    </row>
    <row r="147" spans="2:9" x14ac:dyDescent="0.2">
      <c r="B147" t="s">
        <v>348</v>
      </c>
      <c r="C147" s="42">
        <v>64</v>
      </c>
      <c r="D147" s="42">
        <v>32.39</v>
      </c>
      <c r="E147" s="42" t="s">
        <v>47</v>
      </c>
      <c r="H147" t="s">
        <v>348</v>
      </c>
      <c r="I147">
        <v>2370</v>
      </c>
    </row>
    <row r="148" spans="2:9" x14ac:dyDescent="0.2">
      <c r="B148" t="s">
        <v>349</v>
      </c>
      <c r="C148" s="42">
        <v>51</v>
      </c>
      <c r="D148" s="42">
        <v>33.01</v>
      </c>
      <c r="E148" s="42" t="s">
        <v>46</v>
      </c>
      <c r="H148" t="s">
        <v>349</v>
      </c>
      <c r="I148">
        <v>2380</v>
      </c>
    </row>
    <row r="149" spans="2:9" x14ac:dyDescent="0.2">
      <c r="B149" t="s">
        <v>350</v>
      </c>
      <c r="C149" s="42">
        <v>48</v>
      </c>
      <c r="D149" s="42">
        <v>29.45</v>
      </c>
      <c r="E149" s="42" t="s">
        <v>46</v>
      </c>
      <c r="H149" t="s">
        <v>350</v>
      </c>
      <c r="I149">
        <v>2850</v>
      </c>
    </row>
    <row r="150" spans="2:9" x14ac:dyDescent="0.2">
      <c r="B150" t="s">
        <v>351</v>
      </c>
      <c r="C150" s="42">
        <v>42</v>
      </c>
      <c r="D150" s="42">
        <v>28.85</v>
      </c>
      <c r="E150" s="42" t="s">
        <v>47</v>
      </c>
      <c r="H150" t="s">
        <v>351</v>
      </c>
      <c r="I150">
        <v>2687</v>
      </c>
    </row>
    <row r="151" spans="2:9" x14ac:dyDescent="0.2">
      <c r="B151" t="s">
        <v>352</v>
      </c>
      <c r="C151" s="42">
        <v>21</v>
      </c>
      <c r="D151" s="42">
        <v>30.05</v>
      </c>
      <c r="E151" s="42" t="s">
        <v>46</v>
      </c>
      <c r="H151" t="s">
        <v>352</v>
      </c>
      <c r="I151">
        <v>2440</v>
      </c>
    </row>
    <row r="152" spans="2:9" x14ac:dyDescent="0.2">
      <c r="B152" t="s">
        <v>353</v>
      </c>
      <c r="C152" s="42">
        <v>38</v>
      </c>
      <c r="D152" s="42">
        <v>24.17</v>
      </c>
      <c r="E152" s="42" t="s">
        <v>47</v>
      </c>
      <c r="H152" t="s">
        <v>353</v>
      </c>
      <c r="I152">
        <v>403</v>
      </c>
    </row>
    <row r="153" spans="2:9" x14ac:dyDescent="0.2">
      <c r="B153" t="s">
        <v>354</v>
      </c>
      <c r="C153" s="42">
        <v>53</v>
      </c>
      <c r="D153" s="42">
        <v>31</v>
      </c>
      <c r="E153" s="42" t="s">
        <v>47</v>
      </c>
      <c r="H153" t="s">
        <v>354</v>
      </c>
      <c r="I153">
        <v>3740</v>
      </c>
    </row>
    <row r="154" spans="2:9" x14ac:dyDescent="0.2">
      <c r="B154" t="s">
        <v>355</v>
      </c>
      <c r="C154" s="42">
        <v>49</v>
      </c>
      <c r="D154" s="42">
        <v>30.12</v>
      </c>
      <c r="E154" s="42" t="s">
        <v>47</v>
      </c>
      <c r="H154" t="s">
        <v>355</v>
      </c>
      <c r="I154">
        <v>360</v>
      </c>
    </row>
    <row r="155" spans="2:9" x14ac:dyDescent="0.2">
      <c r="B155" t="s">
        <v>356</v>
      </c>
      <c r="C155" s="42">
        <v>19</v>
      </c>
      <c r="D155" s="42">
        <v>18.010000000000002</v>
      </c>
      <c r="E155" s="42" t="s">
        <v>46</v>
      </c>
      <c r="H155" t="s">
        <v>356</v>
      </c>
      <c r="I155">
        <v>4680</v>
      </c>
    </row>
    <row r="156" spans="2:9" x14ac:dyDescent="0.2">
      <c r="B156" t="s">
        <v>357</v>
      </c>
      <c r="C156" s="42">
        <v>23</v>
      </c>
      <c r="D156" s="42">
        <v>22.5</v>
      </c>
      <c r="E156" s="42" t="s">
        <v>47</v>
      </c>
      <c r="H156" t="s">
        <v>357</v>
      </c>
      <c r="I156">
        <v>4150</v>
      </c>
    </row>
    <row r="157" spans="2:9" x14ac:dyDescent="0.2">
      <c r="B157" t="s">
        <v>358</v>
      </c>
      <c r="C157" s="42">
        <v>5</v>
      </c>
      <c r="D157" s="42">
        <v>15.71</v>
      </c>
      <c r="E157" s="42" t="s">
        <v>46</v>
      </c>
      <c r="H157" t="s">
        <v>358</v>
      </c>
      <c r="I157">
        <v>3370.0000000000005</v>
      </c>
    </row>
    <row r="158" spans="2:9" x14ac:dyDescent="0.2">
      <c r="B158" t="s">
        <v>359</v>
      </c>
      <c r="C158" s="42">
        <v>22</v>
      </c>
      <c r="D158" s="42">
        <v>26.52</v>
      </c>
      <c r="E158" s="42" t="s">
        <v>47</v>
      </c>
      <c r="H158" t="s">
        <v>359</v>
      </c>
      <c r="I158">
        <v>16150</v>
      </c>
    </row>
    <row r="159" spans="2:9" x14ac:dyDescent="0.2">
      <c r="B159" t="s">
        <v>360</v>
      </c>
      <c r="C159" s="42">
        <v>29</v>
      </c>
      <c r="D159" s="42">
        <v>31.71</v>
      </c>
      <c r="E159" s="42" t="s">
        <v>46</v>
      </c>
      <c r="H159" t="s">
        <v>360</v>
      </c>
      <c r="I159">
        <v>8530</v>
      </c>
    </row>
    <row r="162" spans="1:9" x14ac:dyDescent="0.2">
      <c r="B162" t="s">
        <v>438</v>
      </c>
      <c r="H162" t="s">
        <v>438</v>
      </c>
    </row>
    <row r="163" spans="1:9" x14ac:dyDescent="0.2">
      <c r="A163" t="s">
        <v>363</v>
      </c>
      <c r="B163" t="s">
        <v>55</v>
      </c>
      <c r="C163" s="1" t="s">
        <v>315</v>
      </c>
      <c r="D163" s="40" t="s">
        <v>316</v>
      </c>
      <c r="E163" s="1" t="s">
        <v>45</v>
      </c>
      <c r="G163" t="s">
        <v>363</v>
      </c>
      <c r="H163" t="s">
        <v>55</v>
      </c>
      <c r="I163" t="s">
        <v>435</v>
      </c>
    </row>
    <row r="164" spans="1:9" x14ac:dyDescent="0.2">
      <c r="B164" t="s">
        <v>362</v>
      </c>
      <c r="C164" s="42">
        <v>29</v>
      </c>
      <c r="D164" s="42">
        <v>24.5</v>
      </c>
      <c r="E164" s="42" t="s">
        <v>47</v>
      </c>
      <c r="H164" t="s">
        <v>362</v>
      </c>
      <c r="I164">
        <v>2210</v>
      </c>
    </row>
    <row r="165" spans="1:9" x14ac:dyDescent="0.2">
      <c r="B165" t="s">
        <v>364</v>
      </c>
      <c r="C165" s="42">
        <v>24</v>
      </c>
      <c r="D165" s="42">
        <v>31.9</v>
      </c>
      <c r="E165" s="42" t="s">
        <v>46</v>
      </c>
      <c r="H165" t="s">
        <v>364</v>
      </c>
      <c r="I165">
        <v>2140</v>
      </c>
    </row>
    <row r="166" spans="1:9" x14ac:dyDescent="0.2">
      <c r="B166" t="s">
        <v>365</v>
      </c>
      <c r="C166" s="42">
        <v>3</v>
      </c>
      <c r="D166" s="42">
        <v>14.9</v>
      </c>
      <c r="E166" s="42" t="s">
        <v>47</v>
      </c>
      <c r="H166" t="s">
        <v>365</v>
      </c>
      <c r="I166">
        <v>1319</v>
      </c>
    </row>
    <row r="167" spans="1:9" x14ac:dyDescent="0.2">
      <c r="B167" t="s">
        <v>366</v>
      </c>
      <c r="C167" s="42">
        <v>30</v>
      </c>
      <c r="D167" s="42">
        <v>25.21</v>
      </c>
      <c r="E167" s="42" t="s">
        <v>47</v>
      </c>
      <c r="H167" t="s">
        <v>366</v>
      </c>
      <c r="I167">
        <v>31.2</v>
      </c>
    </row>
    <row r="168" spans="1:9" x14ac:dyDescent="0.2">
      <c r="B168" t="s">
        <v>367</v>
      </c>
      <c r="C168" s="42">
        <v>30</v>
      </c>
      <c r="D168" s="42">
        <v>23.7</v>
      </c>
      <c r="E168" s="42" t="s">
        <v>47</v>
      </c>
      <c r="H168" t="s">
        <v>367</v>
      </c>
      <c r="I168">
        <v>3160</v>
      </c>
    </row>
    <row r="169" spans="1:9" x14ac:dyDescent="0.2">
      <c r="B169" t="s">
        <v>368</v>
      </c>
      <c r="C169" s="42">
        <v>22</v>
      </c>
      <c r="D169" s="42">
        <v>29.8</v>
      </c>
      <c r="E169" s="42" t="s">
        <v>47</v>
      </c>
      <c r="H169" t="s">
        <v>368</v>
      </c>
      <c r="I169">
        <v>3804.9999999999995</v>
      </c>
    </row>
    <row r="170" spans="1:9" x14ac:dyDescent="0.2">
      <c r="B170" t="s">
        <v>369</v>
      </c>
      <c r="C170" s="47">
        <v>18</v>
      </c>
      <c r="D170" s="47">
        <v>24.3</v>
      </c>
      <c r="E170" s="47" t="s">
        <v>47</v>
      </c>
      <c r="H170" t="s">
        <v>369</v>
      </c>
      <c r="I170">
        <v>1389</v>
      </c>
    </row>
    <row r="171" spans="1:9" x14ac:dyDescent="0.2">
      <c r="B171" t="s">
        <v>370</v>
      </c>
      <c r="C171" s="47">
        <v>23</v>
      </c>
      <c r="D171" s="47">
        <v>28.6</v>
      </c>
      <c r="E171" s="47" t="s">
        <v>47</v>
      </c>
      <c r="H171" t="s">
        <v>370</v>
      </c>
      <c r="I171">
        <v>3646</v>
      </c>
    </row>
    <row r="172" spans="1:9" x14ac:dyDescent="0.2">
      <c r="B172" t="s">
        <v>372</v>
      </c>
      <c r="C172" s="42">
        <v>30</v>
      </c>
      <c r="D172" s="42">
        <v>26.2</v>
      </c>
      <c r="E172" s="42" t="s">
        <v>47</v>
      </c>
      <c r="H172" t="s">
        <v>372</v>
      </c>
      <c r="I172">
        <v>486.00000000000006</v>
      </c>
    </row>
    <row r="173" spans="1:9" x14ac:dyDescent="0.2">
      <c r="B173" t="s">
        <v>373</v>
      </c>
      <c r="C173" s="42">
        <v>21</v>
      </c>
      <c r="D173" s="42">
        <v>25.59</v>
      </c>
      <c r="E173" s="42" t="s">
        <v>47</v>
      </c>
      <c r="H173" t="s">
        <v>373</v>
      </c>
      <c r="I173">
        <v>97</v>
      </c>
    </row>
    <row r="174" spans="1:9" x14ac:dyDescent="0.2">
      <c r="B174" t="s">
        <v>374</v>
      </c>
      <c r="C174" s="42">
        <v>15</v>
      </c>
      <c r="D174" s="42">
        <v>23.59</v>
      </c>
      <c r="E174" s="42" t="s">
        <v>47</v>
      </c>
      <c r="H174" t="s">
        <v>374</v>
      </c>
      <c r="I174">
        <v>830.00000000000011</v>
      </c>
    </row>
    <row r="175" spans="1:9" x14ac:dyDescent="0.2">
      <c r="B175" t="s">
        <v>615</v>
      </c>
      <c r="C175" s="42">
        <v>7</v>
      </c>
      <c r="D175" s="42">
        <v>14.9</v>
      </c>
      <c r="E175" s="42" t="s">
        <v>47</v>
      </c>
      <c r="H175" t="s">
        <v>615</v>
      </c>
      <c r="I175">
        <v>1350</v>
      </c>
    </row>
    <row r="178" spans="1:9" x14ac:dyDescent="0.2">
      <c r="B178" t="s">
        <v>234</v>
      </c>
      <c r="H178" t="s">
        <v>234</v>
      </c>
    </row>
    <row r="179" spans="1:9" x14ac:dyDescent="0.2">
      <c r="A179" t="s">
        <v>439</v>
      </c>
      <c r="B179" t="s">
        <v>55</v>
      </c>
      <c r="C179" s="1" t="s">
        <v>315</v>
      </c>
      <c r="D179" s="40" t="s">
        <v>316</v>
      </c>
      <c r="E179" s="1" t="s">
        <v>45</v>
      </c>
      <c r="F179" s="1" t="s">
        <v>375</v>
      </c>
      <c r="G179" t="s">
        <v>439</v>
      </c>
      <c r="H179" t="s">
        <v>55</v>
      </c>
      <c r="I179" t="s">
        <v>435</v>
      </c>
    </row>
    <row r="180" spans="1:9" x14ac:dyDescent="0.2">
      <c r="B180" t="s">
        <v>376</v>
      </c>
      <c r="C180" s="42">
        <v>47</v>
      </c>
      <c r="D180" s="42">
        <v>32.200000000000003</v>
      </c>
      <c r="E180" s="42" t="s">
        <v>47</v>
      </c>
      <c r="F180" s="42">
        <v>20</v>
      </c>
      <c r="H180" t="s">
        <v>376</v>
      </c>
      <c r="I180">
        <v>284</v>
      </c>
    </row>
    <row r="181" spans="1:9" x14ac:dyDescent="0.2">
      <c r="B181" t="s">
        <v>378</v>
      </c>
      <c r="C181" s="42">
        <v>42</v>
      </c>
      <c r="D181" s="42">
        <v>36.799999999999997</v>
      </c>
      <c r="E181" s="42" t="s">
        <v>46</v>
      </c>
      <c r="F181" s="42" t="s">
        <v>379</v>
      </c>
      <c r="H181" t="s">
        <v>378</v>
      </c>
      <c r="I181">
        <v>3679.9999999999995</v>
      </c>
    </row>
    <row r="182" spans="1:9" x14ac:dyDescent="0.2">
      <c r="B182" t="s">
        <v>380</v>
      </c>
      <c r="C182" s="42">
        <v>28</v>
      </c>
      <c r="D182" s="42">
        <v>41.6</v>
      </c>
      <c r="E182" s="42" t="s">
        <v>46</v>
      </c>
      <c r="F182" s="42">
        <v>5</v>
      </c>
      <c r="H182" t="s">
        <v>380</v>
      </c>
      <c r="I182">
        <v>1576</v>
      </c>
    </row>
    <row r="183" spans="1:9" x14ac:dyDescent="0.2">
      <c r="B183" t="s">
        <v>381</v>
      </c>
      <c r="C183" s="42">
        <v>59</v>
      </c>
      <c r="D183" s="42">
        <v>38.270000000000003</v>
      </c>
      <c r="E183" s="42" t="s">
        <v>46</v>
      </c>
      <c r="F183" s="42" t="s">
        <v>382</v>
      </c>
      <c r="H183" t="s">
        <v>381</v>
      </c>
      <c r="I183">
        <v>1610.0000000000002</v>
      </c>
    </row>
    <row r="184" spans="1:9" x14ac:dyDescent="0.2">
      <c r="B184" t="s">
        <v>383</v>
      </c>
      <c r="C184" s="42">
        <v>56</v>
      </c>
      <c r="D184" s="42">
        <v>26.48</v>
      </c>
      <c r="E184" s="42" t="s">
        <v>47</v>
      </c>
      <c r="F184" s="42" t="s">
        <v>384</v>
      </c>
      <c r="H184" t="s">
        <v>383</v>
      </c>
      <c r="I184">
        <v>490.00000000000006</v>
      </c>
    </row>
    <row r="185" spans="1:9" x14ac:dyDescent="0.2">
      <c r="B185" t="s">
        <v>385</v>
      </c>
      <c r="C185" s="42">
        <v>40</v>
      </c>
      <c r="D185" s="42">
        <v>37.47</v>
      </c>
      <c r="E185" s="42" t="s">
        <v>47</v>
      </c>
      <c r="F185" s="42">
        <v>3</v>
      </c>
      <c r="H185" t="s">
        <v>385</v>
      </c>
      <c r="I185">
        <v>548</v>
      </c>
    </row>
    <row r="186" spans="1:9" x14ac:dyDescent="0.2">
      <c r="B186" t="s">
        <v>386</v>
      </c>
      <c r="C186" s="42">
        <v>55</v>
      </c>
      <c r="D186" s="42">
        <v>17.09</v>
      </c>
      <c r="E186" s="42" t="s">
        <v>47</v>
      </c>
      <c r="F186" s="42">
        <v>16</v>
      </c>
      <c r="H186" t="s">
        <v>386</v>
      </c>
      <c r="I186">
        <v>215</v>
      </c>
    </row>
    <row r="187" spans="1:9" x14ac:dyDescent="0.2">
      <c r="B187" t="s">
        <v>387</v>
      </c>
      <c r="C187" s="42">
        <v>52</v>
      </c>
      <c r="D187" s="42">
        <v>28.38</v>
      </c>
      <c r="E187" s="42" t="s">
        <v>46</v>
      </c>
      <c r="F187" s="42">
        <v>10</v>
      </c>
      <c r="H187" t="s">
        <v>387</v>
      </c>
      <c r="I187">
        <v>1305</v>
      </c>
    </row>
    <row r="188" spans="1:9" x14ac:dyDescent="0.2">
      <c r="B188" t="s">
        <v>388</v>
      </c>
      <c r="C188" s="42">
        <v>45</v>
      </c>
      <c r="D188" s="42">
        <v>28.91</v>
      </c>
      <c r="E188" s="42" t="s">
        <v>46</v>
      </c>
      <c r="F188" s="42">
        <v>20</v>
      </c>
      <c r="H188" t="s">
        <v>388</v>
      </c>
      <c r="I188">
        <v>1916</v>
      </c>
    </row>
    <row r="189" spans="1:9" x14ac:dyDescent="0.2">
      <c r="B189" t="s">
        <v>389</v>
      </c>
      <c r="C189" s="42">
        <v>45</v>
      </c>
      <c r="D189" s="42">
        <v>35.619999999999997</v>
      </c>
      <c r="E189" s="42" t="s">
        <v>47</v>
      </c>
      <c r="F189" s="42" t="s">
        <v>390</v>
      </c>
      <c r="H189" t="s">
        <v>389</v>
      </c>
      <c r="I189">
        <v>1111</v>
      </c>
    </row>
    <row r="190" spans="1:9" x14ac:dyDescent="0.2">
      <c r="B190" t="s">
        <v>391</v>
      </c>
      <c r="C190" s="42">
        <v>48</v>
      </c>
      <c r="D190" s="42">
        <v>39.78</v>
      </c>
      <c r="E190" s="42" t="s">
        <v>46</v>
      </c>
      <c r="F190" s="42" t="s">
        <v>392</v>
      </c>
      <c r="H190" t="s">
        <v>391</v>
      </c>
      <c r="I190">
        <v>2729</v>
      </c>
    </row>
    <row r="191" spans="1:9" x14ac:dyDescent="0.2">
      <c r="B191" t="s">
        <v>393</v>
      </c>
      <c r="C191" s="42">
        <v>37</v>
      </c>
      <c r="D191" s="42">
        <v>32.81</v>
      </c>
      <c r="E191" s="42" t="s">
        <v>47</v>
      </c>
      <c r="F191" s="42" t="s">
        <v>394</v>
      </c>
      <c r="H191" t="s">
        <v>393</v>
      </c>
      <c r="I191">
        <v>729</v>
      </c>
    </row>
    <row r="192" spans="1:9" x14ac:dyDescent="0.2">
      <c r="B192" t="s">
        <v>395</v>
      </c>
      <c r="C192" s="42">
        <v>59</v>
      </c>
      <c r="D192" s="42">
        <v>32.229999999999997</v>
      </c>
      <c r="E192" s="42" t="s">
        <v>46</v>
      </c>
      <c r="F192" s="42">
        <v>4</v>
      </c>
      <c r="H192" t="s">
        <v>395</v>
      </c>
      <c r="I192">
        <v>4980</v>
      </c>
    </row>
    <row r="193" spans="2:9" x14ac:dyDescent="0.2">
      <c r="B193" t="s">
        <v>396</v>
      </c>
      <c r="C193" s="42">
        <v>50</v>
      </c>
      <c r="D193" s="42">
        <v>35.58</v>
      </c>
      <c r="E193" s="42" t="s">
        <v>46</v>
      </c>
      <c r="F193" s="42" t="s">
        <v>397</v>
      </c>
      <c r="H193" t="s">
        <v>396</v>
      </c>
      <c r="I193">
        <v>2190</v>
      </c>
    </row>
    <row r="194" spans="2:9" x14ac:dyDescent="0.2">
      <c r="B194" t="s">
        <v>398</v>
      </c>
      <c r="C194" s="42">
        <v>56</v>
      </c>
      <c r="D194" s="42">
        <v>38.700000000000003</v>
      </c>
      <c r="E194" s="42" t="s">
        <v>46</v>
      </c>
      <c r="F194" s="42">
        <v>1</v>
      </c>
      <c r="H194" t="s">
        <v>398</v>
      </c>
      <c r="I194">
        <v>2730</v>
      </c>
    </row>
    <row r="195" spans="2:9" x14ac:dyDescent="0.2">
      <c r="B195" t="s">
        <v>399</v>
      </c>
      <c r="C195" s="42">
        <v>41</v>
      </c>
      <c r="D195" s="42">
        <v>28.83</v>
      </c>
      <c r="E195" s="42" t="s">
        <v>47</v>
      </c>
      <c r="F195" s="42" t="s">
        <v>400</v>
      </c>
      <c r="H195" t="s">
        <v>399</v>
      </c>
      <c r="I195">
        <v>650</v>
      </c>
    </row>
    <row r="196" spans="2:9" x14ac:dyDescent="0.2">
      <c r="B196" t="s">
        <v>401</v>
      </c>
      <c r="C196" s="42">
        <v>55</v>
      </c>
      <c r="D196" s="42">
        <v>28.12</v>
      </c>
      <c r="E196" s="42" t="s">
        <v>47</v>
      </c>
      <c r="F196" s="42" t="s">
        <v>402</v>
      </c>
      <c r="H196" t="s">
        <v>401</v>
      </c>
      <c r="I196">
        <v>2080</v>
      </c>
    </row>
    <row r="197" spans="2:9" x14ac:dyDescent="0.2">
      <c r="B197" t="s">
        <v>403</v>
      </c>
      <c r="C197" s="42">
        <v>42</v>
      </c>
      <c r="D197" s="42">
        <v>33</v>
      </c>
      <c r="E197" s="42" t="s">
        <v>47</v>
      </c>
      <c r="F197" s="42" t="s">
        <v>404</v>
      </c>
      <c r="H197" t="s">
        <v>403</v>
      </c>
      <c r="I197">
        <v>659</v>
      </c>
    </row>
    <row r="198" spans="2:9" x14ac:dyDescent="0.2">
      <c r="B198" t="s">
        <v>405</v>
      </c>
      <c r="C198" s="42">
        <v>59</v>
      </c>
      <c r="D198" s="42">
        <v>29.49</v>
      </c>
      <c r="E198" s="42" t="s">
        <v>46</v>
      </c>
      <c r="F198" s="42" t="s">
        <v>406</v>
      </c>
      <c r="H198" t="s">
        <v>405</v>
      </c>
      <c r="I198">
        <v>2290</v>
      </c>
    </row>
    <row r="199" spans="2:9" x14ac:dyDescent="0.2">
      <c r="B199" t="s">
        <v>407</v>
      </c>
      <c r="C199" s="42">
        <v>46</v>
      </c>
      <c r="D199" s="42">
        <v>28.72</v>
      </c>
      <c r="E199" s="42" t="s">
        <v>47</v>
      </c>
      <c r="F199" s="42" t="s">
        <v>408</v>
      </c>
      <c r="H199" t="s">
        <v>407</v>
      </c>
      <c r="I199">
        <v>1150</v>
      </c>
    </row>
    <row r="200" spans="2:9" x14ac:dyDescent="0.2">
      <c r="B200" t="s">
        <v>409</v>
      </c>
      <c r="C200" s="42">
        <v>63</v>
      </c>
      <c r="D200" s="42">
        <v>29.6</v>
      </c>
      <c r="E200" s="42" t="s">
        <v>46</v>
      </c>
      <c r="F200" s="42" t="s">
        <v>390</v>
      </c>
      <c r="H200" t="s">
        <v>409</v>
      </c>
      <c r="I200">
        <v>1160</v>
      </c>
    </row>
    <row r="201" spans="2:9" x14ac:dyDescent="0.2">
      <c r="B201" t="s">
        <v>410</v>
      </c>
      <c r="C201" s="42">
        <v>47</v>
      </c>
      <c r="D201" s="42">
        <v>30.96</v>
      </c>
      <c r="E201" s="42" t="s">
        <v>47</v>
      </c>
      <c r="F201" s="42" t="s">
        <v>411</v>
      </c>
      <c r="H201" t="s">
        <v>410</v>
      </c>
      <c r="I201">
        <v>1680</v>
      </c>
    </row>
    <row r="202" spans="2:9" x14ac:dyDescent="0.2">
      <c r="B202" t="s">
        <v>412</v>
      </c>
      <c r="C202" s="42">
        <v>50</v>
      </c>
      <c r="D202" s="42">
        <v>31.01</v>
      </c>
      <c r="E202" s="42" t="s">
        <v>46</v>
      </c>
      <c r="F202" s="42" t="s">
        <v>413</v>
      </c>
      <c r="H202" t="s">
        <v>412</v>
      </c>
      <c r="I202">
        <v>6850</v>
      </c>
    </row>
    <row r="203" spans="2:9" x14ac:dyDescent="0.2">
      <c r="B203" t="s">
        <v>414</v>
      </c>
      <c r="C203" s="42">
        <v>49</v>
      </c>
      <c r="D203" s="42">
        <v>25.42</v>
      </c>
      <c r="E203" s="42" t="s">
        <v>46</v>
      </c>
      <c r="F203" s="42" t="s">
        <v>404</v>
      </c>
      <c r="H203" t="s">
        <v>414</v>
      </c>
      <c r="I203">
        <v>3350</v>
      </c>
    </row>
    <row r="204" spans="2:9" x14ac:dyDescent="0.2">
      <c r="B204" t="s">
        <v>415</v>
      </c>
      <c r="C204" s="42">
        <v>43</v>
      </c>
      <c r="D204" s="42">
        <v>23.48</v>
      </c>
      <c r="E204" s="42" t="s">
        <v>47</v>
      </c>
      <c r="F204" s="42" t="s">
        <v>416</v>
      </c>
      <c r="H204" t="s">
        <v>415</v>
      </c>
      <c r="I204">
        <v>5708</v>
      </c>
    </row>
    <row r="205" spans="2:9" x14ac:dyDescent="0.2">
      <c r="C205" s="42"/>
    </row>
    <row r="208" spans="2:9" x14ac:dyDescent="0.2">
      <c r="B208" t="s">
        <v>419</v>
      </c>
      <c r="H208" t="s">
        <v>419</v>
      </c>
    </row>
    <row r="209" spans="1:12" x14ac:dyDescent="0.2">
      <c r="A209" t="s">
        <v>440</v>
      </c>
      <c r="B209" t="s">
        <v>55</v>
      </c>
      <c r="C209" s="1" t="s">
        <v>315</v>
      </c>
      <c r="D209" s="40" t="s">
        <v>316</v>
      </c>
      <c r="E209" s="1" t="s">
        <v>45</v>
      </c>
      <c r="F209" s="1" t="s">
        <v>375</v>
      </c>
      <c r="G209" t="s">
        <v>440</v>
      </c>
      <c r="H209" t="s">
        <v>55</v>
      </c>
      <c r="I209" t="s">
        <v>435</v>
      </c>
    </row>
    <row r="210" spans="1:12" x14ac:dyDescent="0.2">
      <c r="B210" t="s">
        <v>420</v>
      </c>
      <c r="C210" s="42">
        <v>26</v>
      </c>
      <c r="D210" s="42">
        <v>16.399999999999999</v>
      </c>
      <c r="E210" s="42" t="s">
        <v>47</v>
      </c>
      <c r="F210" s="42">
        <v>5</v>
      </c>
      <c r="H210" t="s">
        <v>420</v>
      </c>
      <c r="I210">
        <v>16</v>
      </c>
    </row>
    <row r="211" spans="1:12" x14ac:dyDescent="0.2">
      <c r="B211" t="s">
        <v>422</v>
      </c>
      <c r="C211" s="42">
        <v>29</v>
      </c>
      <c r="D211" s="42">
        <v>22.03</v>
      </c>
      <c r="E211" s="42" t="s">
        <v>47</v>
      </c>
      <c r="F211" s="42">
        <v>7</v>
      </c>
      <c r="H211" t="s">
        <v>422</v>
      </c>
      <c r="I211">
        <v>39</v>
      </c>
    </row>
    <row r="212" spans="1:12" x14ac:dyDescent="0.2">
      <c r="B212" t="s">
        <v>423</v>
      </c>
      <c r="C212" s="42">
        <v>14</v>
      </c>
      <c r="D212" s="42">
        <v>13.2</v>
      </c>
      <c r="E212" s="42" t="s">
        <v>47</v>
      </c>
      <c r="F212" s="42"/>
      <c r="H212" t="s">
        <v>423</v>
      </c>
      <c r="I212">
        <v>23</v>
      </c>
    </row>
    <row r="213" spans="1:12" x14ac:dyDescent="0.2">
      <c r="B213" t="s">
        <v>424</v>
      </c>
      <c r="C213" s="42">
        <v>12</v>
      </c>
      <c r="D213" s="42">
        <v>15.42</v>
      </c>
      <c r="E213" s="42" t="s">
        <v>46</v>
      </c>
      <c r="F213" s="42">
        <v>3</v>
      </c>
      <c r="H213" t="s">
        <v>424</v>
      </c>
      <c r="I213">
        <v>114.99999999999999</v>
      </c>
    </row>
    <row r="214" spans="1:12" x14ac:dyDescent="0.2">
      <c r="B214" t="s">
        <v>425</v>
      </c>
      <c r="C214" s="42">
        <v>12</v>
      </c>
      <c r="D214" s="42">
        <v>18.5</v>
      </c>
      <c r="E214" s="42" t="s">
        <v>46</v>
      </c>
      <c r="F214" s="42" t="s">
        <v>404</v>
      </c>
      <c r="H214" t="s">
        <v>425</v>
      </c>
      <c r="I214">
        <v>964</v>
      </c>
    </row>
    <row r="215" spans="1:12" x14ac:dyDescent="0.2">
      <c r="B215" t="s">
        <v>427</v>
      </c>
      <c r="C215" s="42">
        <v>18</v>
      </c>
      <c r="D215" s="42">
        <v>20.65</v>
      </c>
      <c r="E215" s="42" t="s">
        <v>47</v>
      </c>
      <c r="F215" s="42" t="s">
        <v>428</v>
      </c>
      <c r="H215" t="s">
        <v>427</v>
      </c>
      <c r="I215">
        <v>14.000000000000002</v>
      </c>
    </row>
    <row r="216" spans="1:12" x14ac:dyDescent="0.2">
      <c r="B216" t="s">
        <v>429</v>
      </c>
      <c r="C216" s="42">
        <v>9</v>
      </c>
      <c r="D216" s="42">
        <v>15.92</v>
      </c>
      <c r="E216" s="42" t="s">
        <v>47</v>
      </c>
      <c r="F216" s="42" t="s">
        <v>430</v>
      </c>
      <c r="H216" t="s">
        <v>429</v>
      </c>
      <c r="I216">
        <v>262</v>
      </c>
    </row>
    <row r="217" spans="1:12" x14ac:dyDescent="0.2">
      <c r="B217" t="s">
        <v>431</v>
      </c>
      <c r="C217" s="42">
        <v>25</v>
      </c>
      <c r="D217" s="42">
        <v>21.35</v>
      </c>
      <c r="E217" s="42" t="s">
        <v>47</v>
      </c>
      <c r="F217" s="42" t="s">
        <v>402</v>
      </c>
      <c r="H217" t="s">
        <v>431</v>
      </c>
      <c r="I217">
        <v>219</v>
      </c>
    </row>
    <row r="218" spans="1:12" x14ac:dyDescent="0.2">
      <c r="B218" t="s">
        <v>432</v>
      </c>
      <c r="C218" s="42">
        <v>35</v>
      </c>
      <c r="D218" s="42">
        <v>23.63</v>
      </c>
      <c r="E218" s="42" t="s">
        <v>46</v>
      </c>
      <c r="F218" s="42" t="s">
        <v>433</v>
      </c>
      <c r="H218" t="s">
        <v>432</v>
      </c>
      <c r="I218">
        <v>6770</v>
      </c>
    </row>
    <row r="223" spans="1:12" ht="24" x14ac:dyDescent="0.3">
      <c r="A223" s="26" t="s">
        <v>441</v>
      </c>
    </row>
    <row r="224" spans="1:12" x14ac:dyDescent="0.2">
      <c r="B224" t="s">
        <v>318</v>
      </c>
      <c r="C224" s="1" t="s">
        <v>315</v>
      </c>
      <c r="D224" s="40" t="s">
        <v>316</v>
      </c>
      <c r="E224" s="1" t="s">
        <v>45</v>
      </c>
      <c r="F224" s="1"/>
      <c r="I224" t="s">
        <v>442</v>
      </c>
      <c r="L224" s="1"/>
    </row>
    <row r="225" spans="1:12" x14ac:dyDescent="0.2">
      <c r="A225" t="s">
        <v>320</v>
      </c>
      <c r="B225" t="s">
        <v>55</v>
      </c>
      <c r="H225" t="s">
        <v>320</v>
      </c>
      <c r="I225" t="s">
        <v>55</v>
      </c>
      <c r="J225" t="s">
        <v>435</v>
      </c>
      <c r="K225" t="s">
        <v>443</v>
      </c>
      <c r="L225" s="1" t="s">
        <v>444</v>
      </c>
    </row>
    <row r="226" spans="1:12" x14ac:dyDescent="0.2">
      <c r="B226" t="s">
        <v>319</v>
      </c>
      <c r="C226" s="42">
        <v>24</v>
      </c>
      <c r="D226" s="42">
        <v>32.200000000000003</v>
      </c>
      <c r="E226" s="42" t="s">
        <v>46</v>
      </c>
      <c r="I226" t="s">
        <v>319</v>
      </c>
      <c r="J226">
        <v>3040</v>
      </c>
      <c r="K226">
        <v>0.37756330114305214</v>
      </c>
      <c r="L226" s="1">
        <v>8051.6299936899777</v>
      </c>
    </row>
    <row r="227" spans="1:12" x14ac:dyDescent="0.2">
      <c r="B227" t="s">
        <v>321</v>
      </c>
      <c r="C227" s="42">
        <v>14</v>
      </c>
      <c r="D227" s="42">
        <v>24.1</v>
      </c>
      <c r="E227" s="42" t="s">
        <v>46</v>
      </c>
      <c r="I227" t="s">
        <v>321</v>
      </c>
      <c r="J227">
        <v>3520.0000000000005</v>
      </c>
      <c r="K227">
        <v>0.22701271099073828</v>
      </c>
      <c r="L227" s="1">
        <v>15505.739677033373</v>
      </c>
    </row>
    <row r="228" spans="1:12" x14ac:dyDescent="0.2">
      <c r="B228" t="s">
        <v>322</v>
      </c>
      <c r="C228" s="42">
        <v>46</v>
      </c>
      <c r="D228" s="42">
        <v>19.100000000000001</v>
      </c>
      <c r="E228" s="42" t="s">
        <v>47</v>
      </c>
      <c r="I228" t="s">
        <v>322</v>
      </c>
      <c r="J228">
        <v>2618</v>
      </c>
      <c r="K228">
        <v>0.16468782230112222</v>
      </c>
      <c r="L228" s="1">
        <v>15896.743082880394</v>
      </c>
    </row>
    <row r="229" spans="1:12" x14ac:dyDescent="0.2">
      <c r="B229" t="s">
        <v>323</v>
      </c>
      <c r="C229" s="42">
        <v>3</v>
      </c>
      <c r="D229" s="42">
        <v>17.600000000000001</v>
      </c>
      <c r="E229" s="42" t="s">
        <v>47</v>
      </c>
      <c r="I229" t="s">
        <v>323</v>
      </c>
      <c r="J229">
        <v>1006</v>
      </c>
      <c r="K229">
        <v>9.9155945295481093E-2</v>
      </c>
      <c r="L229" s="1">
        <v>10145.634707048142</v>
      </c>
    </row>
    <row r="230" spans="1:12" x14ac:dyDescent="0.2">
      <c r="B230" t="s">
        <v>324</v>
      </c>
      <c r="C230" s="42">
        <v>18</v>
      </c>
      <c r="D230" s="42">
        <v>29.6</v>
      </c>
      <c r="E230" s="42" t="s">
        <v>46</v>
      </c>
      <c r="I230" t="s">
        <v>324</v>
      </c>
      <c r="J230">
        <v>860</v>
      </c>
      <c r="K230">
        <v>0.36453062331447283</v>
      </c>
      <c r="L230" s="1">
        <v>2359.1982264219714</v>
      </c>
    </row>
    <row r="231" spans="1:12" x14ac:dyDescent="0.2">
      <c r="B231" t="s">
        <v>325</v>
      </c>
      <c r="C231" s="42">
        <v>43</v>
      </c>
      <c r="D231" s="42">
        <v>30.93</v>
      </c>
      <c r="E231" s="42" t="s">
        <v>46</v>
      </c>
      <c r="I231" t="s">
        <v>325</v>
      </c>
      <c r="J231">
        <v>4027.0000000000005</v>
      </c>
      <c r="K231">
        <v>0.58707204462123452</v>
      </c>
      <c r="L231" s="1">
        <v>6859.4647571715477</v>
      </c>
    </row>
    <row r="232" spans="1:12" x14ac:dyDescent="0.2">
      <c r="B232" t="s">
        <v>326</v>
      </c>
      <c r="C232" s="42">
        <v>31</v>
      </c>
      <c r="D232" s="48">
        <v>24.47</v>
      </c>
      <c r="E232" s="42" t="s">
        <v>47</v>
      </c>
      <c r="I232" t="s">
        <v>326</v>
      </c>
      <c r="J232">
        <v>610</v>
      </c>
      <c r="K232">
        <v>0.36323578615374252</v>
      </c>
      <c r="L232" s="1">
        <v>1679.3499518844558</v>
      </c>
    </row>
    <row r="233" spans="1:12" x14ac:dyDescent="0.2">
      <c r="B233" t="s">
        <v>327</v>
      </c>
      <c r="C233" s="42">
        <v>39</v>
      </c>
      <c r="D233" s="42">
        <v>34.700000000000003</v>
      </c>
      <c r="E233" s="42" t="s">
        <v>46</v>
      </c>
      <c r="I233" t="s">
        <v>327</v>
      </c>
      <c r="J233">
        <v>5090</v>
      </c>
      <c r="K233">
        <v>0.42589814202270759</v>
      </c>
      <c r="L233" s="1">
        <v>11951.214381509597</v>
      </c>
    </row>
    <row r="234" spans="1:12" x14ac:dyDescent="0.2">
      <c r="B234" t="s">
        <v>328</v>
      </c>
      <c r="C234" s="45">
        <v>13</v>
      </c>
      <c r="D234" s="46">
        <v>18.600000000000001</v>
      </c>
      <c r="E234" s="45" t="s">
        <v>47</v>
      </c>
      <c r="I234" t="s">
        <v>328</v>
      </c>
      <c r="J234">
        <v>1094</v>
      </c>
      <c r="K234">
        <v>0.17088866225528007</v>
      </c>
      <c r="L234" s="1">
        <f>J234/K234</f>
        <v>6401.8290362981515</v>
      </c>
    </row>
    <row r="235" spans="1:12" x14ac:dyDescent="0.2">
      <c r="B235" t="s">
        <v>329</v>
      </c>
      <c r="C235" s="42">
        <v>35</v>
      </c>
      <c r="D235" s="42">
        <v>26.91</v>
      </c>
      <c r="E235" s="42" t="s">
        <v>47</v>
      </c>
      <c r="I235" t="s">
        <v>329</v>
      </c>
      <c r="J235">
        <v>1628</v>
      </c>
      <c r="K235">
        <v>0.31844129536690724</v>
      </c>
      <c r="L235" s="1">
        <f t="shared" ref="L235:L237" si="0">J235/K235</f>
        <v>5112.4022659316925</v>
      </c>
    </row>
    <row r="236" spans="1:12" x14ac:dyDescent="0.2">
      <c r="B236" t="s">
        <v>330</v>
      </c>
      <c r="C236" s="44">
        <v>23</v>
      </c>
      <c r="D236" s="44">
        <v>16</v>
      </c>
      <c r="E236" s="44" t="s">
        <v>46</v>
      </c>
      <c r="I236" t="s">
        <v>330</v>
      </c>
      <c r="J236">
        <v>1646</v>
      </c>
      <c r="K236">
        <v>0.34520995757012024</v>
      </c>
      <c r="L236" s="1">
        <f t="shared" si="0"/>
        <v>4768.1127496609333</v>
      </c>
    </row>
    <row r="237" spans="1:12" x14ac:dyDescent="0.2">
      <c r="B237" t="s">
        <v>436</v>
      </c>
      <c r="C237" s="42">
        <v>1</v>
      </c>
      <c r="D237" s="42">
        <v>17.899999999999999</v>
      </c>
      <c r="E237" s="42" t="s">
        <v>47</v>
      </c>
      <c r="I237" t="s">
        <v>436</v>
      </c>
      <c r="J237">
        <v>139</v>
      </c>
      <c r="K237">
        <v>2.652010858482785E-2</v>
      </c>
      <c r="L237" s="1">
        <f t="shared" si="0"/>
        <v>5241.3058398833964</v>
      </c>
    </row>
    <row r="238" spans="1:12" x14ac:dyDescent="0.2">
      <c r="B238" t="s">
        <v>437</v>
      </c>
      <c r="C238" s="42">
        <v>33</v>
      </c>
      <c r="D238" s="42">
        <v>32.89</v>
      </c>
      <c r="E238" s="42" t="s">
        <v>47</v>
      </c>
      <c r="I238" t="s">
        <v>437</v>
      </c>
      <c r="J238">
        <v>106</v>
      </c>
      <c r="K238">
        <v>0.24963217851224617</v>
      </c>
      <c r="L238" s="1">
        <v>424.62474442091997</v>
      </c>
    </row>
    <row r="239" spans="1:12" x14ac:dyDescent="0.2">
      <c r="B239" t="s">
        <v>332</v>
      </c>
      <c r="C239" s="42">
        <v>35</v>
      </c>
      <c r="D239" s="42">
        <v>37.96</v>
      </c>
      <c r="E239" s="42" t="s">
        <v>47</v>
      </c>
      <c r="I239" t="s">
        <v>332</v>
      </c>
      <c r="J239">
        <v>1310</v>
      </c>
      <c r="K239">
        <v>0.18723675384907298</v>
      </c>
      <c r="L239" s="1">
        <v>6996.4895944305854</v>
      </c>
    </row>
    <row r="240" spans="1:12" x14ac:dyDescent="0.2">
      <c r="B240" t="s">
        <v>333</v>
      </c>
      <c r="C240" s="42">
        <v>45</v>
      </c>
      <c r="D240" s="42">
        <v>38.409999999999997</v>
      </c>
      <c r="E240" s="42" t="s">
        <v>46</v>
      </c>
      <c r="I240" t="s">
        <v>333</v>
      </c>
      <c r="J240">
        <v>1659</v>
      </c>
      <c r="K240">
        <v>0.32979062672611836</v>
      </c>
      <c r="L240" s="1">
        <v>5030.4643781697041</v>
      </c>
    </row>
    <row r="241" spans="2:12" x14ac:dyDescent="0.2">
      <c r="B241" t="s">
        <v>334</v>
      </c>
      <c r="C241" s="42">
        <v>58</v>
      </c>
      <c r="D241" s="42">
        <v>31.07</v>
      </c>
      <c r="E241" s="42" t="s">
        <v>46</v>
      </c>
      <c r="I241" t="s">
        <v>334</v>
      </c>
      <c r="J241">
        <v>3679.9999999999995</v>
      </c>
      <c r="K241">
        <v>0.21718758032301197</v>
      </c>
      <c r="L241" s="1">
        <v>16943.878625688099</v>
      </c>
    </row>
    <row r="242" spans="2:12" x14ac:dyDescent="0.2">
      <c r="B242" t="s">
        <v>335</v>
      </c>
      <c r="C242" s="42">
        <v>26</v>
      </c>
      <c r="D242" s="42">
        <v>34.97</v>
      </c>
      <c r="E242" s="42" t="s">
        <v>47</v>
      </c>
      <c r="I242" t="s">
        <v>335</v>
      </c>
      <c r="J242">
        <v>3479.9999999999995</v>
      </c>
      <c r="K242">
        <v>0.24080546985209925</v>
      </c>
      <c r="L242" s="1">
        <v>14451.498971918649</v>
      </c>
    </row>
    <row r="243" spans="2:12" x14ac:dyDescent="0.2">
      <c r="B243" t="s">
        <v>336</v>
      </c>
      <c r="C243" s="42">
        <v>47</v>
      </c>
      <c r="D243" s="42">
        <v>24.86</v>
      </c>
      <c r="E243" s="42" t="s">
        <v>46</v>
      </c>
      <c r="I243" t="s">
        <v>336</v>
      </c>
      <c r="J243">
        <v>2840</v>
      </c>
      <c r="K243">
        <v>0.12048079897233807</v>
      </c>
      <c r="L243" s="1">
        <v>23572.22083704851</v>
      </c>
    </row>
    <row r="244" spans="2:12" x14ac:dyDescent="0.2">
      <c r="B244" t="s">
        <v>337</v>
      </c>
      <c r="C244" s="42">
        <v>40</v>
      </c>
      <c r="D244" s="42">
        <v>36.880000000000003</v>
      </c>
      <c r="E244" s="42" t="s">
        <v>46</v>
      </c>
      <c r="I244" t="s">
        <v>337</v>
      </c>
      <c r="J244">
        <v>2548</v>
      </c>
      <c r="K244">
        <v>0.50534765444212759</v>
      </c>
      <c r="L244" s="1">
        <v>5042.0734668548794</v>
      </c>
    </row>
    <row r="245" spans="2:12" x14ac:dyDescent="0.2">
      <c r="B245" t="s">
        <v>338</v>
      </c>
      <c r="C245" s="42">
        <v>35</v>
      </c>
      <c r="D245" s="42">
        <v>27.52</v>
      </c>
      <c r="E245" s="42" t="s">
        <v>47</v>
      </c>
      <c r="I245" t="s">
        <v>338</v>
      </c>
      <c r="J245">
        <v>5020</v>
      </c>
      <c r="K245">
        <v>0.49621262109412945</v>
      </c>
      <c r="L245" s="1">
        <v>10116.631029922408</v>
      </c>
    </row>
    <row r="246" spans="2:12" x14ac:dyDescent="0.2">
      <c r="B246" t="s">
        <v>340</v>
      </c>
      <c r="C246" s="42">
        <v>25</v>
      </c>
      <c r="D246" s="42">
        <v>23.96</v>
      </c>
      <c r="E246" s="42" t="s">
        <v>47</v>
      </c>
      <c r="I246" t="s">
        <v>340</v>
      </c>
      <c r="J246">
        <v>409</v>
      </c>
      <c r="K246">
        <v>0.1842949147150858</v>
      </c>
      <c r="L246" s="1">
        <v>2219.2690483744559</v>
      </c>
    </row>
    <row r="247" spans="2:12" x14ac:dyDescent="0.2">
      <c r="B247" t="s">
        <v>341</v>
      </c>
      <c r="C247" s="42">
        <v>23</v>
      </c>
      <c r="D247" s="42">
        <v>34.32</v>
      </c>
      <c r="E247" s="42" t="s">
        <v>46</v>
      </c>
      <c r="I247" t="s">
        <v>341</v>
      </c>
      <c r="J247">
        <v>3034</v>
      </c>
      <c r="K247">
        <v>0.25900323623216803</v>
      </c>
      <c r="L247" s="1">
        <v>11714.139344885834</v>
      </c>
    </row>
    <row r="248" spans="2:12" x14ac:dyDescent="0.2">
      <c r="B248" t="s">
        <v>342</v>
      </c>
      <c r="C248" s="42">
        <v>28</v>
      </c>
      <c r="D248" s="42">
        <v>24.7</v>
      </c>
      <c r="E248" s="42" t="s">
        <v>46</v>
      </c>
      <c r="I248" t="s">
        <v>342</v>
      </c>
      <c r="J248">
        <v>1789.9999999999998</v>
      </c>
      <c r="K248">
        <v>0.23028977344105686</v>
      </c>
      <c r="L248" s="1">
        <v>7772.8158452427069</v>
      </c>
    </row>
    <row r="249" spans="2:12" x14ac:dyDescent="0.2">
      <c r="B249" t="s">
        <v>343</v>
      </c>
      <c r="C249" s="42">
        <v>55</v>
      </c>
      <c r="D249" s="42">
        <v>38.01</v>
      </c>
      <c r="E249" s="42" t="s">
        <v>46</v>
      </c>
      <c r="I249" t="s">
        <v>343</v>
      </c>
      <c r="J249">
        <v>5790</v>
      </c>
      <c r="K249">
        <v>0.57981788134261902</v>
      </c>
      <c r="L249" s="1">
        <v>9985.8941683425637</v>
      </c>
    </row>
    <row r="250" spans="2:12" x14ac:dyDescent="0.2">
      <c r="B250" t="s">
        <v>344</v>
      </c>
      <c r="C250" s="42">
        <v>48</v>
      </c>
      <c r="D250" s="42">
        <v>36.44</v>
      </c>
      <c r="E250" s="42" t="s">
        <v>46</v>
      </c>
      <c r="I250" t="s">
        <v>344</v>
      </c>
      <c r="J250">
        <v>3560</v>
      </c>
      <c r="K250">
        <v>0.44902116426839167</v>
      </c>
      <c r="L250" s="1">
        <v>7928.3567976143213</v>
      </c>
    </row>
    <row r="251" spans="2:12" x14ac:dyDescent="0.2">
      <c r="B251" t="s">
        <v>345</v>
      </c>
      <c r="C251" s="42">
        <v>4</v>
      </c>
      <c r="D251" s="42">
        <v>20.63</v>
      </c>
      <c r="E251" s="42" t="s">
        <v>47</v>
      </c>
      <c r="I251" t="s">
        <v>345</v>
      </c>
      <c r="J251">
        <v>4090</v>
      </c>
      <c r="K251">
        <v>0.25803085930714298</v>
      </c>
      <c r="L251" s="1">
        <v>15850.817266517462</v>
      </c>
    </row>
    <row r="252" spans="2:12" x14ac:dyDescent="0.2">
      <c r="B252" t="s">
        <v>346</v>
      </c>
      <c r="C252" s="42">
        <v>51</v>
      </c>
      <c r="D252" s="42">
        <v>28.1</v>
      </c>
      <c r="E252" s="42" t="s">
        <v>46</v>
      </c>
      <c r="I252" t="s">
        <v>346</v>
      </c>
      <c r="J252">
        <v>4550</v>
      </c>
      <c r="K252">
        <v>0.57914679899245092</v>
      </c>
      <c r="L252" s="1">
        <v>7856.3846125294885</v>
      </c>
    </row>
    <row r="253" spans="2:12" x14ac:dyDescent="0.2">
      <c r="B253" t="s">
        <v>347</v>
      </c>
      <c r="C253" s="42">
        <v>31</v>
      </c>
      <c r="D253" s="42">
        <v>36.29</v>
      </c>
      <c r="E253" s="42" t="s">
        <v>47</v>
      </c>
      <c r="I253" t="s">
        <v>347</v>
      </c>
      <c r="J253">
        <v>4319</v>
      </c>
      <c r="K253">
        <v>0.59471445982628945</v>
      </c>
      <c r="L253" s="1">
        <v>7262.3087073778897</v>
      </c>
    </row>
    <row r="254" spans="2:12" x14ac:dyDescent="0.2">
      <c r="B254" t="s">
        <v>348</v>
      </c>
      <c r="C254" s="42">
        <v>64</v>
      </c>
      <c r="D254" s="42">
        <v>32.39</v>
      </c>
      <c r="E254" s="42" t="s">
        <v>47</v>
      </c>
      <c r="I254" t="s">
        <v>348</v>
      </c>
      <c r="J254">
        <v>2370</v>
      </c>
      <c r="K254">
        <v>0.40537976685862959</v>
      </c>
      <c r="L254" s="1">
        <v>5846.3697346456456</v>
      </c>
    </row>
    <row r="255" spans="2:12" x14ac:dyDescent="0.2">
      <c r="B255" t="s">
        <v>349</v>
      </c>
      <c r="C255" s="42">
        <v>51</v>
      </c>
      <c r="D255" s="42">
        <v>33.01</v>
      </c>
      <c r="E255" s="42" t="s">
        <v>46</v>
      </c>
      <c r="I255" t="s">
        <v>349</v>
      </c>
      <c r="J255">
        <v>2380</v>
      </c>
      <c r="K255">
        <v>0.44361073251572264</v>
      </c>
      <c r="L255" s="1">
        <v>5365.0640652965876</v>
      </c>
    </row>
    <row r="256" spans="2:12" x14ac:dyDescent="0.2">
      <c r="B256" t="s">
        <v>350</v>
      </c>
      <c r="C256" s="42">
        <v>48</v>
      </c>
      <c r="D256" s="42">
        <v>29.45</v>
      </c>
      <c r="E256" s="42" t="s">
        <v>46</v>
      </c>
      <c r="I256" t="s">
        <v>350</v>
      </c>
      <c r="J256">
        <v>2850</v>
      </c>
      <c r="K256">
        <v>0.35238464665034513</v>
      </c>
      <c r="L256" s="1">
        <v>8087.7530479581937</v>
      </c>
    </row>
    <row r="257" spans="1:12" x14ac:dyDescent="0.2">
      <c r="B257" t="s">
        <v>351</v>
      </c>
      <c r="C257" s="42">
        <v>42</v>
      </c>
      <c r="D257" s="42">
        <v>28.85</v>
      </c>
      <c r="E257" s="42" t="s">
        <v>47</v>
      </c>
      <c r="I257" t="s">
        <v>351</v>
      </c>
      <c r="J257">
        <v>2687</v>
      </c>
      <c r="K257">
        <v>0.66097837628077794</v>
      </c>
      <c r="L257" s="1">
        <v>4065.1859371244932</v>
      </c>
    </row>
    <row r="258" spans="1:12" x14ac:dyDescent="0.2">
      <c r="B258" t="s">
        <v>352</v>
      </c>
      <c r="C258" s="42">
        <v>21</v>
      </c>
      <c r="D258" s="42">
        <v>30.05</v>
      </c>
      <c r="E258" s="42" t="s">
        <v>46</v>
      </c>
      <c r="I258" t="s">
        <v>352</v>
      </c>
      <c r="J258">
        <v>2440</v>
      </c>
      <c r="K258">
        <v>0.50632261729369088</v>
      </c>
      <c r="L258" s="1">
        <v>4819.0618326352296</v>
      </c>
    </row>
    <row r="259" spans="1:12" x14ac:dyDescent="0.2">
      <c r="B259" t="s">
        <v>353</v>
      </c>
      <c r="C259" s="42">
        <v>38</v>
      </c>
      <c r="D259" s="42">
        <v>24.17</v>
      </c>
      <c r="E259" s="42" t="s">
        <v>47</v>
      </c>
      <c r="I259" t="s">
        <v>353</v>
      </c>
      <c r="J259">
        <v>403</v>
      </c>
      <c r="K259">
        <v>6.0468711032457462E-2</v>
      </c>
      <c r="L259" s="1">
        <v>6664.603778037932</v>
      </c>
    </row>
    <row r="260" spans="1:12" x14ac:dyDescent="0.2">
      <c r="B260" t="s">
        <v>354</v>
      </c>
      <c r="C260" s="42">
        <v>53</v>
      </c>
      <c r="D260" s="42">
        <v>31</v>
      </c>
      <c r="E260" s="42" t="s">
        <v>47</v>
      </c>
      <c r="I260" t="s">
        <v>354</v>
      </c>
      <c r="J260">
        <v>3740</v>
      </c>
      <c r="K260">
        <v>0.34682777636775008</v>
      </c>
      <c r="L260" s="1">
        <v>10783.450043039187</v>
      </c>
    </row>
    <row r="261" spans="1:12" x14ac:dyDescent="0.2">
      <c r="B261" t="s">
        <v>355</v>
      </c>
      <c r="C261" s="42">
        <v>49</v>
      </c>
      <c r="D261" s="42">
        <v>30.12</v>
      </c>
      <c r="E261" s="42" t="s">
        <v>47</v>
      </c>
      <c r="I261" t="s">
        <v>355</v>
      </c>
      <c r="J261">
        <v>360</v>
      </c>
      <c r="K261">
        <v>0.26597706926044484</v>
      </c>
      <c r="L261" s="1">
        <v>1353.5001381923187</v>
      </c>
    </row>
    <row r="262" spans="1:12" x14ac:dyDescent="0.2">
      <c r="B262" t="s">
        <v>356</v>
      </c>
      <c r="C262" s="42">
        <v>19</v>
      </c>
      <c r="D262" s="42">
        <v>18.010000000000002</v>
      </c>
      <c r="E262" s="42" t="s">
        <v>46</v>
      </c>
      <c r="I262" t="s">
        <v>356</v>
      </c>
      <c r="J262">
        <v>4680</v>
      </c>
      <c r="K262">
        <v>0.34986364307010581</v>
      </c>
      <c r="L262" s="1">
        <v>13376.639993033572</v>
      </c>
    </row>
    <row r="263" spans="1:12" x14ac:dyDescent="0.2">
      <c r="B263" t="s">
        <v>357</v>
      </c>
      <c r="C263" s="42">
        <v>23</v>
      </c>
      <c r="D263" s="42">
        <v>22.5</v>
      </c>
      <c r="E263" s="42" t="s">
        <v>47</v>
      </c>
      <c r="I263" t="s">
        <v>357</v>
      </c>
      <c r="J263">
        <v>4150</v>
      </c>
      <c r="K263">
        <v>0.27325335482374075</v>
      </c>
      <c r="L263" s="1">
        <v>15187.3707192979</v>
      </c>
    </row>
    <row r="264" spans="1:12" x14ac:dyDescent="0.2">
      <c r="B264" t="s">
        <v>358</v>
      </c>
      <c r="C264" s="42">
        <v>5</v>
      </c>
      <c r="D264" s="42">
        <v>15.71</v>
      </c>
      <c r="E264" s="42" t="s">
        <v>46</v>
      </c>
      <c r="I264" t="s">
        <v>358</v>
      </c>
      <c r="J264">
        <v>3370.0000000000005</v>
      </c>
      <c r="K264">
        <v>0.22682938740346587</v>
      </c>
      <c r="L264" s="1">
        <v>14856.98144573179</v>
      </c>
    </row>
    <row r="265" spans="1:12" x14ac:dyDescent="0.2">
      <c r="B265" t="s">
        <v>359</v>
      </c>
      <c r="C265" s="42">
        <v>22</v>
      </c>
      <c r="D265" s="42">
        <v>26.52</v>
      </c>
      <c r="E265" s="42" t="s">
        <v>47</v>
      </c>
      <c r="I265" t="s">
        <v>359</v>
      </c>
      <c r="J265">
        <v>16150</v>
      </c>
      <c r="K265">
        <v>0.26603374736989083</v>
      </c>
      <c r="L265" s="1">
        <v>60706.583881424609</v>
      </c>
    </row>
    <row r="266" spans="1:12" x14ac:dyDescent="0.2">
      <c r="B266" t="s">
        <v>360</v>
      </c>
      <c r="C266" s="42">
        <v>29</v>
      </c>
      <c r="D266" s="42">
        <v>31.71</v>
      </c>
      <c r="E266" s="42" t="s">
        <v>46</v>
      </c>
      <c r="I266" t="s">
        <v>360</v>
      </c>
      <c r="J266">
        <v>8530</v>
      </c>
      <c r="K266">
        <v>0.24430982613775432</v>
      </c>
      <c r="L266" s="1">
        <v>34914.682454034213</v>
      </c>
    </row>
    <row r="267" spans="1:12" x14ac:dyDescent="0.2">
      <c r="L267" s="1"/>
    </row>
    <row r="268" spans="1:12" x14ac:dyDescent="0.2">
      <c r="B268" t="s">
        <v>438</v>
      </c>
      <c r="I268" t="s">
        <v>438</v>
      </c>
      <c r="L268" s="1"/>
    </row>
    <row r="269" spans="1:12" x14ac:dyDescent="0.2">
      <c r="A269" t="s">
        <v>363</v>
      </c>
      <c r="B269" t="s">
        <v>55</v>
      </c>
      <c r="C269" s="1" t="s">
        <v>315</v>
      </c>
      <c r="D269" s="40" t="s">
        <v>316</v>
      </c>
      <c r="E269" s="1" t="s">
        <v>45</v>
      </c>
      <c r="H269" t="s">
        <v>363</v>
      </c>
      <c r="I269" t="s">
        <v>55</v>
      </c>
      <c r="J269" t="s">
        <v>435</v>
      </c>
      <c r="K269" t="s">
        <v>443</v>
      </c>
      <c r="L269" s="1" t="s">
        <v>444</v>
      </c>
    </row>
    <row r="270" spans="1:12" x14ac:dyDescent="0.2">
      <c r="B270" t="s">
        <v>362</v>
      </c>
      <c r="C270" s="42">
        <v>29</v>
      </c>
      <c r="D270" s="42">
        <v>24.5</v>
      </c>
      <c r="E270" s="42" t="s">
        <v>47</v>
      </c>
      <c r="I270" t="s">
        <v>362</v>
      </c>
      <c r="J270">
        <v>2210</v>
      </c>
      <c r="K270">
        <v>0.40189822433421724</v>
      </c>
      <c r="L270" s="1">
        <v>5498.9046136271836</v>
      </c>
    </row>
    <row r="271" spans="1:12" x14ac:dyDescent="0.2">
      <c r="B271" t="s">
        <v>364</v>
      </c>
      <c r="C271" s="42">
        <v>24</v>
      </c>
      <c r="D271" s="42">
        <v>31.9</v>
      </c>
      <c r="E271" s="42" t="s">
        <v>46</v>
      </c>
      <c r="I271" t="s">
        <v>364</v>
      </c>
      <c r="J271">
        <v>2140</v>
      </c>
      <c r="K271">
        <v>0.36537198111883634</v>
      </c>
      <c r="L271" s="1">
        <v>5857.044630097047</v>
      </c>
    </row>
    <row r="272" spans="1:12" x14ac:dyDescent="0.2">
      <c r="B272" t="s">
        <v>365</v>
      </c>
      <c r="C272" s="42">
        <v>3</v>
      </c>
      <c r="D272" s="42">
        <v>14.9</v>
      </c>
      <c r="E272" s="42" t="s">
        <v>47</v>
      </c>
      <c r="I272" t="s">
        <v>365</v>
      </c>
      <c r="J272">
        <v>1319</v>
      </c>
      <c r="K272">
        <v>0.26080975429170977</v>
      </c>
      <c r="L272" s="1">
        <v>5057.3261862159052</v>
      </c>
    </row>
    <row r="273" spans="1:12" x14ac:dyDescent="0.2">
      <c r="B273" t="s">
        <v>366</v>
      </c>
      <c r="C273" s="42">
        <v>30</v>
      </c>
      <c r="D273" s="42">
        <v>25.21</v>
      </c>
      <c r="E273" s="42" t="s">
        <v>47</v>
      </c>
      <c r="I273" t="s">
        <v>366</v>
      </c>
      <c r="J273">
        <v>31.2</v>
      </c>
      <c r="K273">
        <v>7.2697800935838261E-2</v>
      </c>
      <c r="L273" s="1">
        <v>429.17391720743444</v>
      </c>
    </row>
    <row r="274" spans="1:12" x14ac:dyDescent="0.2">
      <c r="B274" t="s">
        <v>367</v>
      </c>
      <c r="C274" s="42">
        <v>30</v>
      </c>
      <c r="D274" s="42">
        <v>23.7</v>
      </c>
      <c r="E274" s="42" t="s">
        <v>47</v>
      </c>
      <c r="I274" t="s">
        <v>367</v>
      </c>
      <c r="J274">
        <v>3160</v>
      </c>
      <c r="K274">
        <v>0.36680042056316753</v>
      </c>
      <c r="L274" s="1">
        <v>8615.0391952885166</v>
      </c>
    </row>
    <row r="275" spans="1:12" x14ac:dyDescent="0.2">
      <c r="B275" t="s">
        <v>368</v>
      </c>
      <c r="C275" s="42">
        <v>22</v>
      </c>
      <c r="D275" s="42">
        <v>29.8</v>
      </c>
      <c r="E275" s="42" t="s">
        <v>47</v>
      </c>
      <c r="I275" t="s">
        <v>368</v>
      </c>
      <c r="J275">
        <v>3804.9999999999995</v>
      </c>
      <c r="K275">
        <v>0.41380273100618065</v>
      </c>
      <c r="L275" s="1">
        <v>9195.2027255788398</v>
      </c>
    </row>
    <row r="276" spans="1:12" x14ac:dyDescent="0.2">
      <c r="B276" t="s">
        <v>369</v>
      </c>
      <c r="C276" s="47">
        <v>18</v>
      </c>
      <c r="D276" s="47">
        <v>24.3</v>
      </c>
      <c r="E276" s="47" t="s">
        <v>47</v>
      </c>
      <c r="I276" t="s">
        <v>369</v>
      </c>
      <c r="J276">
        <v>1389</v>
      </c>
      <c r="K276">
        <v>0.29995695793098615</v>
      </c>
      <c r="L276" s="1">
        <f>J276/K276</f>
        <v>4630.6643779191145</v>
      </c>
    </row>
    <row r="277" spans="1:12" x14ac:dyDescent="0.2">
      <c r="B277" t="s">
        <v>370</v>
      </c>
      <c r="C277" s="47">
        <v>23</v>
      </c>
      <c r="D277" s="47">
        <v>28.6</v>
      </c>
      <c r="E277" s="47" t="s">
        <v>47</v>
      </c>
      <c r="I277" t="s">
        <v>370</v>
      </c>
      <c r="J277">
        <v>3646</v>
      </c>
      <c r="K277">
        <v>0.35070709209734274</v>
      </c>
      <c r="L277" s="1">
        <f>J277/K277</f>
        <v>10396.139918915615</v>
      </c>
    </row>
    <row r="278" spans="1:12" x14ac:dyDescent="0.2">
      <c r="B278" t="s">
        <v>372</v>
      </c>
      <c r="C278" s="42">
        <v>30</v>
      </c>
      <c r="D278" s="42">
        <v>26.2</v>
      </c>
      <c r="E278" s="42" t="s">
        <v>47</v>
      </c>
      <c r="I278" t="s">
        <v>372</v>
      </c>
      <c r="J278">
        <v>486.00000000000006</v>
      </c>
      <c r="K278">
        <v>5.9072664527028182E-2</v>
      </c>
      <c r="L278" s="1">
        <v>8227.1555531007925</v>
      </c>
    </row>
    <row r="279" spans="1:12" x14ac:dyDescent="0.2">
      <c r="B279" t="s">
        <v>373</v>
      </c>
      <c r="C279" s="42">
        <v>21</v>
      </c>
      <c r="D279" s="42">
        <v>25.59</v>
      </c>
      <c r="E279" s="42" t="s">
        <v>47</v>
      </c>
      <c r="I279" t="s">
        <v>373</v>
      </c>
      <c r="J279">
        <v>97</v>
      </c>
      <c r="K279">
        <v>3.7146042669907738E-2</v>
      </c>
      <c r="L279" s="1">
        <v>2611.3145042656283</v>
      </c>
    </row>
    <row r="280" spans="1:12" x14ac:dyDescent="0.2">
      <c r="B280" t="s">
        <v>374</v>
      </c>
      <c r="C280" s="42">
        <v>15</v>
      </c>
      <c r="D280" s="42">
        <v>23.59</v>
      </c>
      <c r="E280" s="42" t="s">
        <v>47</v>
      </c>
      <c r="I280" t="s">
        <v>374</v>
      </c>
      <c r="J280">
        <v>830.00000000000011</v>
      </c>
      <c r="K280">
        <v>0.22882280714847117</v>
      </c>
      <c r="L280" s="1">
        <v>3627.2608064870756</v>
      </c>
    </row>
    <row r="281" spans="1:12" x14ac:dyDescent="0.2">
      <c r="B281" t="s">
        <v>615</v>
      </c>
      <c r="C281" s="42">
        <v>7</v>
      </c>
      <c r="D281" s="42">
        <v>14.9</v>
      </c>
      <c r="E281" s="42" t="s">
        <v>47</v>
      </c>
      <c r="I281" t="s">
        <v>615</v>
      </c>
      <c r="J281">
        <v>1350</v>
      </c>
      <c r="K281">
        <v>0.30375991661297336</v>
      </c>
      <c r="L281" s="1">
        <v>4444.2993501346727</v>
      </c>
    </row>
    <row r="282" spans="1:12" x14ac:dyDescent="0.2">
      <c r="L282" s="1"/>
    </row>
    <row r="283" spans="1:12" x14ac:dyDescent="0.2">
      <c r="B283" t="s">
        <v>234</v>
      </c>
      <c r="I283" t="s">
        <v>234</v>
      </c>
      <c r="L283" s="1"/>
    </row>
    <row r="284" spans="1:12" x14ac:dyDescent="0.2">
      <c r="A284" t="s">
        <v>439</v>
      </c>
      <c r="B284" t="s">
        <v>55</v>
      </c>
      <c r="C284" s="1" t="s">
        <v>315</v>
      </c>
      <c r="D284" s="40" t="s">
        <v>316</v>
      </c>
      <c r="E284" s="1" t="s">
        <v>45</v>
      </c>
      <c r="F284" s="1" t="s">
        <v>375</v>
      </c>
      <c r="H284" t="s">
        <v>439</v>
      </c>
      <c r="I284" t="s">
        <v>55</v>
      </c>
      <c r="J284" t="s">
        <v>435</v>
      </c>
      <c r="K284" t="s">
        <v>443</v>
      </c>
      <c r="L284" s="1" t="s">
        <v>444</v>
      </c>
    </row>
    <row r="285" spans="1:12" x14ac:dyDescent="0.2">
      <c r="B285" t="s">
        <v>376</v>
      </c>
      <c r="C285" s="42">
        <v>47</v>
      </c>
      <c r="D285" s="42">
        <v>32.200000000000003</v>
      </c>
      <c r="E285" s="42" t="s">
        <v>47</v>
      </c>
      <c r="F285" s="42">
        <v>20</v>
      </c>
      <c r="I285" t="s">
        <v>376</v>
      </c>
      <c r="J285">
        <v>284</v>
      </c>
      <c r="K285">
        <v>0.17093204831506767</v>
      </c>
      <c r="L285" s="1">
        <v>1661.4789490881294</v>
      </c>
    </row>
    <row r="286" spans="1:12" x14ac:dyDescent="0.2">
      <c r="B286" t="s">
        <v>378</v>
      </c>
      <c r="C286" s="42">
        <v>42</v>
      </c>
      <c r="D286" s="42">
        <v>36.799999999999997</v>
      </c>
      <c r="E286" s="42" t="s">
        <v>46</v>
      </c>
      <c r="F286" s="42" t="s">
        <v>379</v>
      </c>
      <c r="I286" t="s">
        <v>378</v>
      </c>
      <c r="J286">
        <v>3679.9999999999995</v>
      </c>
      <c r="K286">
        <v>0.35427174201721934</v>
      </c>
      <c r="L286" s="1">
        <v>10387.506435162231</v>
      </c>
    </row>
    <row r="287" spans="1:12" x14ac:dyDescent="0.2">
      <c r="B287" t="s">
        <v>380</v>
      </c>
      <c r="C287" s="42">
        <v>28</v>
      </c>
      <c r="D287" s="42">
        <v>41.6</v>
      </c>
      <c r="E287" s="42" t="s">
        <v>46</v>
      </c>
      <c r="F287" s="42">
        <v>5</v>
      </c>
      <c r="I287" t="s">
        <v>380</v>
      </c>
      <c r="J287">
        <v>1576</v>
      </c>
      <c r="K287">
        <v>0.4789526749124004</v>
      </c>
      <c r="L287" s="1">
        <v>3290.5129933521043</v>
      </c>
    </row>
    <row r="288" spans="1:12" x14ac:dyDescent="0.2">
      <c r="B288" t="s">
        <v>381</v>
      </c>
      <c r="C288" s="42">
        <v>59</v>
      </c>
      <c r="D288" s="42">
        <v>38.270000000000003</v>
      </c>
      <c r="E288" s="42" t="s">
        <v>46</v>
      </c>
      <c r="F288" s="42" t="s">
        <v>382</v>
      </c>
      <c r="I288" t="s">
        <v>381</v>
      </c>
      <c r="J288">
        <v>1610.0000000000002</v>
      </c>
      <c r="K288">
        <v>0.18219682509851298</v>
      </c>
      <c r="L288" s="1">
        <v>8836.5974496508406</v>
      </c>
    </row>
    <row r="289" spans="2:12" x14ac:dyDescent="0.2">
      <c r="B289" t="s">
        <v>383</v>
      </c>
      <c r="C289" s="42">
        <v>56</v>
      </c>
      <c r="D289" s="42">
        <v>26.48</v>
      </c>
      <c r="E289" s="42" t="s">
        <v>47</v>
      </c>
      <c r="F289" s="42" t="s">
        <v>384</v>
      </c>
      <c r="I289" t="s">
        <v>383</v>
      </c>
      <c r="J289">
        <v>490.00000000000006</v>
      </c>
      <c r="K289">
        <v>0.12777156476626311</v>
      </c>
      <c r="L289" s="1">
        <v>3834.9690785768635</v>
      </c>
    </row>
    <row r="290" spans="2:12" x14ac:dyDescent="0.2">
      <c r="B290" t="s">
        <v>385</v>
      </c>
      <c r="C290" s="42">
        <v>40</v>
      </c>
      <c r="D290" s="42">
        <v>37.47</v>
      </c>
      <c r="E290" s="42" t="s">
        <v>47</v>
      </c>
      <c r="F290" s="42">
        <v>3</v>
      </c>
      <c r="I290" t="s">
        <v>385</v>
      </c>
      <c r="J290">
        <v>548</v>
      </c>
      <c r="K290">
        <v>0.11719716525997499</v>
      </c>
      <c r="L290" s="1">
        <v>4675.8810145653943</v>
      </c>
    </row>
    <row r="291" spans="2:12" x14ac:dyDescent="0.2">
      <c r="B291" t="s">
        <v>386</v>
      </c>
      <c r="C291" s="42">
        <v>55</v>
      </c>
      <c r="D291" s="42">
        <v>17.09</v>
      </c>
      <c r="E291" s="42" t="s">
        <v>47</v>
      </c>
      <c r="F291" s="42">
        <v>16</v>
      </c>
      <c r="I291" t="s">
        <v>386</v>
      </c>
      <c r="J291">
        <v>215</v>
      </c>
      <c r="K291">
        <v>6.352321927420107E-2</v>
      </c>
      <c r="L291" s="1">
        <v>3384.5891700158022</v>
      </c>
    </row>
    <row r="292" spans="2:12" x14ac:dyDescent="0.2">
      <c r="B292" t="s">
        <v>387</v>
      </c>
      <c r="C292" s="42">
        <v>52</v>
      </c>
      <c r="D292" s="42">
        <v>28.38</v>
      </c>
      <c r="E292" s="42" t="s">
        <v>46</v>
      </c>
      <c r="F292" s="42">
        <v>10</v>
      </c>
      <c r="I292" t="s">
        <v>387</v>
      </c>
      <c r="J292">
        <v>1305</v>
      </c>
      <c r="K292">
        <v>0.32500635664331434</v>
      </c>
      <c r="L292" s="1">
        <v>4015.3060804044585</v>
      </c>
    </row>
    <row r="293" spans="2:12" x14ac:dyDescent="0.2">
      <c r="B293" t="s">
        <v>388</v>
      </c>
      <c r="C293" s="42">
        <v>45</v>
      </c>
      <c r="D293" s="42">
        <v>28.91</v>
      </c>
      <c r="E293" s="42" t="s">
        <v>46</v>
      </c>
      <c r="F293" s="42">
        <v>20</v>
      </c>
      <c r="I293" t="s">
        <v>388</v>
      </c>
      <c r="J293">
        <v>1916</v>
      </c>
      <c r="K293">
        <v>0.29978687394915299</v>
      </c>
      <c r="L293" s="1">
        <v>6391.2071091043626</v>
      </c>
    </row>
    <row r="294" spans="2:12" x14ac:dyDescent="0.2">
      <c r="B294" t="s">
        <v>389</v>
      </c>
      <c r="C294" s="42">
        <v>45</v>
      </c>
      <c r="D294" s="42">
        <v>35.619999999999997</v>
      </c>
      <c r="E294" s="42" t="s">
        <v>47</v>
      </c>
      <c r="F294" s="42" t="s">
        <v>390</v>
      </c>
      <c r="I294" t="s">
        <v>389</v>
      </c>
      <c r="J294">
        <v>1111</v>
      </c>
      <c r="K294">
        <v>0.12128630717715189</v>
      </c>
      <c r="L294" s="1">
        <v>9160.1436786863596</v>
      </c>
    </row>
    <row r="295" spans="2:12" x14ac:dyDescent="0.2">
      <c r="B295" t="s">
        <v>391</v>
      </c>
      <c r="C295" s="42">
        <v>48</v>
      </c>
      <c r="D295" s="42">
        <v>39.78</v>
      </c>
      <c r="E295" s="42" t="s">
        <v>46</v>
      </c>
      <c r="F295" s="42" t="s">
        <v>392</v>
      </c>
      <c r="I295" t="s">
        <v>391</v>
      </c>
      <c r="J295">
        <v>2729</v>
      </c>
      <c r="K295">
        <v>0.54015593849654731</v>
      </c>
      <c r="L295" s="1">
        <v>5052.2447417607054</v>
      </c>
    </row>
    <row r="296" spans="2:12" x14ac:dyDescent="0.2">
      <c r="B296" t="s">
        <v>393</v>
      </c>
      <c r="C296" s="42">
        <v>37</v>
      </c>
      <c r="D296" s="42">
        <v>32.81</v>
      </c>
      <c r="E296" s="42" t="s">
        <v>47</v>
      </c>
      <c r="F296" s="42" t="s">
        <v>394</v>
      </c>
      <c r="I296" t="s">
        <v>393</v>
      </c>
      <c r="J296">
        <v>729</v>
      </c>
      <c r="K296">
        <v>0.15950455821768111</v>
      </c>
      <c r="L296" s="1">
        <f>J296/K296</f>
        <v>4570.4023016389901</v>
      </c>
    </row>
    <row r="297" spans="2:12" x14ac:dyDescent="0.2">
      <c r="B297" t="s">
        <v>395</v>
      </c>
      <c r="C297" s="42">
        <v>59</v>
      </c>
      <c r="D297" s="42">
        <v>32.229999999999997</v>
      </c>
      <c r="E297" s="42" t="s">
        <v>46</v>
      </c>
      <c r="F297" s="42">
        <v>4</v>
      </c>
      <c r="I297" t="s">
        <v>395</v>
      </c>
      <c r="J297">
        <v>4980</v>
      </c>
      <c r="K297">
        <v>0.50645363280899358</v>
      </c>
      <c r="L297" s="1">
        <v>9833.0818013466233</v>
      </c>
    </row>
    <row r="298" spans="2:12" x14ac:dyDescent="0.2">
      <c r="B298" t="s">
        <v>396</v>
      </c>
      <c r="C298" s="42">
        <v>50</v>
      </c>
      <c r="D298" s="42">
        <v>35.58</v>
      </c>
      <c r="E298" s="42" t="s">
        <v>46</v>
      </c>
      <c r="F298" s="42" t="s">
        <v>397</v>
      </c>
      <c r="I298" t="s">
        <v>396</v>
      </c>
      <c r="J298">
        <v>2190</v>
      </c>
      <c r="K298">
        <v>0.23333396124381384</v>
      </c>
      <c r="L298" s="1">
        <v>9385.689028403538</v>
      </c>
    </row>
    <row r="299" spans="2:12" x14ac:dyDescent="0.2">
      <c r="B299" t="s">
        <v>398</v>
      </c>
      <c r="C299" s="42">
        <v>56</v>
      </c>
      <c r="D299" s="42">
        <v>38.700000000000003</v>
      </c>
      <c r="E299" s="42" t="s">
        <v>46</v>
      </c>
      <c r="F299" s="42">
        <v>1</v>
      </c>
      <c r="I299" t="s">
        <v>398</v>
      </c>
      <c r="J299">
        <v>2730</v>
      </c>
      <c r="K299">
        <v>0.41216790818088261</v>
      </c>
      <c r="L299" s="1">
        <v>6623.5142179044215</v>
      </c>
    </row>
    <row r="300" spans="2:12" x14ac:dyDescent="0.2">
      <c r="B300" t="s">
        <v>399</v>
      </c>
      <c r="C300" s="42">
        <v>41</v>
      </c>
      <c r="D300" s="42">
        <v>28.83</v>
      </c>
      <c r="E300" s="42" t="s">
        <v>47</v>
      </c>
      <c r="F300" s="42" t="s">
        <v>400</v>
      </c>
      <c r="I300" t="s">
        <v>399</v>
      </c>
      <c r="J300">
        <v>650</v>
      </c>
      <c r="K300">
        <v>7.5488441947635904E-2</v>
      </c>
      <c r="L300" s="1">
        <v>8610.5896906825255</v>
      </c>
    </row>
    <row r="301" spans="2:12" x14ac:dyDescent="0.2">
      <c r="B301" t="s">
        <v>401</v>
      </c>
      <c r="C301" s="42">
        <v>55</v>
      </c>
      <c r="D301" s="42">
        <v>28.12</v>
      </c>
      <c r="E301" s="42" t="s">
        <v>47</v>
      </c>
      <c r="F301" s="42" t="s">
        <v>402</v>
      </c>
      <c r="I301" t="s">
        <v>401</v>
      </c>
      <c r="J301">
        <v>2080</v>
      </c>
      <c r="K301">
        <v>0.27200622765315968</v>
      </c>
      <c r="L301" s="1">
        <v>7646.883742133462</v>
      </c>
    </row>
    <row r="302" spans="2:12" x14ac:dyDescent="0.2">
      <c r="B302" t="s">
        <v>403</v>
      </c>
      <c r="C302" s="42">
        <v>42</v>
      </c>
      <c r="D302" s="42">
        <v>33</v>
      </c>
      <c r="E302" s="42" t="s">
        <v>47</v>
      </c>
      <c r="F302" s="42" t="s">
        <v>404</v>
      </c>
      <c r="I302" t="s">
        <v>403</v>
      </c>
      <c r="J302">
        <v>659</v>
      </c>
      <c r="K302">
        <v>0.10396119207921094</v>
      </c>
      <c r="L302" s="1">
        <v>6338.903843059913</v>
      </c>
    </row>
    <row r="303" spans="2:12" x14ac:dyDescent="0.2">
      <c r="B303" t="s">
        <v>405</v>
      </c>
      <c r="C303" s="42">
        <v>59</v>
      </c>
      <c r="D303" s="42">
        <v>29.49</v>
      </c>
      <c r="E303" s="42" t="s">
        <v>46</v>
      </c>
      <c r="F303" s="42" t="s">
        <v>406</v>
      </c>
      <c r="I303" t="s">
        <v>405</v>
      </c>
      <c r="J303">
        <v>2290</v>
      </c>
      <c r="K303">
        <v>0.34793874480798231</v>
      </c>
      <c r="L303" s="1">
        <v>6581.6182709510749</v>
      </c>
    </row>
    <row r="304" spans="2:12" x14ac:dyDescent="0.2">
      <c r="B304" t="s">
        <v>407</v>
      </c>
      <c r="C304" s="42">
        <v>46</v>
      </c>
      <c r="D304" s="42">
        <v>28.72</v>
      </c>
      <c r="E304" s="42" t="s">
        <v>47</v>
      </c>
      <c r="F304" s="42" t="s">
        <v>408</v>
      </c>
      <c r="I304" t="s">
        <v>407</v>
      </c>
      <c r="J304">
        <v>1150</v>
      </c>
      <c r="K304">
        <v>0.13786985076100555</v>
      </c>
      <c r="L304" s="1">
        <v>8341.2000060368555</v>
      </c>
    </row>
    <row r="305" spans="1:12" x14ac:dyDescent="0.2">
      <c r="B305" t="s">
        <v>409</v>
      </c>
      <c r="C305" s="42">
        <v>63</v>
      </c>
      <c r="D305" s="42">
        <v>29.6</v>
      </c>
      <c r="E305" s="42" t="s">
        <v>46</v>
      </c>
      <c r="F305" s="42" t="s">
        <v>390</v>
      </c>
      <c r="I305" t="s">
        <v>409</v>
      </c>
      <c r="J305">
        <v>1160</v>
      </c>
      <c r="K305">
        <v>0.29479717059160138</v>
      </c>
      <c r="L305" s="1">
        <v>3934.9088652109604</v>
      </c>
    </row>
    <row r="306" spans="1:12" x14ac:dyDescent="0.2">
      <c r="B306" t="s">
        <v>410</v>
      </c>
      <c r="C306" s="42">
        <v>47</v>
      </c>
      <c r="D306" s="42">
        <v>30.96</v>
      </c>
      <c r="E306" s="42" t="s">
        <v>47</v>
      </c>
      <c r="F306" s="42" t="s">
        <v>411</v>
      </c>
      <c r="I306" t="s">
        <v>410</v>
      </c>
      <c r="J306">
        <v>1680</v>
      </c>
      <c r="K306">
        <v>0.61135108102787461</v>
      </c>
      <c r="L306" s="1">
        <v>2748.0118251780768</v>
      </c>
    </row>
    <row r="307" spans="1:12" x14ac:dyDescent="0.2">
      <c r="B307" t="s">
        <v>412</v>
      </c>
      <c r="C307" s="42">
        <v>50</v>
      </c>
      <c r="D307" s="42">
        <v>31.01</v>
      </c>
      <c r="E307" s="42" t="s">
        <v>46</v>
      </c>
      <c r="F307" s="42" t="s">
        <v>413</v>
      </c>
      <c r="I307" t="s">
        <v>412</v>
      </c>
      <c r="J307">
        <v>6850</v>
      </c>
      <c r="K307">
        <v>0.4875705997085254</v>
      </c>
      <c r="L307" s="1">
        <v>14049.247440462979</v>
      </c>
    </row>
    <row r="308" spans="1:12" x14ac:dyDescent="0.2">
      <c r="B308" t="s">
        <v>414</v>
      </c>
      <c r="C308" s="42">
        <v>49</v>
      </c>
      <c r="D308" s="42">
        <v>25.42</v>
      </c>
      <c r="E308" s="42" t="s">
        <v>46</v>
      </c>
      <c r="F308" s="42" t="s">
        <v>404</v>
      </c>
      <c r="I308" t="s">
        <v>414</v>
      </c>
      <c r="J308">
        <v>3350</v>
      </c>
      <c r="K308">
        <v>0.33066044123750038</v>
      </c>
      <c r="L308" s="1">
        <v>10131.239126950257</v>
      </c>
    </row>
    <row r="309" spans="1:12" x14ac:dyDescent="0.2">
      <c r="B309" t="s">
        <v>415</v>
      </c>
      <c r="C309" s="42">
        <v>43</v>
      </c>
      <c r="D309" s="42">
        <v>23.48</v>
      </c>
      <c r="E309" s="42" t="s">
        <v>47</v>
      </c>
      <c r="F309" s="42" t="s">
        <v>416</v>
      </c>
      <c r="I309" t="s">
        <v>415</v>
      </c>
      <c r="J309">
        <v>5708</v>
      </c>
      <c r="K309">
        <v>0.2381461773102706</v>
      </c>
      <c r="L309" s="1">
        <v>23968.472072357843</v>
      </c>
    </row>
    <row r="310" spans="1:12" x14ac:dyDescent="0.2">
      <c r="L310" s="1"/>
    </row>
    <row r="311" spans="1:12" x14ac:dyDescent="0.2">
      <c r="L311" s="1"/>
    </row>
    <row r="312" spans="1:12" x14ac:dyDescent="0.2">
      <c r="C312" s="42"/>
      <c r="L312" s="1"/>
    </row>
    <row r="313" spans="1:12" x14ac:dyDescent="0.2">
      <c r="B313" t="s">
        <v>419</v>
      </c>
      <c r="I313" t="s">
        <v>419</v>
      </c>
      <c r="L313" s="1"/>
    </row>
    <row r="314" spans="1:12" x14ac:dyDescent="0.2">
      <c r="A314" t="s">
        <v>440</v>
      </c>
      <c r="B314" t="s">
        <v>55</v>
      </c>
      <c r="C314" s="1" t="s">
        <v>315</v>
      </c>
      <c r="D314" s="40" t="s">
        <v>316</v>
      </c>
      <c r="E314" s="1" t="s">
        <v>45</v>
      </c>
      <c r="F314" s="1" t="s">
        <v>375</v>
      </c>
      <c r="H314" t="s">
        <v>440</v>
      </c>
      <c r="I314" t="s">
        <v>55</v>
      </c>
      <c r="J314" t="s">
        <v>435</v>
      </c>
      <c r="K314" t="s">
        <v>443</v>
      </c>
      <c r="L314" s="1" t="s">
        <v>444</v>
      </c>
    </row>
    <row r="315" spans="1:12" x14ac:dyDescent="0.2">
      <c r="B315" t="s">
        <v>420</v>
      </c>
      <c r="C315" s="42">
        <v>26</v>
      </c>
      <c r="D315" s="42">
        <v>16.399999999999999</v>
      </c>
      <c r="E315" s="42" t="s">
        <v>47</v>
      </c>
      <c r="F315" s="42">
        <v>5</v>
      </c>
      <c r="I315" t="s">
        <v>420</v>
      </c>
      <c r="J315">
        <v>16</v>
      </c>
      <c r="K315">
        <v>9.8658985506282076E-3</v>
      </c>
      <c r="L315" s="1">
        <v>1621.7478740424719</v>
      </c>
    </row>
    <row r="316" spans="1:12" x14ac:dyDescent="0.2">
      <c r="B316" t="s">
        <v>422</v>
      </c>
      <c r="C316" s="42">
        <v>29</v>
      </c>
      <c r="D316" s="42">
        <v>22.03</v>
      </c>
      <c r="E316" s="42" t="s">
        <v>47</v>
      </c>
      <c r="F316" s="42">
        <v>7</v>
      </c>
      <c r="I316" t="s">
        <v>422</v>
      </c>
      <c r="J316">
        <v>39</v>
      </c>
      <c r="K316">
        <v>4.054285377665558E-3</v>
      </c>
      <c r="L316" s="1">
        <v>9619.4511158107107</v>
      </c>
    </row>
    <row r="317" spans="1:12" x14ac:dyDescent="0.2">
      <c r="B317" t="s">
        <v>423</v>
      </c>
      <c r="C317" s="42">
        <v>14</v>
      </c>
      <c r="D317" s="42">
        <v>13.2</v>
      </c>
      <c r="E317" s="42" t="s">
        <v>47</v>
      </c>
      <c r="F317" s="42"/>
      <c r="I317" t="s">
        <v>423</v>
      </c>
      <c r="J317">
        <v>23</v>
      </c>
      <c r="K317">
        <v>3.730763200778154E-2</v>
      </c>
      <c r="L317" s="1">
        <v>616.49584179458816</v>
      </c>
    </row>
    <row r="318" spans="1:12" x14ac:dyDescent="0.2">
      <c r="B318" t="s">
        <v>424</v>
      </c>
      <c r="C318" s="42">
        <v>12</v>
      </c>
      <c r="D318" s="42">
        <v>15.42</v>
      </c>
      <c r="E318" s="42" t="s">
        <v>46</v>
      </c>
      <c r="F318" s="42">
        <v>3</v>
      </c>
      <c r="I318" t="s">
        <v>424</v>
      </c>
      <c r="J318">
        <v>114.99999999999999</v>
      </c>
      <c r="K318">
        <v>2.7575991324873914E-2</v>
      </c>
      <c r="L318" s="1">
        <v>4170.2943203448303</v>
      </c>
    </row>
    <row r="319" spans="1:12" x14ac:dyDescent="0.2">
      <c r="B319" t="s">
        <v>425</v>
      </c>
      <c r="C319" s="42">
        <v>12</v>
      </c>
      <c r="D319" s="42">
        <v>18.5</v>
      </c>
      <c r="E319" s="42" t="s">
        <v>46</v>
      </c>
      <c r="F319" s="42" t="s">
        <v>404</v>
      </c>
      <c r="I319" t="s">
        <v>425</v>
      </c>
      <c r="J319">
        <v>964</v>
      </c>
      <c r="K319">
        <v>0.33788634021733643</v>
      </c>
      <c r="L319" s="1">
        <v>2853.0303988611454</v>
      </c>
    </row>
    <row r="320" spans="1:12" x14ac:dyDescent="0.2">
      <c r="B320" t="s">
        <v>427</v>
      </c>
      <c r="C320" s="42">
        <v>18</v>
      </c>
      <c r="D320" s="42">
        <v>20.65</v>
      </c>
      <c r="E320" s="42" t="s">
        <v>47</v>
      </c>
      <c r="F320" s="42" t="s">
        <v>428</v>
      </c>
      <c r="I320" t="s">
        <v>427</v>
      </c>
      <c r="J320">
        <v>14.000000000000002</v>
      </c>
      <c r="K320">
        <v>8.2085765234059058E-3</v>
      </c>
      <c r="L320" s="1">
        <v>1705.5332261422491</v>
      </c>
    </row>
    <row r="321" spans="1:12" x14ac:dyDescent="0.2">
      <c r="B321" t="s">
        <v>429</v>
      </c>
      <c r="C321" s="42">
        <v>9</v>
      </c>
      <c r="D321" s="42">
        <v>15.92</v>
      </c>
      <c r="E321" s="42" t="s">
        <v>47</v>
      </c>
      <c r="F321" s="42" t="s">
        <v>430</v>
      </c>
      <c r="I321" t="s">
        <v>429</v>
      </c>
      <c r="J321">
        <v>262</v>
      </c>
      <c r="K321">
        <v>0.18967772596415211</v>
      </c>
      <c r="L321" s="1">
        <v>1381.2902841818989</v>
      </c>
    </row>
    <row r="322" spans="1:12" x14ac:dyDescent="0.2">
      <c r="B322" t="s">
        <v>431</v>
      </c>
      <c r="C322" s="42">
        <v>25</v>
      </c>
      <c r="D322" s="42">
        <v>21.35</v>
      </c>
      <c r="E322" s="42" t="s">
        <v>47</v>
      </c>
      <c r="F322" s="42" t="s">
        <v>402</v>
      </c>
      <c r="I322" t="s">
        <v>431</v>
      </c>
      <c r="J322">
        <v>219</v>
      </c>
      <c r="K322">
        <v>9.4546802673927829E-2</v>
      </c>
      <c r="L322" s="1">
        <v>2316.3131254187965</v>
      </c>
    </row>
    <row r="323" spans="1:12" x14ac:dyDescent="0.2">
      <c r="B323" t="s">
        <v>432</v>
      </c>
      <c r="C323" s="42">
        <v>35</v>
      </c>
      <c r="D323" s="42">
        <v>23.63</v>
      </c>
      <c r="E323" s="42" t="s">
        <v>46</v>
      </c>
      <c r="F323" s="42" t="s">
        <v>433</v>
      </c>
      <c r="I323" t="s">
        <v>432</v>
      </c>
      <c r="J323">
        <v>6770</v>
      </c>
      <c r="K323">
        <v>0.17924950931040182</v>
      </c>
      <c r="L323" s="1">
        <v>37768.58316681115</v>
      </c>
    </row>
    <row r="327" spans="1:12" ht="24" x14ac:dyDescent="0.3">
      <c r="A327" s="26" t="s">
        <v>445</v>
      </c>
    </row>
    <row r="328" spans="1:12" x14ac:dyDescent="0.2">
      <c r="B328" t="s">
        <v>446</v>
      </c>
      <c r="I328" t="s">
        <v>446</v>
      </c>
    </row>
    <row r="329" spans="1:12" x14ac:dyDescent="0.2">
      <c r="A329" t="s">
        <v>447</v>
      </c>
      <c r="B329" t="s">
        <v>55</v>
      </c>
      <c r="C329" s="1" t="s">
        <v>315</v>
      </c>
      <c r="D329" s="40" t="s">
        <v>316</v>
      </c>
      <c r="E329" s="1" t="s">
        <v>45</v>
      </c>
      <c r="H329" t="s">
        <v>447</v>
      </c>
      <c r="I329" t="s">
        <v>55</v>
      </c>
      <c r="J329" t="s">
        <v>448</v>
      </c>
    </row>
    <row r="330" spans="1:12" x14ac:dyDescent="0.2">
      <c r="B330" t="s">
        <v>319</v>
      </c>
      <c r="C330" s="42">
        <v>24</v>
      </c>
      <c r="D330" s="42">
        <v>32.200000000000003</v>
      </c>
      <c r="E330" s="42" t="s">
        <v>46</v>
      </c>
      <c r="I330" t="s">
        <v>319</v>
      </c>
      <c r="J330">
        <f>5050*100</f>
        <v>505000</v>
      </c>
    </row>
    <row r="331" spans="1:12" x14ac:dyDescent="0.2">
      <c r="B331" t="s">
        <v>321</v>
      </c>
      <c r="C331" s="42">
        <v>14</v>
      </c>
      <c r="D331" s="42">
        <v>24.1</v>
      </c>
      <c r="E331" s="42" t="s">
        <v>46</v>
      </c>
      <c r="I331" t="s">
        <v>321</v>
      </c>
      <c r="J331">
        <f>680*100</f>
        <v>68000</v>
      </c>
    </row>
    <row r="332" spans="1:12" x14ac:dyDescent="0.2">
      <c r="B332" t="s">
        <v>322</v>
      </c>
      <c r="C332" s="42">
        <v>46</v>
      </c>
      <c r="D332" s="42">
        <v>19.100000000000001</v>
      </c>
      <c r="E332" s="42" t="s">
        <v>47</v>
      </c>
      <c r="I332" t="s">
        <v>322</v>
      </c>
      <c r="J332">
        <f>247*100</f>
        <v>24700</v>
      </c>
    </row>
    <row r="333" spans="1:12" x14ac:dyDescent="0.2">
      <c r="B333" t="s">
        <v>323</v>
      </c>
      <c r="C333" s="42">
        <v>3</v>
      </c>
      <c r="D333" s="42">
        <v>17.600000000000001</v>
      </c>
      <c r="E333" s="42" t="s">
        <v>47</v>
      </c>
      <c r="I333" t="s">
        <v>323</v>
      </c>
      <c r="J333">
        <f>339*100</f>
        <v>33900</v>
      </c>
    </row>
    <row r="334" spans="1:12" x14ac:dyDescent="0.2">
      <c r="B334" t="s">
        <v>324</v>
      </c>
      <c r="C334" s="42">
        <v>18</v>
      </c>
      <c r="D334" s="42">
        <v>29.6</v>
      </c>
      <c r="E334" s="42" t="s">
        <v>46</v>
      </c>
      <c r="I334" t="s">
        <v>324</v>
      </c>
      <c r="J334">
        <f>680*100</f>
        <v>68000</v>
      </c>
    </row>
    <row r="335" spans="1:12" x14ac:dyDescent="0.2">
      <c r="B335" t="s">
        <v>325</v>
      </c>
      <c r="C335" s="42">
        <v>43</v>
      </c>
      <c r="D335" s="42">
        <v>30.93</v>
      </c>
      <c r="E335" s="42" t="s">
        <v>46</v>
      </c>
      <c r="I335" t="s">
        <v>325</v>
      </c>
      <c r="J335">
        <f>1500*100</f>
        <v>150000</v>
      </c>
    </row>
    <row r="336" spans="1:12" x14ac:dyDescent="0.2">
      <c r="B336" t="s">
        <v>326</v>
      </c>
      <c r="C336" s="42">
        <v>31</v>
      </c>
      <c r="D336" s="48">
        <v>24.47</v>
      </c>
      <c r="E336" s="42" t="s">
        <v>47</v>
      </c>
      <c r="I336" t="s">
        <v>326</v>
      </c>
      <c r="J336">
        <f>760*100</f>
        <v>76000</v>
      </c>
    </row>
    <row r="337" spans="2:10" x14ac:dyDescent="0.2">
      <c r="B337" t="s">
        <v>327</v>
      </c>
      <c r="C337" s="42">
        <v>39</v>
      </c>
      <c r="D337" s="42">
        <v>34.700000000000003</v>
      </c>
      <c r="E337" s="42" t="s">
        <v>46</v>
      </c>
      <c r="I337" t="s">
        <v>327</v>
      </c>
      <c r="J337">
        <f>2540*100</f>
        <v>254000</v>
      </c>
    </row>
    <row r="338" spans="2:10" x14ac:dyDescent="0.2">
      <c r="B338" t="s">
        <v>328</v>
      </c>
      <c r="C338" s="45">
        <v>13</v>
      </c>
      <c r="D338" s="46">
        <v>18.600000000000001</v>
      </c>
      <c r="E338" s="45" t="s">
        <v>47</v>
      </c>
      <c r="I338" t="s">
        <v>328</v>
      </c>
      <c r="J338">
        <v>6900</v>
      </c>
    </row>
    <row r="339" spans="2:10" x14ac:dyDescent="0.2">
      <c r="B339" t="s">
        <v>329</v>
      </c>
      <c r="C339" s="42">
        <v>35</v>
      </c>
      <c r="D339" s="42">
        <v>26.91</v>
      </c>
      <c r="E339" s="42" t="s">
        <v>47</v>
      </c>
      <c r="I339" t="s">
        <v>329</v>
      </c>
      <c r="J339">
        <v>88800</v>
      </c>
    </row>
    <row r="340" spans="2:10" x14ac:dyDescent="0.2">
      <c r="B340" t="s">
        <v>330</v>
      </c>
      <c r="C340" s="44">
        <v>23</v>
      </c>
      <c r="D340" s="44">
        <v>16</v>
      </c>
      <c r="E340" s="44" t="s">
        <v>46</v>
      </c>
      <c r="I340" t="s">
        <v>330</v>
      </c>
      <c r="J340">
        <v>68400</v>
      </c>
    </row>
    <row r="341" spans="2:10" x14ac:dyDescent="0.2">
      <c r="B341" t="s">
        <v>331</v>
      </c>
      <c r="C341" s="42">
        <v>35</v>
      </c>
      <c r="D341" s="42">
        <v>21.9</v>
      </c>
      <c r="E341" s="42" t="s">
        <v>46</v>
      </c>
      <c r="I341" t="s">
        <v>331</v>
      </c>
      <c r="J341">
        <v>6600</v>
      </c>
    </row>
    <row r="342" spans="2:10" x14ac:dyDescent="0.2">
      <c r="B342" t="s">
        <v>436</v>
      </c>
      <c r="C342" s="42">
        <v>1</v>
      </c>
      <c r="D342" s="42">
        <v>17.899999999999999</v>
      </c>
      <c r="E342" s="42" t="s">
        <v>47</v>
      </c>
      <c r="I342" t="s">
        <v>436</v>
      </c>
      <c r="J342">
        <v>6000</v>
      </c>
    </row>
    <row r="343" spans="2:10" x14ac:dyDescent="0.2">
      <c r="B343" t="s">
        <v>437</v>
      </c>
      <c r="C343" s="42">
        <v>33</v>
      </c>
      <c r="D343" s="42">
        <v>32.89</v>
      </c>
      <c r="E343" s="42" t="s">
        <v>47</v>
      </c>
      <c r="I343" t="s">
        <v>437</v>
      </c>
      <c r="J343">
        <f>1188*100</f>
        <v>118800</v>
      </c>
    </row>
    <row r="344" spans="2:10" x14ac:dyDescent="0.2">
      <c r="B344" t="s">
        <v>332</v>
      </c>
      <c r="C344" s="42">
        <v>35</v>
      </c>
      <c r="D344" s="42">
        <v>37.96</v>
      </c>
      <c r="E344" s="42" t="s">
        <v>47</v>
      </c>
      <c r="I344" t="s">
        <v>332</v>
      </c>
      <c r="J344">
        <f>324*100</f>
        <v>32400</v>
      </c>
    </row>
    <row r="345" spans="2:10" x14ac:dyDescent="0.2">
      <c r="B345" t="s">
        <v>333</v>
      </c>
      <c r="C345" s="42">
        <v>45</v>
      </c>
      <c r="D345" s="42">
        <v>38.409999999999997</v>
      </c>
      <c r="E345" s="42" t="s">
        <v>46</v>
      </c>
      <c r="I345" t="s">
        <v>333</v>
      </c>
      <c r="J345">
        <f>528*100</f>
        <v>52800</v>
      </c>
    </row>
    <row r="346" spans="2:10" x14ac:dyDescent="0.2">
      <c r="B346" t="s">
        <v>334</v>
      </c>
      <c r="C346" s="42">
        <v>58</v>
      </c>
      <c r="D346" s="42">
        <v>31.07</v>
      </c>
      <c r="E346" s="42" t="s">
        <v>46</v>
      </c>
      <c r="I346" t="s">
        <v>334</v>
      </c>
      <c r="J346">
        <f>336*100</f>
        <v>33600</v>
      </c>
    </row>
    <row r="347" spans="2:10" x14ac:dyDescent="0.2">
      <c r="B347" t="s">
        <v>335</v>
      </c>
      <c r="C347" s="42">
        <v>26</v>
      </c>
      <c r="D347" s="42">
        <v>34.97</v>
      </c>
      <c r="E347" s="42" t="s">
        <v>47</v>
      </c>
      <c r="I347" t="s">
        <v>335</v>
      </c>
      <c r="J347">
        <f>1476*100</f>
        <v>147600</v>
      </c>
    </row>
    <row r="348" spans="2:10" x14ac:dyDescent="0.2">
      <c r="B348" t="s">
        <v>336</v>
      </c>
      <c r="C348" s="42">
        <v>47</v>
      </c>
      <c r="D348" s="42">
        <v>24.86</v>
      </c>
      <c r="E348" s="42" t="s">
        <v>46</v>
      </c>
      <c r="I348" t="s">
        <v>336</v>
      </c>
      <c r="J348">
        <f>2720*100</f>
        <v>272000</v>
      </c>
    </row>
    <row r="349" spans="2:10" x14ac:dyDescent="0.2">
      <c r="B349" t="s">
        <v>337</v>
      </c>
      <c r="C349" s="42">
        <v>40</v>
      </c>
      <c r="D349" s="42">
        <v>36.880000000000003</v>
      </c>
      <c r="E349" s="42" t="s">
        <v>46</v>
      </c>
      <c r="I349" t="s">
        <v>337</v>
      </c>
      <c r="J349">
        <v>169800</v>
      </c>
    </row>
    <row r="350" spans="2:10" x14ac:dyDescent="0.2">
      <c r="B350" t="s">
        <v>338</v>
      </c>
      <c r="C350" s="42">
        <v>35</v>
      </c>
      <c r="D350" s="42">
        <v>27.52</v>
      </c>
      <c r="E350" s="42" t="s">
        <v>47</v>
      </c>
      <c r="I350" t="s">
        <v>338</v>
      </c>
      <c r="J350">
        <v>231000</v>
      </c>
    </row>
    <row r="351" spans="2:10" x14ac:dyDescent="0.2">
      <c r="B351" t="s">
        <v>449</v>
      </c>
      <c r="C351" s="47">
        <v>47</v>
      </c>
      <c r="D351" s="47">
        <v>32.78</v>
      </c>
      <c r="E351" s="47" t="s">
        <v>47</v>
      </c>
      <c r="I351" t="s">
        <v>449</v>
      </c>
      <c r="J351">
        <v>260000</v>
      </c>
    </row>
    <row r="352" spans="2:10" x14ac:dyDescent="0.2">
      <c r="B352" t="s">
        <v>339</v>
      </c>
      <c r="C352" s="42">
        <v>22</v>
      </c>
      <c r="D352" s="42">
        <v>35.71</v>
      </c>
      <c r="E352" s="42" t="s">
        <v>47</v>
      </c>
      <c r="I352" t="s">
        <v>339</v>
      </c>
      <c r="J352">
        <v>142800</v>
      </c>
    </row>
    <row r="353" spans="2:10" x14ac:dyDescent="0.2">
      <c r="B353" t="s">
        <v>340</v>
      </c>
      <c r="C353" s="42">
        <v>25</v>
      </c>
      <c r="D353" s="42">
        <v>23.96</v>
      </c>
      <c r="E353" s="42" t="s">
        <v>47</v>
      </c>
      <c r="I353" t="s">
        <v>340</v>
      </c>
      <c r="J353">
        <v>16800</v>
      </c>
    </row>
    <row r="354" spans="2:10" x14ac:dyDescent="0.2">
      <c r="B354" t="s">
        <v>341</v>
      </c>
      <c r="C354" s="42">
        <v>23</v>
      </c>
      <c r="D354" s="42">
        <v>34.32</v>
      </c>
      <c r="E354" s="42" t="s">
        <v>46</v>
      </c>
      <c r="I354" t="s">
        <v>341</v>
      </c>
      <c r="J354">
        <v>1328000</v>
      </c>
    </row>
    <row r="355" spans="2:10" x14ac:dyDescent="0.2">
      <c r="B355" t="s">
        <v>342</v>
      </c>
      <c r="C355" s="42">
        <v>28</v>
      </c>
      <c r="D355" s="42">
        <v>24.7</v>
      </c>
      <c r="E355" s="42" t="s">
        <v>46</v>
      </c>
      <c r="I355" t="s">
        <v>342</v>
      </c>
      <c r="J355">
        <v>978000</v>
      </c>
    </row>
    <row r="356" spans="2:10" x14ac:dyDescent="0.2">
      <c r="B356" t="s">
        <v>343</v>
      </c>
      <c r="C356" s="42">
        <v>55</v>
      </c>
      <c r="D356" s="42">
        <v>38.01</v>
      </c>
      <c r="E356" s="42" t="s">
        <v>46</v>
      </c>
      <c r="I356" t="s">
        <v>343</v>
      </c>
      <c r="J356">
        <v>299000</v>
      </c>
    </row>
    <row r="357" spans="2:10" x14ac:dyDescent="0.2">
      <c r="B357" t="s">
        <v>344</v>
      </c>
      <c r="C357" s="42">
        <v>48</v>
      </c>
      <c r="D357" s="42">
        <v>36.44</v>
      </c>
      <c r="E357" s="42" t="s">
        <v>46</v>
      </c>
      <c r="I357" t="s">
        <v>344</v>
      </c>
      <c r="J357">
        <v>395000</v>
      </c>
    </row>
    <row r="358" spans="2:10" x14ac:dyDescent="0.2">
      <c r="B358" t="s">
        <v>345</v>
      </c>
      <c r="C358" s="42">
        <v>4</v>
      </c>
      <c r="D358" s="42">
        <v>20.63</v>
      </c>
      <c r="E358" s="42" t="s">
        <v>47</v>
      </c>
      <c r="I358" t="s">
        <v>345</v>
      </c>
      <c r="J358">
        <v>355000</v>
      </c>
    </row>
    <row r="359" spans="2:10" x14ac:dyDescent="0.2">
      <c r="B359" t="s">
        <v>346</v>
      </c>
      <c r="C359" s="42">
        <v>51</v>
      </c>
      <c r="D359" s="42">
        <v>28.1</v>
      </c>
      <c r="E359" s="42" t="s">
        <v>46</v>
      </c>
      <c r="I359" t="s">
        <v>346</v>
      </c>
      <c r="J359">
        <v>306000</v>
      </c>
    </row>
    <row r="360" spans="2:10" x14ac:dyDescent="0.2">
      <c r="B360" t="s">
        <v>347</v>
      </c>
      <c r="C360" s="42">
        <v>31</v>
      </c>
      <c r="D360" s="42">
        <v>36.29</v>
      </c>
      <c r="E360" s="42" t="s">
        <v>47</v>
      </c>
      <c r="I360" t="s">
        <v>347</v>
      </c>
      <c r="J360">
        <v>118400</v>
      </c>
    </row>
    <row r="361" spans="2:10" x14ac:dyDescent="0.2">
      <c r="B361" t="s">
        <v>450</v>
      </c>
      <c r="C361" s="42">
        <v>41</v>
      </c>
      <c r="D361" s="42">
        <v>31.63</v>
      </c>
      <c r="E361" s="42" t="s">
        <v>46</v>
      </c>
      <c r="I361" t="s">
        <v>450</v>
      </c>
      <c r="J361">
        <v>668000</v>
      </c>
    </row>
    <row r="362" spans="2:10" x14ac:dyDescent="0.2">
      <c r="B362" t="s">
        <v>348</v>
      </c>
      <c r="C362" s="42">
        <v>64</v>
      </c>
      <c r="D362" s="42">
        <v>32.39</v>
      </c>
      <c r="E362" s="42" t="s">
        <v>47</v>
      </c>
      <c r="I362" t="s">
        <v>348</v>
      </c>
      <c r="J362">
        <v>112500</v>
      </c>
    </row>
    <row r="363" spans="2:10" x14ac:dyDescent="0.2">
      <c r="B363" t="s">
        <v>349</v>
      </c>
      <c r="C363" s="42">
        <v>51</v>
      </c>
      <c r="D363" s="42">
        <v>33.01</v>
      </c>
      <c r="E363" s="42" t="s">
        <v>46</v>
      </c>
      <c r="I363" t="s">
        <v>349</v>
      </c>
      <c r="J363">
        <v>100500</v>
      </c>
    </row>
    <row r="364" spans="2:10" x14ac:dyDescent="0.2">
      <c r="B364" t="s">
        <v>350</v>
      </c>
      <c r="C364" s="42">
        <v>48</v>
      </c>
      <c r="D364" s="42">
        <v>29.45</v>
      </c>
      <c r="E364" s="42" t="s">
        <v>46</v>
      </c>
      <c r="I364" t="s">
        <v>350</v>
      </c>
      <c r="J364">
        <v>301500</v>
      </c>
    </row>
    <row r="365" spans="2:10" x14ac:dyDescent="0.2">
      <c r="B365" t="s">
        <v>351</v>
      </c>
      <c r="C365" s="42">
        <v>42</v>
      </c>
      <c r="D365" s="42">
        <v>28.85</v>
      </c>
      <c r="E365" s="42" t="s">
        <v>47</v>
      </c>
      <c r="I365" t="s">
        <v>351</v>
      </c>
      <c r="J365">
        <v>82000</v>
      </c>
    </row>
    <row r="366" spans="2:10" x14ac:dyDescent="0.2">
      <c r="B366" t="s">
        <v>352</v>
      </c>
      <c r="C366" s="42">
        <v>21</v>
      </c>
      <c r="D366" s="42">
        <v>30.05</v>
      </c>
      <c r="E366" s="42" t="s">
        <v>46</v>
      </c>
      <c r="I366" t="s">
        <v>352</v>
      </c>
      <c r="J366">
        <v>76000</v>
      </c>
    </row>
    <row r="367" spans="2:10" x14ac:dyDescent="0.2">
      <c r="B367" t="s">
        <v>353</v>
      </c>
      <c r="C367" s="42">
        <v>38</v>
      </c>
      <c r="D367" s="42">
        <v>24.17</v>
      </c>
      <c r="E367" s="42" t="s">
        <v>47</v>
      </c>
      <c r="I367" t="s">
        <v>353</v>
      </c>
      <c r="J367">
        <v>94000</v>
      </c>
    </row>
    <row r="368" spans="2:10" x14ac:dyDescent="0.2">
      <c r="B368" t="s">
        <v>354</v>
      </c>
      <c r="C368" s="42">
        <v>53</v>
      </c>
      <c r="D368" s="42">
        <v>31</v>
      </c>
      <c r="E368" s="42" t="s">
        <v>47</v>
      </c>
      <c r="I368" t="s">
        <v>354</v>
      </c>
      <c r="J368">
        <v>57000</v>
      </c>
    </row>
    <row r="369" spans="1:10" x14ac:dyDescent="0.2">
      <c r="B369" t="s">
        <v>355</v>
      </c>
      <c r="C369" s="42">
        <v>49</v>
      </c>
      <c r="D369" s="42">
        <v>30.12</v>
      </c>
      <c r="E369" s="42" t="s">
        <v>47</v>
      </c>
      <c r="I369" t="s">
        <v>355</v>
      </c>
      <c r="J369">
        <v>10000</v>
      </c>
    </row>
    <row r="370" spans="1:10" x14ac:dyDescent="0.2">
      <c r="B370" t="s">
        <v>356</v>
      </c>
      <c r="C370" s="42">
        <v>19</v>
      </c>
      <c r="D370" s="42">
        <v>18.010000000000002</v>
      </c>
      <c r="E370" s="42" t="s">
        <v>46</v>
      </c>
      <c r="I370" t="s">
        <v>356</v>
      </c>
      <c r="J370">
        <v>14400</v>
      </c>
    </row>
    <row r="371" spans="1:10" x14ac:dyDescent="0.2">
      <c r="B371" t="s">
        <v>357</v>
      </c>
      <c r="C371" s="42">
        <v>23</v>
      </c>
      <c r="D371" s="42">
        <v>22.5</v>
      </c>
      <c r="E371" s="42" t="s">
        <v>47</v>
      </c>
      <c r="I371" t="s">
        <v>357</v>
      </c>
      <c r="J371">
        <v>63000</v>
      </c>
    </row>
    <row r="372" spans="1:10" x14ac:dyDescent="0.2">
      <c r="B372" t="s">
        <v>358</v>
      </c>
      <c r="C372" s="42">
        <v>5</v>
      </c>
      <c r="D372" s="42">
        <v>15.71</v>
      </c>
      <c r="E372" s="42" t="s">
        <v>46</v>
      </c>
      <c r="I372" t="s">
        <v>358</v>
      </c>
      <c r="J372">
        <v>25000</v>
      </c>
    </row>
    <row r="373" spans="1:10" x14ac:dyDescent="0.2">
      <c r="B373" t="s">
        <v>359</v>
      </c>
      <c r="C373" s="42">
        <v>22</v>
      </c>
      <c r="D373" s="42">
        <v>26.52</v>
      </c>
      <c r="E373" s="42" t="s">
        <v>47</v>
      </c>
      <c r="I373" t="s">
        <v>359</v>
      </c>
      <c r="J373">
        <v>354000</v>
      </c>
    </row>
    <row r="374" spans="1:10" x14ac:dyDescent="0.2">
      <c r="B374" t="s">
        <v>360</v>
      </c>
      <c r="C374" s="42">
        <v>29</v>
      </c>
      <c r="D374" s="42">
        <v>31.71</v>
      </c>
      <c r="E374" s="42" t="s">
        <v>46</v>
      </c>
      <c r="I374" t="s">
        <v>360</v>
      </c>
      <c r="J374">
        <v>258000</v>
      </c>
    </row>
    <row r="376" spans="1:10" x14ac:dyDescent="0.2">
      <c r="B376" t="s">
        <v>438</v>
      </c>
      <c r="I376" t="s">
        <v>438</v>
      </c>
    </row>
    <row r="377" spans="1:10" x14ac:dyDescent="0.2">
      <c r="A377" t="s">
        <v>616</v>
      </c>
      <c r="B377" t="s">
        <v>55</v>
      </c>
      <c r="C377" s="1" t="s">
        <v>315</v>
      </c>
      <c r="D377" s="40" t="s">
        <v>316</v>
      </c>
      <c r="E377" s="1" t="s">
        <v>45</v>
      </c>
      <c r="H377" t="s">
        <v>363</v>
      </c>
      <c r="I377" t="s">
        <v>55</v>
      </c>
      <c r="J377" t="s">
        <v>448</v>
      </c>
    </row>
    <row r="378" spans="1:10" x14ac:dyDescent="0.2">
      <c r="B378" t="s">
        <v>362</v>
      </c>
      <c r="C378" s="42">
        <v>29</v>
      </c>
      <c r="D378" s="42">
        <v>24.5</v>
      </c>
      <c r="E378" s="42" t="s">
        <v>47</v>
      </c>
      <c r="I378" t="s">
        <v>362</v>
      </c>
      <c r="J378">
        <v>102000</v>
      </c>
    </row>
    <row r="379" spans="1:10" x14ac:dyDescent="0.2">
      <c r="B379" t="s">
        <v>364</v>
      </c>
      <c r="C379" s="42">
        <v>24</v>
      </c>
      <c r="D379" s="42">
        <v>31.9</v>
      </c>
      <c r="E379" s="42" t="s">
        <v>46</v>
      </c>
      <c r="I379" t="s">
        <v>364</v>
      </c>
      <c r="J379">
        <v>64000</v>
      </c>
    </row>
    <row r="380" spans="1:10" x14ac:dyDescent="0.2">
      <c r="B380" t="s">
        <v>365</v>
      </c>
      <c r="C380" s="42">
        <v>3</v>
      </c>
      <c r="D380" s="42">
        <v>14.9</v>
      </c>
      <c r="E380" s="42" t="s">
        <v>47</v>
      </c>
      <c r="I380" t="s">
        <v>365</v>
      </c>
      <c r="J380">
        <v>36100</v>
      </c>
    </row>
    <row r="381" spans="1:10" x14ac:dyDescent="0.2">
      <c r="B381" t="s">
        <v>366</v>
      </c>
      <c r="C381" s="42">
        <v>30</v>
      </c>
      <c r="D381" s="42">
        <v>25.21</v>
      </c>
      <c r="E381" s="42" t="s">
        <v>47</v>
      </c>
      <c r="I381" t="s">
        <v>366</v>
      </c>
      <c r="J381">
        <v>40000</v>
      </c>
    </row>
    <row r="382" spans="1:10" x14ac:dyDescent="0.2">
      <c r="B382" t="s">
        <v>367</v>
      </c>
      <c r="C382" s="42">
        <v>30</v>
      </c>
      <c r="D382" s="42">
        <v>23.7</v>
      </c>
      <c r="E382" s="42" t="s">
        <v>47</v>
      </c>
      <c r="I382" t="s">
        <v>367</v>
      </c>
      <c r="J382">
        <v>282000</v>
      </c>
    </row>
    <row r="383" spans="1:10" x14ac:dyDescent="0.2">
      <c r="B383" t="s">
        <v>368</v>
      </c>
      <c r="C383" s="42">
        <v>22</v>
      </c>
      <c r="D383" s="42">
        <v>29.8</v>
      </c>
      <c r="E383" s="42" t="s">
        <v>47</v>
      </c>
      <c r="I383" t="s">
        <v>368</v>
      </c>
      <c r="J383">
        <v>128000</v>
      </c>
    </row>
    <row r="384" spans="1:10" x14ac:dyDescent="0.2">
      <c r="B384" t="s">
        <v>371</v>
      </c>
      <c r="C384" s="42">
        <v>27</v>
      </c>
      <c r="D384" s="42">
        <v>26.2</v>
      </c>
      <c r="E384" s="42" t="s">
        <v>46</v>
      </c>
      <c r="I384" t="s">
        <v>371</v>
      </c>
      <c r="J384">
        <v>178800</v>
      </c>
    </row>
    <row r="385" spans="1:10" x14ac:dyDescent="0.2">
      <c r="B385" t="s">
        <v>372</v>
      </c>
      <c r="C385" s="42">
        <v>30</v>
      </c>
      <c r="D385" s="42">
        <v>26.2</v>
      </c>
      <c r="E385" s="42" t="s">
        <v>47</v>
      </c>
      <c r="I385" t="s">
        <v>372</v>
      </c>
      <c r="J385">
        <v>71100</v>
      </c>
    </row>
    <row r="386" spans="1:10" x14ac:dyDescent="0.2">
      <c r="B386" t="s">
        <v>451</v>
      </c>
      <c r="C386" s="47">
        <v>19</v>
      </c>
      <c r="D386" s="47">
        <v>23.1</v>
      </c>
      <c r="E386" s="47" t="s">
        <v>47</v>
      </c>
      <c r="I386" t="s">
        <v>451</v>
      </c>
      <c r="J386">
        <v>213000</v>
      </c>
    </row>
    <row r="387" spans="1:10" x14ac:dyDescent="0.2">
      <c r="B387" t="s">
        <v>373</v>
      </c>
      <c r="C387" s="42">
        <v>21</v>
      </c>
      <c r="D387" s="42">
        <v>25.59</v>
      </c>
      <c r="E387" s="42" t="s">
        <v>47</v>
      </c>
      <c r="I387" t="s">
        <v>373</v>
      </c>
      <c r="J387">
        <v>2160</v>
      </c>
    </row>
    <row r="388" spans="1:10" x14ac:dyDescent="0.2">
      <c r="B388" t="s">
        <v>374</v>
      </c>
      <c r="C388" s="42">
        <v>15</v>
      </c>
      <c r="D388" s="42">
        <v>23.59</v>
      </c>
      <c r="E388" s="42" t="s">
        <v>47</v>
      </c>
      <c r="I388" t="s">
        <v>374</v>
      </c>
      <c r="J388">
        <v>78000</v>
      </c>
    </row>
    <row r="389" spans="1:10" x14ac:dyDescent="0.2">
      <c r="B389" t="s">
        <v>452</v>
      </c>
      <c r="C389" s="42">
        <v>21</v>
      </c>
      <c r="D389" s="42">
        <v>25.66</v>
      </c>
      <c r="E389" s="42" t="s">
        <v>46</v>
      </c>
      <c r="I389" t="s">
        <v>452</v>
      </c>
      <c r="J389">
        <v>318000</v>
      </c>
    </row>
    <row r="390" spans="1:10" x14ac:dyDescent="0.2">
      <c r="B390" t="s">
        <v>615</v>
      </c>
      <c r="C390" s="42">
        <v>7</v>
      </c>
      <c r="D390" s="42">
        <v>14.9</v>
      </c>
      <c r="E390" s="42" t="s">
        <v>47</v>
      </c>
      <c r="I390" t="s">
        <v>615</v>
      </c>
      <c r="J390">
        <v>92000</v>
      </c>
    </row>
    <row r="391" spans="1:10" x14ac:dyDescent="0.2">
      <c r="B391" t="s">
        <v>234</v>
      </c>
      <c r="I391" t="s">
        <v>234</v>
      </c>
    </row>
    <row r="392" spans="1:10" x14ac:dyDescent="0.2">
      <c r="A392" t="s">
        <v>453</v>
      </c>
      <c r="B392" t="s">
        <v>55</v>
      </c>
      <c r="C392" s="1" t="s">
        <v>315</v>
      </c>
      <c r="D392" s="40" t="s">
        <v>316</v>
      </c>
      <c r="E392" s="1" t="s">
        <v>45</v>
      </c>
      <c r="F392" s="1" t="s">
        <v>375</v>
      </c>
      <c r="H392" t="s">
        <v>453</v>
      </c>
      <c r="I392" t="s">
        <v>55</v>
      </c>
      <c r="J392" t="s">
        <v>448</v>
      </c>
    </row>
    <row r="393" spans="1:10" x14ac:dyDescent="0.2">
      <c r="B393" t="s">
        <v>376</v>
      </c>
      <c r="C393" s="42">
        <v>47</v>
      </c>
      <c r="D393" s="42">
        <v>32.200000000000003</v>
      </c>
      <c r="E393" s="42" t="s">
        <v>47</v>
      </c>
      <c r="F393" s="42">
        <v>20</v>
      </c>
      <c r="I393" t="s">
        <v>376</v>
      </c>
      <c r="J393">
        <v>20100</v>
      </c>
    </row>
    <row r="394" spans="1:10" x14ac:dyDescent="0.2">
      <c r="B394" t="s">
        <v>378</v>
      </c>
      <c r="C394" s="42">
        <v>42</v>
      </c>
      <c r="D394" s="42">
        <v>36.799999999999997</v>
      </c>
      <c r="E394" s="42" t="s">
        <v>46</v>
      </c>
      <c r="F394" s="42" t="s">
        <v>379</v>
      </c>
      <c r="I394" t="s">
        <v>378</v>
      </c>
      <c r="J394">
        <v>228000</v>
      </c>
    </row>
    <row r="395" spans="1:10" x14ac:dyDescent="0.2">
      <c r="B395" t="s">
        <v>380</v>
      </c>
      <c r="C395" s="42">
        <v>28</v>
      </c>
      <c r="D395" s="42">
        <v>41.6</v>
      </c>
      <c r="E395" s="42" t="s">
        <v>46</v>
      </c>
      <c r="F395" s="42">
        <v>5</v>
      </c>
      <c r="I395" t="s">
        <v>380</v>
      </c>
      <c r="J395">
        <v>196000</v>
      </c>
    </row>
    <row r="396" spans="1:10" x14ac:dyDescent="0.2">
      <c r="B396" t="s">
        <v>381</v>
      </c>
      <c r="C396" s="42">
        <v>59</v>
      </c>
      <c r="D396" s="42">
        <v>38.270000000000003</v>
      </c>
      <c r="E396" s="42" t="s">
        <v>46</v>
      </c>
      <c r="F396" s="42" t="s">
        <v>382</v>
      </c>
      <c r="I396" t="s">
        <v>381</v>
      </c>
      <c r="J396">
        <v>123600</v>
      </c>
    </row>
    <row r="397" spans="1:10" x14ac:dyDescent="0.2">
      <c r="B397" t="s">
        <v>383</v>
      </c>
      <c r="C397" s="42">
        <v>56</v>
      </c>
      <c r="D397" s="42">
        <v>26.48</v>
      </c>
      <c r="E397" s="42" t="s">
        <v>47</v>
      </c>
      <c r="F397" s="42" t="s">
        <v>384</v>
      </c>
      <c r="I397" t="s">
        <v>383</v>
      </c>
      <c r="J397">
        <v>45600</v>
      </c>
    </row>
    <row r="398" spans="1:10" x14ac:dyDescent="0.2">
      <c r="B398" t="s">
        <v>385</v>
      </c>
      <c r="C398" s="42">
        <v>40</v>
      </c>
      <c r="D398" s="42">
        <v>37.47</v>
      </c>
      <c r="E398" s="42" t="s">
        <v>47</v>
      </c>
      <c r="F398" s="42">
        <v>3</v>
      </c>
      <c r="I398" t="s">
        <v>385</v>
      </c>
      <c r="J398">
        <v>138000</v>
      </c>
    </row>
    <row r="399" spans="1:10" x14ac:dyDescent="0.2">
      <c r="B399" t="s">
        <v>386</v>
      </c>
      <c r="C399" s="42">
        <v>55</v>
      </c>
      <c r="D399" s="42">
        <v>17.09</v>
      </c>
      <c r="E399" s="42" t="s">
        <v>47</v>
      </c>
      <c r="F399" s="42">
        <v>16</v>
      </c>
      <c r="I399" t="s">
        <v>386</v>
      </c>
      <c r="J399">
        <v>24</v>
      </c>
    </row>
    <row r="400" spans="1:10" x14ac:dyDescent="0.2">
      <c r="B400" t="s">
        <v>387</v>
      </c>
      <c r="C400" s="42">
        <v>52</v>
      </c>
      <c r="D400" s="42">
        <v>28.38</v>
      </c>
      <c r="E400" s="42" t="s">
        <v>46</v>
      </c>
      <c r="F400" s="42">
        <v>10</v>
      </c>
      <c r="I400" t="s">
        <v>387</v>
      </c>
      <c r="J400">
        <v>290400</v>
      </c>
    </row>
    <row r="401" spans="2:10" x14ac:dyDescent="0.2">
      <c r="B401" t="s">
        <v>388</v>
      </c>
      <c r="C401" s="42">
        <v>45</v>
      </c>
      <c r="D401" s="42">
        <v>28.91</v>
      </c>
      <c r="E401" s="42" t="s">
        <v>46</v>
      </c>
      <c r="F401" s="42">
        <v>20</v>
      </c>
      <c r="I401" t="s">
        <v>388</v>
      </c>
      <c r="J401">
        <v>217600</v>
      </c>
    </row>
    <row r="402" spans="2:10" x14ac:dyDescent="0.2">
      <c r="B402" t="s">
        <v>389</v>
      </c>
      <c r="C402" s="42">
        <v>45</v>
      </c>
      <c r="D402" s="42">
        <v>35.619999999999997</v>
      </c>
      <c r="E402" s="42" t="s">
        <v>47</v>
      </c>
      <c r="F402" s="42" t="s">
        <v>390</v>
      </c>
      <c r="I402" t="s">
        <v>389</v>
      </c>
      <c r="J402">
        <v>188400</v>
      </c>
    </row>
    <row r="403" spans="2:10" x14ac:dyDescent="0.2">
      <c r="B403" t="s">
        <v>391</v>
      </c>
      <c r="C403" s="42">
        <v>48</v>
      </c>
      <c r="D403" s="42">
        <v>39.78</v>
      </c>
      <c r="E403" s="42" t="s">
        <v>46</v>
      </c>
      <c r="F403" s="42" t="s">
        <v>392</v>
      </c>
      <c r="I403" t="s">
        <v>391</v>
      </c>
      <c r="J403">
        <v>75600</v>
      </c>
    </row>
    <row r="404" spans="2:10" x14ac:dyDescent="0.2">
      <c r="B404" t="s">
        <v>393</v>
      </c>
      <c r="C404" s="42">
        <v>37</v>
      </c>
      <c r="D404" s="42">
        <v>32.81</v>
      </c>
      <c r="E404" s="42" t="s">
        <v>47</v>
      </c>
      <c r="F404" s="42" t="s">
        <v>394</v>
      </c>
      <c r="I404" t="s">
        <v>393</v>
      </c>
      <c r="J404">
        <v>17400</v>
      </c>
    </row>
    <row r="405" spans="2:10" x14ac:dyDescent="0.2">
      <c r="B405" t="s">
        <v>395</v>
      </c>
      <c r="C405" s="42">
        <v>59</v>
      </c>
      <c r="D405" s="42">
        <v>32.229999999999997</v>
      </c>
      <c r="E405" s="42" t="s">
        <v>46</v>
      </c>
      <c r="F405" s="42">
        <v>4</v>
      </c>
      <c r="I405" t="s">
        <v>395</v>
      </c>
      <c r="J405">
        <v>296000</v>
      </c>
    </row>
    <row r="406" spans="2:10" x14ac:dyDescent="0.2">
      <c r="B406" t="s">
        <v>396</v>
      </c>
      <c r="C406" s="42">
        <v>50</v>
      </c>
      <c r="D406" s="42">
        <v>35.58</v>
      </c>
      <c r="E406" s="42" t="s">
        <v>46</v>
      </c>
      <c r="F406" s="42" t="s">
        <v>397</v>
      </c>
      <c r="I406" t="s">
        <v>396</v>
      </c>
      <c r="J406">
        <v>96900</v>
      </c>
    </row>
    <row r="407" spans="2:10" x14ac:dyDescent="0.2">
      <c r="B407" t="s">
        <v>398</v>
      </c>
      <c r="C407" s="42">
        <v>56</v>
      </c>
      <c r="D407" s="42">
        <v>38.700000000000003</v>
      </c>
      <c r="E407" s="42" t="s">
        <v>46</v>
      </c>
      <c r="F407" s="42">
        <v>1</v>
      </c>
      <c r="I407" t="s">
        <v>398</v>
      </c>
      <c r="J407">
        <v>304000</v>
      </c>
    </row>
    <row r="408" spans="2:10" x14ac:dyDescent="0.2">
      <c r="B408" t="s">
        <v>399</v>
      </c>
      <c r="C408" s="42">
        <v>41</v>
      </c>
      <c r="D408" s="42">
        <v>28.83</v>
      </c>
      <c r="E408" s="42" t="s">
        <v>47</v>
      </c>
      <c r="F408" s="42" t="s">
        <v>400</v>
      </c>
      <c r="I408" t="s">
        <v>399</v>
      </c>
      <c r="J408">
        <v>124800</v>
      </c>
    </row>
    <row r="409" spans="2:10" x14ac:dyDescent="0.2">
      <c r="B409" t="s">
        <v>401</v>
      </c>
      <c r="C409" s="42">
        <v>55</v>
      </c>
      <c r="D409" s="42">
        <v>28.12</v>
      </c>
      <c r="E409" s="42" t="s">
        <v>47</v>
      </c>
      <c r="F409" s="42" t="s">
        <v>402</v>
      </c>
      <c r="I409" t="s">
        <v>401</v>
      </c>
      <c r="J409">
        <v>559500</v>
      </c>
    </row>
    <row r="410" spans="2:10" x14ac:dyDescent="0.2">
      <c r="B410" t="s">
        <v>403</v>
      </c>
      <c r="C410" s="42">
        <v>42</v>
      </c>
      <c r="D410" s="42">
        <v>33</v>
      </c>
      <c r="E410" s="42" t="s">
        <v>47</v>
      </c>
      <c r="F410" s="42" t="s">
        <v>404</v>
      </c>
      <c r="I410" t="s">
        <v>403</v>
      </c>
      <c r="J410">
        <v>50000</v>
      </c>
    </row>
    <row r="411" spans="2:10" x14ac:dyDescent="0.2">
      <c r="B411" t="s">
        <v>405</v>
      </c>
      <c r="C411" s="42">
        <v>59</v>
      </c>
      <c r="D411" s="42">
        <v>29.49</v>
      </c>
      <c r="E411" s="42" t="s">
        <v>46</v>
      </c>
      <c r="F411" s="42" t="s">
        <v>406</v>
      </c>
      <c r="I411" t="s">
        <v>405</v>
      </c>
      <c r="J411">
        <v>292000</v>
      </c>
    </row>
    <row r="412" spans="2:10" x14ac:dyDescent="0.2">
      <c r="B412" t="s">
        <v>454</v>
      </c>
      <c r="C412" s="42">
        <v>63</v>
      </c>
      <c r="D412" s="42">
        <v>24.25</v>
      </c>
      <c r="E412" s="42" t="s">
        <v>47</v>
      </c>
      <c r="F412" s="42" t="s">
        <v>404</v>
      </c>
      <c r="I412" t="s">
        <v>454</v>
      </c>
      <c r="J412">
        <v>245600</v>
      </c>
    </row>
    <row r="413" spans="2:10" x14ac:dyDescent="0.2">
      <c r="B413" t="s">
        <v>407</v>
      </c>
      <c r="C413" s="42">
        <v>46</v>
      </c>
      <c r="D413" s="42">
        <v>28.72</v>
      </c>
      <c r="E413" s="42" t="s">
        <v>47</v>
      </c>
      <c r="F413" s="42" t="s">
        <v>408</v>
      </c>
      <c r="I413" t="s">
        <v>407</v>
      </c>
      <c r="J413">
        <v>91500</v>
      </c>
    </row>
    <row r="414" spans="2:10" x14ac:dyDescent="0.2">
      <c r="B414" t="s">
        <v>409</v>
      </c>
      <c r="C414" s="42">
        <v>63</v>
      </c>
      <c r="D414" s="42">
        <v>29.6</v>
      </c>
      <c r="E414" s="42" t="s">
        <v>46</v>
      </c>
      <c r="F414" s="42" t="s">
        <v>390</v>
      </c>
      <c r="I414" t="s">
        <v>409</v>
      </c>
      <c r="J414">
        <v>214000</v>
      </c>
    </row>
    <row r="415" spans="2:10" x14ac:dyDescent="0.2">
      <c r="B415" t="s">
        <v>410</v>
      </c>
      <c r="C415" s="42">
        <v>47</v>
      </c>
      <c r="D415" s="42">
        <v>30.96</v>
      </c>
      <c r="E415" s="42" t="s">
        <v>47</v>
      </c>
      <c r="F415" s="42" t="s">
        <v>411</v>
      </c>
      <c r="I415" t="s">
        <v>410</v>
      </c>
      <c r="J415">
        <v>70000</v>
      </c>
    </row>
    <row r="416" spans="2:10" x14ac:dyDescent="0.2">
      <c r="B416" t="s">
        <v>412</v>
      </c>
      <c r="C416" s="42">
        <v>50</v>
      </c>
      <c r="D416" s="42">
        <v>31.01</v>
      </c>
      <c r="E416" s="42" t="s">
        <v>46</v>
      </c>
      <c r="F416" s="42" t="s">
        <v>413</v>
      </c>
      <c r="I416" t="s">
        <v>412</v>
      </c>
      <c r="J416">
        <v>144000</v>
      </c>
    </row>
    <row r="417" spans="1:10" x14ac:dyDescent="0.2">
      <c r="B417" t="s">
        <v>414</v>
      </c>
      <c r="C417" s="42">
        <v>49</v>
      </c>
      <c r="D417" s="42">
        <v>25.42</v>
      </c>
      <c r="E417" s="42" t="s">
        <v>46</v>
      </c>
      <c r="F417" s="42" t="s">
        <v>404</v>
      </c>
      <c r="I417" t="s">
        <v>414</v>
      </c>
      <c r="J417">
        <v>39000</v>
      </c>
    </row>
    <row r="418" spans="1:10" x14ac:dyDescent="0.2">
      <c r="B418" t="s">
        <v>415</v>
      </c>
      <c r="C418" s="42">
        <v>43</v>
      </c>
      <c r="D418" s="42">
        <v>23.48</v>
      </c>
      <c r="E418" s="42" t="s">
        <v>47</v>
      </c>
      <c r="F418" s="42" t="s">
        <v>416</v>
      </c>
      <c r="I418" t="s">
        <v>415</v>
      </c>
      <c r="J418">
        <v>530000</v>
      </c>
    </row>
    <row r="419" spans="1:10" x14ac:dyDescent="0.2">
      <c r="B419" t="s">
        <v>417</v>
      </c>
      <c r="C419" s="42">
        <v>61</v>
      </c>
      <c r="D419" s="42">
        <v>32.56</v>
      </c>
      <c r="E419" s="42" t="s">
        <v>47</v>
      </c>
      <c r="F419" s="42" t="s">
        <v>418</v>
      </c>
      <c r="I419" t="s">
        <v>417</v>
      </c>
      <c r="J419">
        <f>450*100</f>
        <v>45000</v>
      </c>
    </row>
    <row r="421" spans="1:10" x14ac:dyDescent="0.2">
      <c r="B421" t="s">
        <v>419</v>
      </c>
      <c r="I421" t="s">
        <v>419</v>
      </c>
    </row>
    <row r="422" spans="1:10" x14ac:dyDescent="0.2">
      <c r="A422" t="s">
        <v>440</v>
      </c>
      <c r="B422" t="s">
        <v>55</v>
      </c>
      <c r="C422" s="1" t="s">
        <v>315</v>
      </c>
      <c r="D422" s="40" t="s">
        <v>316</v>
      </c>
      <c r="E422" s="1" t="s">
        <v>45</v>
      </c>
      <c r="F422" s="1" t="s">
        <v>375</v>
      </c>
      <c r="H422" t="s">
        <v>440</v>
      </c>
      <c r="I422" t="s">
        <v>55</v>
      </c>
      <c r="J422" t="s">
        <v>448</v>
      </c>
    </row>
    <row r="423" spans="1:10" x14ac:dyDescent="0.2">
      <c r="B423" t="s">
        <v>420</v>
      </c>
      <c r="C423" s="42">
        <v>26</v>
      </c>
      <c r="D423" s="42">
        <v>16.399999999999999</v>
      </c>
      <c r="E423" s="42" t="s">
        <v>47</v>
      </c>
      <c r="F423" s="42">
        <v>5</v>
      </c>
      <c r="I423" t="s">
        <v>420</v>
      </c>
      <c r="J423">
        <v>13500</v>
      </c>
    </row>
    <row r="424" spans="1:10" x14ac:dyDescent="0.2">
      <c r="B424" t="s">
        <v>423</v>
      </c>
      <c r="C424" s="42">
        <v>14</v>
      </c>
      <c r="D424" s="42">
        <v>13.2</v>
      </c>
      <c r="E424" s="42" t="s">
        <v>47</v>
      </c>
      <c r="F424" s="42"/>
      <c r="I424" t="s">
        <v>423</v>
      </c>
      <c r="J424">
        <v>14500</v>
      </c>
    </row>
    <row r="425" spans="1:10" x14ac:dyDescent="0.2">
      <c r="B425" t="s">
        <v>424</v>
      </c>
      <c r="C425" s="42">
        <v>12</v>
      </c>
      <c r="D425" s="42">
        <v>15.42</v>
      </c>
      <c r="E425" s="42" t="s">
        <v>46</v>
      </c>
      <c r="F425" s="42">
        <v>3</v>
      </c>
      <c r="I425" t="s">
        <v>424</v>
      </c>
      <c r="J425">
        <v>97200</v>
      </c>
    </row>
    <row r="426" spans="1:10" x14ac:dyDescent="0.2">
      <c r="B426" t="s">
        <v>425</v>
      </c>
      <c r="C426" s="42">
        <v>12</v>
      </c>
      <c r="D426" s="42">
        <v>18.5</v>
      </c>
      <c r="E426" s="42" t="s">
        <v>46</v>
      </c>
      <c r="F426" s="42" t="s">
        <v>404</v>
      </c>
      <c r="I426" t="s">
        <v>425</v>
      </c>
      <c r="J426">
        <v>202800</v>
      </c>
    </row>
    <row r="427" spans="1:10" x14ac:dyDescent="0.2">
      <c r="B427" t="s">
        <v>426</v>
      </c>
      <c r="C427" s="42">
        <v>15</v>
      </c>
      <c r="D427" s="42">
        <v>19.3</v>
      </c>
      <c r="E427" s="42" t="s">
        <v>46</v>
      </c>
      <c r="F427" s="42" t="s">
        <v>392</v>
      </c>
      <c r="I427" t="s">
        <v>426</v>
      </c>
      <c r="J427">
        <v>10400</v>
      </c>
    </row>
    <row r="428" spans="1:10" x14ac:dyDescent="0.2">
      <c r="B428" t="s">
        <v>427</v>
      </c>
      <c r="C428" s="42">
        <v>18</v>
      </c>
      <c r="D428" s="42">
        <v>20.65</v>
      </c>
      <c r="E428" s="42" t="s">
        <v>47</v>
      </c>
      <c r="F428" s="42" t="s">
        <v>428</v>
      </c>
      <c r="I428" t="s">
        <v>427</v>
      </c>
      <c r="J428">
        <v>5600</v>
      </c>
    </row>
    <row r="429" spans="1:10" x14ac:dyDescent="0.2">
      <c r="B429" t="s">
        <v>429</v>
      </c>
      <c r="C429" s="42">
        <v>9</v>
      </c>
      <c r="D429" s="42">
        <v>15.92</v>
      </c>
      <c r="E429" s="42" t="s">
        <v>47</v>
      </c>
      <c r="F429" s="42" t="s">
        <v>430</v>
      </c>
      <c r="I429" t="s">
        <v>429</v>
      </c>
      <c r="J429">
        <v>376800</v>
      </c>
    </row>
    <row r="430" spans="1:10" x14ac:dyDescent="0.2">
      <c r="B430" t="s">
        <v>431</v>
      </c>
      <c r="C430" s="42">
        <v>25</v>
      </c>
      <c r="D430" s="42">
        <v>21.35</v>
      </c>
      <c r="E430" s="42" t="s">
        <v>47</v>
      </c>
      <c r="F430" s="42" t="s">
        <v>402</v>
      </c>
      <c r="I430" t="s">
        <v>431</v>
      </c>
      <c r="J430">
        <v>70000</v>
      </c>
    </row>
    <row r="431" spans="1:10" x14ac:dyDescent="0.2">
      <c r="B431" t="s">
        <v>432</v>
      </c>
      <c r="C431" s="42">
        <v>35</v>
      </c>
      <c r="D431" s="42">
        <v>23.63</v>
      </c>
      <c r="E431" s="42" t="s">
        <v>46</v>
      </c>
      <c r="F431" s="42" t="s">
        <v>433</v>
      </c>
      <c r="I431" t="s">
        <v>432</v>
      </c>
      <c r="J431">
        <v>906000</v>
      </c>
    </row>
    <row r="435" spans="1:11" ht="24" x14ac:dyDescent="0.3">
      <c r="A435" s="26" t="s">
        <v>455</v>
      </c>
    </row>
    <row r="436" spans="1:11" x14ac:dyDescent="0.2">
      <c r="B436" t="s">
        <v>446</v>
      </c>
      <c r="H436" t="s">
        <v>442</v>
      </c>
      <c r="K436" s="1"/>
    </row>
    <row r="437" spans="1:11" x14ac:dyDescent="0.2">
      <c r="A437" t="s">
        <v>447</v>
      </c>
      <c r="B437" t="s">
        <v>55</v>
      </c>
      <c r="C437" s="1" t="s">
        <v>315</v>
      </c>
      <c r="D437" s="40" t="s">
        <v>316</v>
      </c>
      <c r="E437" s="1" t="s">
        <v>45</v>
      </c>
      <c r="G437" t="s">
        <v>447</v>
      </c>
      <c r="H437" t="s">
        <v>55</v>
      </c>
      <c r="I437" t="s">
        <v>456</v>
      </c>
      <c r="J437" t="s">
        <v>457</v>
      </c>
      <c r="K437" s="1" t="s">
        <v>458</v>
      </c>
    </row>
    <row r="438" spans="1:11" x14ac:dyDescent="0.2">
      <c r="B438" t="s">
        <v>319</v>
      </c>
      <c r="C438" s="42">
        <v>24</v>
      </c>
      <c r="D438" s="42">
        <v>32.200000000000003</v>
      </c>
      <c r="E438" s="42" t="s">
        <v>46</v>
      </c>
      <c r="H438" t="s">
        <v>319</v>
      </c>
      <c r="I438">
        <v>505000</v>
      </c>
      <c r="J438">
        <v>0.32839759999999996</v>
      </c>
      <c r="K438" s="1">
        <v>1537770.0689651815</v>
      </c>
    </row>
    <row r="439" spans="1:11" x14ac:dyDescent="0.2">
      <c r="B439" t="s">
        <v>321</v>
      </c>
      <c r="C439" s="42">
        <v>14</v>
      </c>
      <c r="D439" s="42">
        <v>24.1</v>
      </c>
      <c r="E439" s="42" t="s">
        <v>46</v>
      </c>
      <c r="H439" t="s">
        <v>321</v>
      </c>
      <c r="I439">
        <v>68000</v>
      </c>
      <c r="J439">
        <v>5.8137489999999993E-2</v>
      </c>
      <c r="K439" s="1">
        <v>1169641.1386181277</v>
      </c>
    </row>
    <row r="440" spans="1:11" x14ac:dyDescent="0.2">
      <c r="B440" t="s">
        <v>322</v>
      </c>
      <c r="C440" s="42">
        <v>46</v>
      </c>
      <c r="D440" s="42">
        <v>19.100000000000001</v>
      </c>
      <c r="E440" s="42" t="s">
        <v>47</v>
      </c>
      <c r="H440" t="s">
        <v>322</v>
      </c>
      <c r="I440">
        <v>24700</v>
      </c>
      <c r="J440">
        <v>2.334872E-2</v>
      </c>
      <c r="K440" s="1">
        <v>1057873.8363387801</v>
      </c>
    </row>
    <row r="441" spans="1:11" x14ac:dyDescent="0.2">
      <c r="B441" t="s">
        <v>323</v>
      </c>
      <c r="C441" s="42">
        <v>3</v>
      </c>
      <c r="D441" s="42">
        <v>17.600000000000001</v>
      </c>
      <c r="E441" s="42" t="s">
        <v>47</v>
      </c>
      <c r="H441" t="s">
        <v>323</v>
      </c>
      <c r="I441">
        <v>33900</v>
      </c>
      <c r="J441">
        <v>5.0228719999999998E-2</v>
      </c>
      <c r="K441" s="1">
        <v>674912.67943917343</v>
      </c>
    </row>
    <row r="442" spans="1:11" x14ac:dyDescent="0.2">
      <c r="B442" t="s">
        <v>324</v>
      </c>
      <c r="C442" s="42">
        <v>18</v>
      </c>
      <c r="D442" s="42">
        <v>29.6</v>
      </c>
      <c r="E442" s="42" t="s">
        <v>46</v>
      </c>
      <c r="H442" t="s">
        <v>324</v>
      </c>
      <c r="I442">
        <v>68000</v>
      </c>
      <c r="J442">
        <v>0.1636309</v>
      </c>
      <c r="K442" s="1">
        <v>415569.43095711141</v>
      </c>
    </row>
    <row r="443" spans="1:11" x14ac:dyDescent="0.2">
      <c r="B443" t="s">
        <v>325</v>
      </c>
      <c r="C443" s="42">
        <v>43</v>
      </c>
      <c r="D443" s="42">
        <v>30.93</v>
      </c>
      <c r="E443" s="42" t="s">
        <v>46</v>
      </c>
      <c r="H443" t="s">
        <v>325</v>
      </c>
      <c r="I443">
        <v>150000</v>
      </c>
      <c r="J443">
        <v>0.19001000000000001</v>
      </c>
      <c r="K443" s="1">
        <v>789432.13515078148</v>
      </c>
    </row>
    <row r="444" spans="1:11" x14ac:dyDescent="0.2">
      <c r="B444" t="s">
        <v>326</v>
      </c>
      <c r="C444" s="42">
        <v>31</v>
      </c>
      <c r="D444" s="48">
        <v>24.47</v>
      </c>
      <c r="E444" s="42" t="s">
        <v>47</v>
      </c>
      <c r="H444" t="s">
        <v>326</v>
      </c>
      <c r="I444">
        <v>76000</v>
      </c>
      <c r="J444">
        <v>0.1301599</v>
      </c>
      <c r="K444" s="1">
        <v>583897.19107036805</v>
      </c>
    </row>
    <row r="445" spans="1:11" x14ac:dyDescent="0.2">
      <c r="B445" t="s">
        <v>327</v>
      </c>
      <c r="C445" s="42">
        <v>39</v>
      </c>
      <c r="D445" s="42">
        <v>34.700000000000003</v>
      </c>
      <c r="E445" s="42" t="s">
        <v>46</v>
      </c>
      <c r="H445" t="s">
        <v>327</v>
      </c>
      <c r="I445">
        <v>254000</v>
      </c>
      <c r="J445">
        <v>0.32583390000000001</v>
      </c>
      <c r="K445" s="1">
        <v>779538.28622497537</v>
      </c>
    </row>
    <row r="446" spans="1:11" x14ac:dyDescent="0.2">
      <c r="B446" t="s">
        <v>328</v>
      </c>
      <c r="C446" s="45">
        <v>13</v>
      </c>
      <c r="D446" s="46">
        <v>18.600000000000001</v>
      </c>
      <c r="E446" s="45" t="s">
        <v>47</v>
      </c>
      <c r="H446" t="s">
        <v>328</v>
      </c>
      <c r="I446">
        <v>6900</v>
      </c>
      <c r="J446">
        <v>4.2784175763269185E-2</v>
      </c>
      <c r="K446" s="1">
        <f>I446/J446</f>
        <v>161274.58054068082</v>
      </c>
    </row>
    <row r="447" spans="1:11" x14ac:dyDescent="0.2">
      <c r="B447" t="s">
        <v>329</v>
      </c>
      <c r="C447" s="42">
        <v>35</v>
      </c>
      <c r="D447" s="42">
        <v>26.91</v>
      </c>
      <c r="E447" s="42" t="s">
        <v>47</v>
      </c>
      <c r="H447" t="s">
        <v>329</v>
      </c>
      <c r="I447">
        <v>88800</v>
      </c>
      <c r="J447">
        <v>0.27067469999999999</v>
      </c>
      <c r="K447" s="1">
        <v>328069.08070831891</v>
      </c>
    </row>
    <row r="448" spans="1:11" x14ac:dyDescent="0.2">
      <c r="B448" t="s">
        <v>330</v>
      </c>
      <c r="C448" s="44">
        <v>23</v>
      </c>
      <c r="D448" s="44">
        <v>16</v>
      </c>
      <c r="E448" s="44" t="s">
        <v>46</v>
      </c>
      <c r="H448" t="s">
        <v>330</v>
      </c>
      <c r="I448">
        <v>68400</v>
      </c>
      <c r="J448">
        <v>0.201187</v>
      </c>
      <c r="K448" s="1">
        <v>339982.20560970641</v>
      </c>
    </row>
    <row r="449" spans="2:11" x14ac:dyDescent="0.2">
      <c r="B449" t="s">
        <v>331</v>
      </c>
      <c r="C449" s="42">
        <v>35</v>
      </c>
      <c r="D449" s="42">
        <v>21.9</v>
      </c>
      <c r="E449" s="42" t="s">
        <v>46</v>
      </c>
      <c r="H449" t="s">
        <v>331</v>
      </c>
      <c r="I449">
        <v>6600</v>
      </c>
      <c r="J449">
        <v>0.15469283041516158</v>
      </c>
      <c r="K449" s="1">
        <v>42665.196456015772</v>
      </c>
    </row>
    <row r="450" spans="2:11" x14ac:dyDescent="0.2">
      <c r="B450" t="s">
        <v>436</v>
      </c>
      <c r="C450" s="42">
        <v>1</v>
      </c>
      <c r="D450" s="42">
        <v>17.899999999999999</v>
      </c>
      <c r="E450" s="42" t="s">
        <v>47</v>
      </c>
      <c r="H450" t="s">
        <v>436</v>
      </c>
      <c r="I450">
        <v>6000</v>
      </c>
      <c r="J450">
        <v>6.8879199999999996E-3</v>
      </c>
      <c r="K450" s="1">
        <v>871090.25656511693</v>
      </c>
    </row>
    <row r="451" spans="2:11" x14ac:dyDescent="0.2">
      <c r="B451" t="s">
        <v>437</v>
      </c>
      <c r="C451" s="42">
        <v>33</v>
      </c>
      <c r="D451" s="42">
        <v>32.89</v>
      </c>
      <c r="E451" s="42" t="s">
        <v>47</v>
      </c>
      <c r="H451" t="s">
        <v>437</v>
      </c>
      <c r="I451">
        <v>118800</v>
      </c>
      <c r="J451">
        <v>0.1599622</v>
      </c>
      <c r="K451" s="1">
        <v>742675.4570767344</v>
      </c>
    </row>
    <row r="452" spans="2:11" x14ac:dyDescent="0.2">
      <c r="B452" t="s">
        <v>332</v>
      </c>
      <c r="C452" s="42">
        <v>35</v>
      </c>
      <c r="D452" s="42">
        <v>37.96</v>
      </c>
      <c r="E452" s="42" t="s">
        <v>47</v>
      </c>
      <c r="H452" t="s">
        <v>332</v>
      </c>
      <c r="I452">
        <v>32400</v>
      </c>
      <c r="J452">
        <v>2.9813240839398653E-2</v>
      </c>
      <c r="K452" s="1">
        <v>1086765.4467535412</v>
      </c>
    </row>
    <row r="453" spans="2:11" x14ac:dyDescent="0.2">
      <c r="B453" t="s">
        <v>333</v>
      </c>
      <c r="C453" s="42">
        <v>45</v>
      </c>
      <c r="D453" s="42">
        <v>38.409999999999997</v>
      </c>
      <c r="E453" s="42" t="s">
        <v>46</v>
      </c>
      <c r="H453" t="s">
        <v>333</v>
      </c>
      <c r="I453">
        <v>52800</v>
      </c>
      <c r="J453">
        <v>0.2182086</v>
      </c>
      <c r="K453" s="1">
        <v>241970.29814590258</v>
      </c>
    </row>
    <row r="454" spans="2:11" x14ac:dyDescent="0.2">
      <c r="B454" t="s">
        <v>334</v>
      </c>
      <c r="C454" s="42">
        <v>58</v>
      </c>
      <c r="D454" s="42">
        <v>31.07</v>
      </c>
      <c r="E454" s="42" t="s">
        <v>46</v>
      </c>
      <c r="H454" t="s">
        <v>334</v>
      </c>
      <c r="I454">
        <v>33600</v>
      </c>
      <c r="J454">
        <v>0.172682</v>
      </c>
      <c r="K454" s="1">
        <v>194577.3155279647</v>
      </c>
    </row>
    <row r="455" spans="2:11" x14ac:dyDescent="0.2">
      <c r="B455" t="s">
        <v>335</v>
      </c>
      <c r="C455" s="42">
        <v>26</v>
      </c>
      <c r="D455" s="42">
        <v>34.97</v>
      </c>
      <c r="E455" s="42" t="s">
        <v>47</v>
      </c>
      <c r="H455" t="s">
        <v>335</v>
      </c>
      <c r="I455">
        <v>147600</v>
      </c>
      <c r="J455">
        <v>0.29738059999999999</v>
      </c>
      <c r="K455" s="1">
        <v>496333.65458271321</v>
      </c>
    </row>
    <row r="456" spans="2:11" x14ac:dyDescent="0.2">
      <c r="B456" t="s">
        <v>336</v>
      </c>
      <c r="C456" s="42">
        <v>47</v>
      </c>
      <c r="D456" s="42">
        <v>24.86</v>
      </c>
      <c r="E456" s="42" t="s">
        <v>46</v>
      </c>
      <c r="H456" t="s">
        <v>336</v>
      </c>
      <c r="I456">
        <v>272000</v>
      </c>
      <c r="J456">
        <v>7.6488970000000003E-2</v>
      </c>
      <c r="K456" s="1">
        <v>3556068.2801716379</v>
      </c>
    </row>
    <row r="457" spans="2:11" x14ac:dyDescent="0.2">
      <c r="B457" t="s">
        <v>337</v>
      </c>
      <c r="C457" s="42">
        <v>40</v>
      </c>
      <c r="D457" s="42">
        <v>36.880000000000003</v>
      </c>
      <c r="E457" s="42" t="s">
        <v>46</v>
      </c>
      <c r="H457" t="s">
        <v>337</v>
      </c>
      <c r="I457">
        <v>169800</v>
      </c>
      <c r="J457">
        <v>0.20204849999999999</v>
      </c>
      <c r="K457" s="1">
        <v>840392.28205109178</v>
      </c>
    </row>
    <row r="458" spans="2:11" x14ac:dyDescent="0.2">
      <c r="B458" t="s">
        <v>338</v>
      </c>
      <c r="C458" s="42">
        <v>35</v>
      </c>
      <c r="D458" s="42">
        <v>27.52</v>
      </c>
      <c r="E458" s="42" t="s">
        <v>47</v>
      </c>
      <c r="H458" t="s">
        <v>338</v>
      </c>
      <c r="I458">
        <v>231000</v>
      </c>
      <c r="J458">
        <v>0.20128240000000003</v>
      </c>
      <c r="K458" s="1">
        <v>1147641.3238315918</v>
      </c>
    </row>
    <row r="459" spans="2:11" x14ac:dyDescent="0.2">
      <c r="B459" t="s">
        <v>449</v>
      </c>
      <c r="C459" s="47">
        <v>47</v>
      </c>
      <c r="D459" s="47">
        <v>32.78</v>
      </c>
      <c r="E459" s="47" t="s">
        <v>47</v>
      </c>
      <c r="H459" t="s">
        <v>449</v>
      </c>
      <c r="I459">
        <v>260000</v>
      </c>
      <c r="J459">
        <v>0.24200240000000001</v>
      </c>
      <c r="K459" s="1">
        <v>1074369.5103850209</v>
      </c>
    </row>
    <row r="460" spans="2:11" x14ac:dyDescent="0.2">
      <c r="B460" t="s">
        <v>339</v>
      </c>
      <c r="C460" s="42">
        <v>22</v>
      </c>
      <c r="D460" s="42">
        <v>35.71</v>
      </c>
      <c r="E460" s="42" t="s">
        <v>47</v>
      </c>
      <c r="H460" t="s">
        <v>339</v>
      </c>
      <c r="I460">
        <v>142800</v>
      </c>
      <c r="J460">
        <v>0.23530360000000003</v>
      </c>
      <c r="K460" s="1">
        <v>606875.54291562038</v>
      </c>
    </row>
    <row r="461" spans="2:11" x14ac:dyDescent="0.2">
      <c r="B461" t="s">
        <v>340</v>
      </c>
      <c r="C461" s="42">
        <v>25</v>
      </c>
      <c r="D461" s="42">
        <v>23.96</v>
      </c>
      <c r="E461" s="42" t="s">
        <v>47</v>
      </c>
      <c r="H461" t="s">
        <v>340</v>
      </c>
      <c r="I461">
        <v>16800</v>
      </c>
      <c r="J461">
        <v>3.5928804445919109E-2</v>
      </c>
      <c r="K461" s="1">
        <v>467591.40080176503</v>
      </c>
    </row>
    <row r="462" spans="2:11" x14ac:dyDescent="0.2">
      <c r="B462" t="s">
        <v>341</v>
      </c>
      <c r="C462" s="42">
        <v>23</v>
      </c>
      <c r="D462" s="42">
        <v>34.32</v>
      </c>
      <c r="E462" s="42" t="s">
        <v>46</v>
      </c>
      <c r="H462" t="s">
        <v>341</v>
      </c>
      <c r="I462">
        <v>1328000</v>
      </c>
      <c r="J462">
        <v>0.46463839999999995</v>
      </c>
      <c r="K462" s="1">
        <v>2858136.5638311431</v>
      </c>
    </row>
    <row r="463" spans="2:11" x14ac:dyDescent="0.2">
      <c r="B463" t="s">
        <v>342</v>
      </c>
      <c r="C463" s="42">
        <v>28</v>
      </c>
      <c r="D463" s="42">
        <v>24.7</v>
      </c>
      <c r="E463" s="42" t="s">
        <v>46</v>
      </c>
      <c r="H463" t="s">
        <v>342</v>
      </c>
      <c r="I463">
        <v>978000</v>
      </c>
      <c r="J463">
        <v>0.43519010000000002</v>
      </c>
      <c r="K463" s="1">
        <v>2247293.7688610102</v>
      </c>
    </row>
    <row r="464" spans="2:11" x14ac:dyDescent="0.2">
      <c r="B464" t="s">
        <v>343</v>
      </c>
      <c r="C464" s="42">
        <v>55</v>
      </c>
      <c r="D464" s="42">
        <v>38.01</v>
      </c>
      <c r="E464" s="42" t="s">
        <v>46</v>
      </c>
      <c r="H464" t="s">
        <v>343</v>
      </c>
      <c r="I464">
        <v>299000</v>
      </c>
      <c r="J464">
        <v>0.1725505</v>
      </c>
      <c r="K464" s="1">
        <v>1732826.042231115</v>
      </c>
    </row>
    <row r="465" spans="2:11" x14ac:dyDescent="0.2">
      <c r="B465" t="s">
        <v>344</v>
      </c>
      <c r="C465" s="42">
        <v>48</v>
      </c>
      <c r="D465" s="42">
        <v>36.44</v>
      </c>
      <c r="E465" s="42" t="s">
        <v>46</v>
      </c>
      <c r="H465" t="s">
        <v>344</v>
      </c>
      <c r="I465">
        <v>395000</v>
      </c>
      <c r="J465">
        <v>0.18605350000000001</v>
      </c>
      <c r="K465" s="1">
        <v>2123045.2531126798</v>
      </c>
    </row>
    <row r="466" spans="2:11" x14ac:dyDescent="0.2">
      <c r="B466" t="s">
        <v>345</v>
      </c>
      <c r="C466" s="42">
        <v>4</v>
      </c>
      <c r="D466" s="42">
        <v>20.63</v>
      </c>
      <c r="E466" s="42" t="s">
        <v>47</v>
      </c>
      <c r="H466" t="s">
        <v>345</v>
      </c>
      <c r="I466">
        <v>355000</v>
      </c>
      <c r="J466">
        <v>9.4167100000000004E-2</v>
      </c>
      <c r="K466" s="1">
        <v>3769894.1562392809</v>
      </c>
    </row>
    <row r="467" spans="2:11" x14ac:dyDescent="0.2">
      <c r="B467" t="s">
        <v>346</v>
      </c>
      <c r="C467" s="42">
        <v>51</v>
      </c>
      <c r="D467" s="42">
        <v>28.1</v>
      </c>
      <c r="E467" s="42" t="s">
        <v>46</v>
      </c>
      <c r="H467" t="s">
        <v>346</v>
      </c>
      <c r="I467">
        <v>306000</v>
      </c>
      <c r="J467">
        <v>0.2226207</v>
      </c>
      <c r="K467" s="1">
        <v>1374535.2521126741</v>
      </c>
    </row>
    <row r="468" spans="2:11" x14ac:dyDescent="0.2">
      <c r="B468" t="s">
        <v>347</v>
      </c>
      <c r="C468" s="42">
        <v>31</v>
      </c>
      <c r="D468" s="42">
        <v>36.29</v>
      </c>
      <c r="E468" s="42" t="s">
        <v>47</v>
      </c>
      <c r="H468" t="s">
        <v>347</v>
      </c>
      <c r="I468">
        <v>118400</v>
      </c>
      <c r="J468">
        <v>0.11797539999999999</v>
      </c>
      <c r="K468" s="1">
        <v>1003599.0553962946</v>
      </c>
    </row>
    <row r="469" spans="2:11" x14ac:dyDescent="0.2">
      <c r="B469" t="s">
        <v>450</v>
      </c>
      <c r="C469" s="42">
        <v>41</v>
      </c>
      <c r="D469" s="42">
        <v>31.63</v>
      </c>
      <c r="E469" s="42" t="s">
        <v>46</v>
      </c>
      <c r="H469" t="s">
        <v>450</v>
      </c>
      <c r="I469">
        <v>668000</v>
      </c>
      <c r="J469">
        <v>0.2032669</v>
      </c>
      <c r="K469" s="1">
        <v>3286319.6122929999</v>
      </c>
    </row>
    <row r="470" spans="2:11" x14ac:dyDescent="0.2">
      <c r="B470" t="s">
        <v>348</v>
      </c>
      <c r="C470" s="42">
        <v>64</v>
      </c>
      <c r="D470" s="42">
        <v>32.39</v>
      </c>
      <c r="E470" s="42" t="s">
        <v>47</v>
      </c>
      <c r="H470" t="s">
        <v>348</v>
      </c>
      <c r="I470">
        <v>112500</v>
      </c>
      <c r="J470">
        <v>9.9925979999999998E-2</v>
      </c>
      <c r="K470" s="1">
        <v>1125833.3418396297</v>
      </c>
    </row>
    <row r="471" spans="2:11" x14ac:dyDescent="0.2">
      <c r="B471" t="s">
        <v>349</v>
      </c>
      <c r="C471" s="42">
        <v>51</v>
      </c>
      <c r="D471" s="42">
        <v>33.01</v>
      </c>
      <c r="E471" s="42" t="s">
        <v>46</v>
      </c>
      <c r="H471" t="s">
        <v>349</v>
      </c>
      <c r="I471">
        <v>100500</v>
      </c>
      <c r="J471">
        <v>0.1379465</v>
      </c>
      <c r="K471" s="1">
        <v>728543.3120811329</v>
      </c>
    </row>
    <row r="472" spans="2:11" x14ac:dyDescent="0.2">
      <c r="B472" t="s">
        <v>350</v>
      </c>
      <c r="C472" s="42">
        <v>48</v>
      </c>
      <c r="D472" s="42">
        <v>29.45</v>
      </c>
      <c r="E472" s="42" t="s">
        <v>46</v>
      </c>
      <c r="H472" t="s">
        <v>350</v>
      </c>
      <c r="I472">
        <v>301500</v>
      </c>
      <c r="J472">
        <v>0.35717370000000004</v>
      </c>
      <c r="K472" s="1">
        <v>844127.1011835417</v>
      </c>
    </row>
    <row r="473" spans="2:11" x14ac:dyDescent="0.2">
      <c r="B473" t="s">
        <v>351</v>
      </c>
      <c r="C473" s="42">
        <v>42</v>
      </c>
      <c r="D473" s="42">
        <v>28.85</v>
      </c>
      <c r="E473" s="42" t="s">
        <v>47</v>
      </c>
      <c r="H473" t="s">
        <v>351</v>
      </c>
      <c r="I473">
        <v>82000</v>
      </c>
      <c r="J473">
        <v>8.1845500000000002E-2</v>
      </c>
      <c r="K473" s="1">
        <v>1001887.7030502593</v>
      </c>
    </row>
    <row r="474" spans="2:11" x14ac:dyDescent="0.2">
      <c r="B474" t="s">
        <v>352</v>
      </c>
      <c r="C474" s="42">
        <v>21</v>
      </c>
      <c r="D474" s="42">
        <v>30.05</v>
      </c>
      <c r="E474" s="42" t="s">
        <v>46</v>
      </c>
      <c r="H474" t="s">
        <v>352</v>
      </c>
      <c r="I474">
        <v>76000</v>
      </c>
      <c r="J474">
        <v>0.1033147</v>
      </c>
      <c r="K474" s="1">
        <v>735616.51923685602</v>
      </c>
    </row>
    <row r="475" spans="2:11" x14ac:dyDescent="0.2">
      <c r="B475" t="s">
        <v>353</v>
      </c>
      <c r="C475" s="42">
        <v>38</v>
      </c>
      <c r="D475" s="42">
        <v>24.17</v>
      </c>
      <c r="E475" s="42" t="s">
        <v>47</v>
      </c>
      <c r="H475" t="s">
        <v>353</v>
      </c>
      <c r="I475">
        <v>94000</v>
      </c>
      <c r="J475">
        <v>4.3751959999999999E-2</v>
      </c>
      <c r="K475" s="1">
        <v>2148475.1768835043</v>
      </c>
    </row>
    <row r="476" spans="2:11" x14ac:dyDescent="0.2">
      <c r="B476" t="s">
        <v>354</v>
      </c>
      <c r="C476" s="42">
        <v>53</v>
      </c>
      <c r="D476" s="42">
        <v>31</v>
      </c>
      <c r="E476" s="42" t="s">
        <v>47</v>
      </c>
      <c r="H476" t="s">
        <v>354</v>
      </c>
      <c r="I476">
        <v>57000</v>
      </c>
      <c r="J476">
        <v>0.1865697</v>
      </c>
      <c r="K476" s="1">
        <v>305515.84742860176</v>
      </c>
    </row>
    <row r="477" spans="2:11" x14ac:dyDescent="0.2">
      <c r="B477" t="s">
        <v>355</v>
      </c>
      <c r="C477" s="42">
        <v>49</v>
      </c>
      <c r="D477" s="42">
        <v>30.12</v>
      </c>
      <c r="E477" s="42" t="s">
        <v>47</v>
      </c>
      <c r="H477" t="s">
        <v>355</v>
      </c>
      <c r="I477">
        <v>10000</v>
      </c>
      <c r="J477">
        <v>0.32663359999999997</v>
      </c>
      <c r="K477" s="1">
        <v>30615.34392052747</v>
      </c>
    </row>
    <row r="478" spans="2:11" x14ac:dyDescent="0.2">
      <c r="B478" t="s">
        <v>356</v>
      </c>
      <c r="C478" s="42">
        <v>19</v>
      </c>
      <c r="D478" s="42">
        <v>18.010000000000002</v>
      </c>
      <c r="E478" s="42" t="s">
        <v>46</v>
      </c>
      <c r="H478" t="s">
        <v>356</v>
      </c>
      <c r="I478">
        <v>14400</v>
      </c>
      <c r="J478">
        <v>0.15733069999999999</v>
      </c>
      <c r="K478" s="1">
        <v>91526.955641842316</v>
      </c>
    </row>
    <row r="479" spans="2:11" x14ac:dyDescent="0.2">
      <c r="B479" t="s">
        <v>357</v>
      </c>
      <c r="C479" s="42">
        <v>23</v>
      </c>
      <c r="D479" s="42">
        <v>22.5</v>
      </c>
      <c r="E479" s="42" t="s">
        <v>47</v>
      </c>
      <c r="H479" t="s">
        <v>357</v>
      </c>
      <c r="I479">
        <v>63000</v>
      </c>
      <c r="J479">
        <v>0.28856850000000001</v>
      </c>
      <c r="K479" s="1">
        <v>218319.04729726218</v>
      </c>
    </row>
    <row r="480" spans="2:11" x14ac:dyDescent="0.2">
      <c r="B480" t="s">
        <v>358</v>
      </c>
      <c r="C480" s="42">
        <v>5</v>
      </c>
      <c r="D480" s="42">
        <v>15.71</v>
      </c>
      <c r="E480" s="42" t="s">
        <v>46</v>
      </c>
      <c r="H480" t="s">
        <v>358</v>
      </c>
      <c r="I480">
        <v>25000</v>
      </c>
      <c r="J480">
        <v>6.1437809999999995E-2</v>
      </c>
      <c r="K480" s="1">
        <v>406915.54598056152</v>
      </c>
    </row>
    <row r="481" spans="1:11" x14ac:dyDescent="0.2">
      <c r="B481" t="s">
        <v>359</v>
      </c>
      <c r="C481" s="42">
        <v>22</v>
      </c>
      <c r="D481" s="42">
        <v>26.52</v>
      </c>
      <c r="E481" s="42" t="s">
        <v>47</v>
      </c>
      <c r="H481" t="s">
        <v>359</v>
      </c>
      <c r="I481">
        <v>354000</v>
      </c>
      <c r="J481">
        <v>0.1157272</v>
      </c>
      <c r="K481" s="1">
        <v>3058917.8689193204</v>
      </c>
    </row>
    <row r="482" spans="1:11" x14ac:dyDescent="0.2">
      <c r="B482" t="s">
        <v>360</v>
      </c>
      <c r="C482" s="42">
        <v>29</v>
      </c>
      <c r="D482" s="42">
        <v>31.71</v>
      </c>
      <c r="E482" s="42" t="s">
        <v>46</v>
      </c>
      <c r="H482" t="s">
        <v>360</v>
      </c>
      <c r="I482">
        <v>258000</v>
      </c>
      <c r="J482">
        <v>0.44143003454915403</v>
      </c>
      <c r="K482" s="1">
        <v>584464.08220388379</v>
      </c>
    </row>
    <row r="483" spans="1:11" x14ac:dyDescent="0.2">
      <c r="K483" s="1"/>
    </row>
    <row r="484" spans="1:11" x14ac:dyDescent="0.2">
      <c r="B484" t="s">
        <v>438</v>
      </c>
      <c r="H484" t="s">
        <v>438</v>
      </c>
      <c r="K484" s="1"/>
    </row>
    <row r="485" spans="1:11" x14ac:dyDescent="0.2">
      <c r="A485" t="s">
        <v>616</v>
      </c>
      <c r="B485" t="s">
        <v>55</v>
      </c>
      <c r="C485" s="1" t="s">
        <v>315</v>
      </c>
      <c r="D485" s="40" t="s">
        <v>316</v>
      </c>
      <c r="E485" s="1" t="s">
        <v>45</v>
      </c>
      <c r="G485" t="s">
        <v>616</v>
      </c>
      <c r="H485" t="s">
        <v>55</v>
      </c>
      <c r="I485" t="s">
        <v>456</v>
      </c>
      <c r="J485" t="s">
        <v>457</v>
      </c>
      <c r="K485" s="1" t="s">
        <v>458</v>
      </c>
    </row>
    <row r="486" spans="1:11" x14ac:dyDescent="0.2">
      <c r="B486" t="s">
        <v>362</v>
      </c>
      <c r="C486" s="42">
        <v>29</v>
      </c>
      <c r="D486" s="42">
        <v>24.5</v>
      </c>
      <c r="E486" s="42" t="s">
        <v>47</v>
      </c>
      <c r="H486" t="s">
        <v>362</v>
      </c>
      <c r="I486">
        <v>102000</v>
      </c>
      <c r="J486">
        <v>0.23018090000000002</v>
      </c>
      <c r="K486" s="1">
        <v>443129.72970389808</v>
      </c>
    </row>
    <row r="487" spans="1:11" x14ac:dyDescent="0.2">
      <c r="B487" t="s">
        <v>364</v>
      </c>
      <c r="C487" s="42">
        <v>24</v>
      </c>
      <c r="D487" s="42">
        <v>31.9</v>
      </c>
      <c r="E487" s="42" t="s">
        <v>46</v>
      </c>
      <c r="H487" t="s">
        <v>364</v>
      </c>
      <c r="I487">
        <v>64000</v>
      </c>
      <c r="J487">
        <v>0.1357563</v>
      </c>
      <c r="K487" s="1">
        <v>471433.00163601985</v>
      </c>
    </row>
    <row r="488" spans="1:11" x14ac:dyDescent="0.2">
      <c r="B488" t="s">
        <v>365</v>
      </c>
      <c r="C488" s="42">
        <v>3</v>
      </c>
      <c r="D488" s="42">
        <v>14.9</v>
      </c>
      <c r="E488" s="42" t="s">
        <v>47</v>
      </c>
      <c r="H488" t="s">
        <v>365</v>
      </c>
      <c r="I488">
        <v>36100</v>
      </c>
      <c r="J488">
        <v>0.14652589999999999</v>
      </c>
      <c r="K488" s="1">
        <v>246372.82555507254</v>
      </c>
    </row>
    <row r="489" spans="1:11" x14ac:dyDescent="0.2">
      <c r="B489" t="s">
        <v>366</v>
      </c>
      <c r="C489" s="42">
        <v>30</v>
      </c>
      <c r="D489" s="42">
        <v>25.21</v>
      </c>
      <c r="E489" s="42" t="s">
        <v>47</v>
      </c>
      <c r="H489" t="s">
        <v>366</v>
      </c>
      <c r="I489">
        <v>40000</v>
      </c>
      <c r="J489">
        <v>1.4599819999999999E-2</v>
      </c>
      <c r="K489" s="1">
        <v>2739759.8052578731</v>
      </c>
    </row>
    <row r="490" spans="1:11" x14ac:dyDescent="0.2">
      <c r="B490" t="s">
        <v>367</v>
      </c>
      <c r="C490" s="42">
        <v>30</v>
      </c>
      <c r="D490" s="42">
        <v>23.7</v>
      </c>
      <c r="E490" s="42" t="s">
        <v>47</v>
      </c>
      <c r="H490" t="s">
        <v>367</v>
      </c>
      <c r="I490">
        <v>282000</v>
      </c>
      <c r="J490">
        <v>0.28420649999999997</v>
      </c>
      <c r="K490" s="1">
        <v>992236.2789028401</v>
      </c>
    </row>
    <row r="491" spans="1:11" x14ac:dyDescent="0.2">
      <c r="B491" t="s">
        <v>368</v>
      </c>
      <c r="C491" s="42">
        <v>22</v>
      </c>
      <c r="D491" s="42">
        <v>29.8</v>
      </c>
      <c r="E491" s="42" t="s">
        <v>47</v>
      </c>
      <c r="H491" t="s">
        <v>368</v>
      </c>
      <c r="I491">
        <v>128000</v>
      </c>
      <c r="J491">
        <v>0.205674</v>
      </c>
      <c r="K491" s="1">
        <v>622344.09794140246</v>
      </c>
    </row>
    <row r="492" spans="1:11" x14ac:dyDescent="0.2">
      <c r="B492" t="s">
        <v>371</v>
      </c>
      <c r="C492" s="42">
        <v>27</v>
      </c>
      <c r="D492" s="42">
        <v>26.2</v>
      </c>
      <c r="E492" s="42" t="s">
        <v>46</v>
      </c>
      <c r="H492" t="s">
        <v>371</v>
      </c>
      <c r="I492">
        <v>178800</v>
      </c>
      <c r="J492">
        <v>0.17235710000000001</v>
      </c>
      <c r="K492" s="1">
        <v>1037381.1116571351</v>
      </c>
    </row>
    <row r="493" spans="1:11" x14ac:dyDescent="0.2">
      <c r="B493" t="s">
        <v>372</v>
      </c>
      <c r="C493" s="42">
        <v>30</v>
      </c>
      <c r="D493" s="42">
        <v>26.2</v>
      </c>
      <c r="E493" s="42" t="s">
        <v>47</v>
      </c>
      <c r="H493" t="s">
        <v>372</v>
      </c>
      <c r="I493">
        <v>71100</v>
      </c>
      <c r="J493">
        <v>4.5819949999999998E-2</v>
      </c>
      <c r="K493" s="1">
        <v>1551725.8312154422</v>
      </c>
    </row>
    <row r="494" spans="1:11" x14ac:dyDescent="0.2">
      <c r="B494" t="s">
        <v>451</v>
      </c>
      <c r="C494" s="47">
        <v>19</v>
      </c>
      <c r="D494" s="47">
        <v>23.1</v>
      </c>
      <c r="E494" s="47" t="s">
        <v>47</v>
      </c>
      <c r="H494" t="s">
        <v>451</v>
      </c>
      <c r="I494">
        <v>213000</v>
      </c>
      <c r="J494">
        <v>0.1174354</v>
      </c>
      <c r="K494" s="1">
        <v>1813763.1412674543</v>
      </c>
    </row>
    <row r="495" spans="1:11" x14ac:dyDescent="0.2">
      <c r="B495" t="s">
        <v>373</v>
      </c>
      <c r="C495" s="42">
        <v>21</v>
      </c>
      <c r="D495" s="42">
        <v>25.59</v>
      </c>
      <c r="E495" s="42" t="s">
        <v>47</v>
      </c>
      <c r="H495" t="s">
        <v>373</v>
      </c>
      <c r="I495">
        <v>2160</v>
      </c>
      <c r="J495">
        <v>1.772029E-2</v>
      </c>
      <c r="K495" s="1">
        <v>121894.16764624056</v>
      </c>
    </row>
    <row r="496" spans="1:11" x14ac:dyDescent="0.2">
      <c r="B496" t="s">
        <v>374</v>
      </c>
      <c r="C496" s="42">
        <v>15</v>
      </c>
      <c r="D496" s="42">
        <v>23.59</v>
      </c>
      <c r="E496" s="42" t="s">
        <v>47</v>
      </c>
      <c r="H496" t="s">
        <v>374</v>
      </c>
      <c r="I496">
        <v>78000</v>
      </c>
      <c r="J496">
        <v>5.1497250000000001E-2</v>
      </c>
      <c r="K496" s="1">
        <v>1514643.9858439043</v>
      </c>
    </row>
    <row r="497" spans="1:11" x14ac:dyDescent="0.2">
      <c r="B497" t="s">
        <v>452</v>
      </c>
      <c r="C497" s="42">
        <v>21</v>
      </c>
      <c r="D497" s="42">
        <v>25.66</v>
      </c>
      <c r="E497" s="42" t="s">
        <v>46</v>
      </c>
      <c r="H497" t="s">
        <v>452</v>
      </c>
      <c r="I497">
        <v>318000</v>
      </c>
      <c r="J497">
        <v>0.2126219</v>
      </c>
      <c r="K497" s="1">
        <v>1495612.6344464046</v>
      </c>
    </row>
    <row r="498" spans="1:11" x14ac:dyDescent="0.2">
      <c r="B498" t="s">
        <v>615</v>
      </c>
      <c r="C498" s="42">
        <v>7</v>
      </c>
      <c r="D498" s="42">
        <v>14.9</v>
      </c>
      <c r="E498" s="42" t="s">
        <v>47</v>
      </c>
      <c r="H498" t="s">
        <v>615</v>
      </c>
      <c r="I498">
        <v>92000</v>
      </c>
      <c r="J498">
        <v>5.065166523645661E-2</v>
      </c>
      <c r="K498" s="1">
        <v>1816327.2534183706</v>
      </c>
    </row>
    <row r="499" spans="1:11" x14ac:dyDescent="0.2">
      <c r="B499" t="s">
        <v>234</v>
      </c>
      <c r="H499" t="s">
        <v>234</v>
      </c>
      <c r="K499" s="1"/>
    </row>
    <row r="500" spans="1:11" x14ac:dyDescent="0.2">
      <c r="A500" t="s">
        <v>453</v>
      </c>
      <c r="B500" t="s">
        <v>55</v>
      </c>
      <c r="C500" s="1" t="s">
        <v>315</v>
      </c>
      <c r="D500" s="40" t="s">
        <v>316</v>
      </c>
      <c r="E500" s="1" t="s">
        <v>45</v>
      </c>
      <c r="F500" s="1" t="s">
        <v>375</v>
      </c>
      <c r="G500" t="s">
        <v>453</v>
      </c>
      <c r="H500" t="s">
        <v>55</v>
      </c>
      <c r="I500" t="s">
        <v>456</v>
      </c>
      <c r="J500" t="s">
        <v>457</v>
      </c>
      <c r="K500" s="1" t="s">
        <v>458</v>
      </c>
    </row>
    <row r="501" spans="1:11" x14ac:dyDescent="0.2">
      <c r="B501" t="s">
        <v>376</v>
      </c>
      <c r="C501" s="42">
        <v>47</v>
      </c>
      <c r="D501" s="42">
        <v>32.200000000000003</v>
      </c>
      <c r="E501" s="42" t="s">
        <v>47</v>
      </c>
      <c r="F501" s="42">
        <v>20</v>
      </c>
      <c r="H501" t="s">
        <v>376</v>
      </c>
      <c r="I501">
        <v>20100</v>
      </c>
      <c r="J501">
        <v>7.1990509999999994E-2</v>
      </c>
      <c r="K501" s="1">
        <v>279203.46723477863</v>
      </c>
    </row>
    <row r="502" spans="1:11" x14ac:dyDescent="0.2">
      <c r="B502" t="s">
        <v>378</v>
      </c>
      <c r="C502" s="42">
        <v>42</v>
      </c>
      <c r="D502" s="42">
        <v>36.799999999999997</v>
      </c>
      <c r="E502" s="42" t="s">
        <v>46</v>
      </c>
      <c r="F502" s="42" t="s">
        <v>379</v>
      </c>
      <c r="H502" t="s">
        <v>378</v>
      </c>
      <c r="I502">
        <v>228000</v>
      </c>
      <c r="J502">
        <v>0.27252109999999996</v>
      </c>
      <c r="K502" s="1">
        <v>836632.46625674132</v>
      </c>
    </row>
    <row r="503" spans="1:11" x14ac:dyDescent="0.2">
      <c r="B503" t="s">
        <v>380</v>
      </c>
      <c r="C503" s="42">
        <v>28</v>
      </c>
      <c r="D503" s="42">
        <v>41.6</v>
      </c>
      <c r="E503" s="42" t="s">
        <v>46</v>
      </c>
      <c r="F503" s="42">
        <v>5</v>
      </c>
      <c r="H503" t="s">
        <v>380</v>
      </c>
      <c r="I503">
        <v>196000</v>
      </c>
      <c r="J503">
        <v>0.29150749999999997</v>
      </c>
      <c r="K503" s="1">
        <v>672366.92023361323</v>
      </c>
    </row>
    <row r="504" spans="1:11" x14ac:dyDescent="0.2">
      <c r="B504" t="s">
        <v>381</v>
      </c>
      <c r="C504" s="42">
        <v>59</v>
      </c>
      <c r="D504" s="42">
        <v>38.270000000000003</v>
      </c>
      <c r="E504" s="42" t="s">
        <v>46</v>
      </c>
      <c r="F504" s="42" t="s">
        <v>382</v>
      </c>
      <c r="H504" t="s">
        <v>381</v>
      </c>
      <c r="I504">
        <v>123600</v>
      </c>
      <c r="J504">
        <v>9.6453109999999995E-2</v>
      </c>
      <c r="K504" s="1">
        <v>1281451.6815476452</v>
      </c>
    </row>
    <row r="505" spans="1:11" x14ac:dyDescent="0.2">
      <c r="B505" t="s">
        <v>383</v>
      </c>
      <c r="C505" s="42">
        <v>56</v>
      </c>
      <c r="D505" s="42">
        <v>26.48</v>
      </c>
      <c r="E505" s="42" t="s">
        <v>47</v>
      </c>
      <c r="F505" s="42" t="s">
        <v>384</v>
      </c>
      <c r="H505" t="s">
        <v>383</v>
      </c>
      <c r="I505">
        <v>45600</v>
      </c>
      <c r="J505">
        <v>8.0600679999999994E-2</v>
      </c>
      <c r="K505" s="1">
        <v>565752.05072711548</v>
      </c>
    </row>
    <row r="506" spans="1:11" x14ac:dyDescent="0.2">
      <c r="B506" t="s">
        <v>385</v>
      </c>
      <c r="C506" s="42">
        <v>40</v>
      </c>
      <c r="D506" s="42">
        <v>37.47</v>
      </c>
      <c r="E506" s="42" t="s">
        <v>47</v>
      </c>
      <c r="F506" s="42">
        <v>3</v>
      </c>
      <c r="H506" t="s">
        <v>385</v>
      </c>
      <c r="I506">
        <v>138000</v>
      </c>
      <c r="J506">
        <v>2.2813439999999997E-2</v>
      </c>
      <c r="K506" s="1">
        <v>6049065.8138360549</v>
      </c>
    </row>
    <row r="507" spans="1:11" x14ac:dyDescent="0.2">
      <c r="B507" t="s">
        <v>386</v>
      </c>
      <c r="C507" s="42">
        <v>55</v>
      </c>
      <c r="D507" s="42">
        <v>17.09</v>
      </c>
      <c r="E507" s="42" t="s">
        <v>47</v>
      </c>
      <c r="F507" s="42">
        <v>16</v>
      </c>
      <c r="H507" t="s">
        <v>386</v>
      </c>
      <c r="I507">
        <v>24</v>
      </c>
      <c r="J507">
        <v>5.1037909999999999E-2</v>
      </c>
      <c r="K507" s="1">
        <v>470.23869120032543</v>
      </c>
    </row>
    <row r="508" spans="1:11" x14ac:dyDescent="0.2">
      <c r="B508" t="s">
        <v>387</v>
      </c>
      <c r="C508" s="42">
        <v>52</v>
      </c>
      <c r="D508" s="42">
        <v>28.38</v>
      </c>
      <c r="E508" s="42" t="s">
        <v>46</v>
      </c>
      <c r="F508" s="42">
        <v>10</v>
      </c>
      <c r="H508" t="s">
        <v>387</v>
      </c>
      <c r="I508">
        <v>290400</v>
      </c>
      <c r="J508">
        <v>0.24874549999999998</v>
      </c>
      <c r="K508" s="1">
        <v>1167458.3057783961</v>
      </c>
    </row>
    <row r="509" spans="1:11" x14ac:dyDescent="0.2">
      <c r="B509" t="s">
        <v>388</v>
      </c>
      <c r="C509" s="42">
        <v>45</v>
      </c>
      <c r="D509" s="42">
        <v>28.91</v>
      </c>
      <c r="E509" s="42" t="s">
        <v>46</v>
      </c>
      <c r="F509" s="42">
        <v>20</v>
      </c>
      <c r="H509" t="s">
        <v>388</v>
      </c>
      <c r="I509">
        <v>217600</v>
      </c>
      <c r="J509">
        <v>0.25369409999999998</v>
      </c>
      <c r="K509" s="1">
        <v>857725.89902563766</v>
      </c>
    </row>
    <row r="510" spans="1:11" x14ac:dyDescent="0.2">
      <c r="B510" t="s">
        <v>389</v>
      </c>
      <c r="C510" s="42">
        <v>45</v>
      </c>
      <c r="D510" s="42">
        <v>35.619999999999997</v>
      </c>
      <c r="E510" s="42" t="s">
        <v>47</v>
      </c>
      <c r="F510" s="42" t="s">
        <v>390</v>
      </c>
      <c r="H510" t="s">
        <v>389</v>
      </c>
      <c r="I510">
        <v>188400</v>
      </c>
      <c r="J510">
        <v>0.17466349999999997</v>
      </c>
      <c r="K510" s="1">
        <v>1078645.5097945479</v>
      </c>
    </row>
    <row r="511" spans="1:11" x14ac:dyDescent="0.2">
      <c r="B511" t="s">
        <v>391</v>
      </c>
      <c r="C511" s="42">
        <v>48</v>
      </c>
      <c r="D511" s="42">
        <v>39.78</v>
      </c>
      <c r="E511" s="42" t="s">
        <v>46</v>
      </c>
      <c r="F511" s="42" t="s">
        <v>392</v>
      </c>
      <c r="H511" t="s">
        <v>391</v>
      </c>
      <c r="I511">
        <v>75600</v>
      </c>
      <c r="J511">
        <v>0.1116333</v>
      </c>
      <c r="K511" s="1">
        <v>677217.28194006626</v>
      </c>
    </row>
    <row r="512" spans="1:11" x14ac:dyDescent="0.2">
      <c r="B512" t="s">
        <v>393</v>
      </c>
      <c r="C512" s="42">
        <v>37</v>
      </c>
      <c r="D512" s="42">
        <v>32.81</v>
      </c>
      <c r="E512" s="42" t="s">
        <v>47</v>
      </c>
      <c r="F512" s="42" t="s">
        <v>394</v>
      </c>
      <c r="H512" t="s">
        <v>393</v>
      </c>
      <c r="I512">
        <v>17400</v>
      </c>
      <c r="J512">
        <v>8.1893220000000003E-2</v>
      </c>
      <c r="K512" s="1">
        <v>212471.80169493885</v>
      </c>
    </row>
    <row r="513" spans="2:11" x14ac:dyDescent="0.2">
      <c r="B513" t="s">
        <v>395</v>
      </c>
      <c r="C513" s="42">
        <v>59</v>
      </c>
      <c r="D513" s="42">
        <v>32.229999999999997</v>
      </c>
      <c r="E513" s="42" t="s">
        <v>46</v>
      </c>
      <c r="F513" s="42">
        <v>4</v>
      </c>
      <c r="H513" t="s">
        <v>395</v>
      </c>
      <c r="I513">
        <v>296000</v>
      </c>
      <c r="J513">
        <v>0.21905134122022252</v>
      </c>
      <c r="K513" s="1">
        <f>I513/J513</f>
        <v>1351281.3861405095</v>
      </c>
    </row>
    <row r="514" spans="2:11" x14ac:dyDescent="0.2">
      <c r="B514" t="s">
        <v>396</v>
      </c>
      <c r="C514" s="42">
        <v>50</v>
      </c>
      <c r="D514" s="42">
        <v>35.58</v>
      </c>
      <c r="E514" s="42" t="s">
        <v>46</v>
      </c>
      <c r="F514" s="42" t="s">
        <v>397</v>
      </c>
      <c r="H514" t="s">
        <v>396</v>
      </c>
      <c r="I514">
        <v>96900</v>
      </c>
      <c r="J514">
        <v>0.20235969999999998</v>
      </c>
      <c r="K514" s="1">
        <v>478850.28491344873</v>
      </c>
    </row>
    <row r="515" spans="2:11" x14ac:dyDescent="0.2">
      <c r="B515" t="s">
        <v>398</v>
      </c>
      <c r="C515" s="42">
        <v>56</v>
      </c>
      <c r="D515" s="42">
        <v>38.700000000000003</v>
      </c>
      <c r="E515" s="42" t="s">
        <v>46</v>
      </c>
      <c r="F515" s="42">
        <v>1</v>
      </c>
      <c r="H515" t="s">
        <v>398</v>
      </c>
      <c r="I515">
        <v>304000</v>
      </c>
      <c r="J515">
        <v>0.19707479999999999</v>
      </c>
      <c r="K515" s="1">
        <v>1542561.5045657791</v>
      </c>
    </row>
    <row r="516" spans="2:11" x14ac:dyDescent="0.2">
      <c r="B516" t="s">
        <v>399</v>
      </c>
      <c r="C516" s="42">
        <v>41</v>
      </c>
      <c r="D516" s="42">
        <v>28.83</v>
      </c>
      <c r="E516" s="42" t="s">
        <v>47</v>
      </c>
      <c r="F516" s="42" t="s">
        <v>400</v>
      </c>
      <c r="H516" t="s">
        <v>399</v>
      </c>
      <c r="I516">
        <v>124800</v>
      </c>
      <c r="J516">
        <v>6.1399280000000001E-2</v>
      </c>
      <c r="K516" s="1">
        <v>2032597.1249174257</v>
      </c>
    </row>
    <row r="517" spans="2:11" x14ac:dyDescent="0.2">
      <c r="B517" t="s">
        <v>401</v>
      </c>
      <c r="C517" s="42">
        <v>55</v>
      </c>
      <c r="D517" s="42">
        <v>28.12</v>
      </c>
      <c r="E517" s="42" t="s">
        <v>47</v>
      </c>
      <c r="F517" s="42" t="s">
        <v>402</v>
      </c>
      <c r="H517" t="s">
        <v>401</v>
      </c>
      <c r="I517">
        <v>559500</v>
      </c>
      <c r="J517">
        <v>0.27741009418821155</v>
      </c>
      <c r="K517" s="1">
        <f>I517/J517</f>
        <v>2016869.6515434</v>
      </c>
    </row>
    <row r="518" spans="2:11" x14ac:dyDescent="0.2">
      <c r="B518" t="s">
        <v>403</v>
      </c>
      <c r="C518" s="42">
        <v>42</v>
      </c>
      <c r="D518" s="42">
        <v>33</v>
      </c>
      <c r="E518" s="42" t="s">
        <v>47</v>
      </c>
      <c r="F518" s="42" t="s">
        <v>404</v>
      </c>
      <c r="H518" t="s">
        <v>403</v>
      </c>
      <c r="I518">
        <v>50000</v>
      </c>
      <c r="J518">
        <v>4.1537540000000005E-2</v>
      </c>
      <c r="K518" s="1">
        <v>1203730.4086857333</v>
      </c>
    </row>
    <row r="519" spans="2:11" x14ac:dyDescent="0.2">
      <c r="B519" t="s">
        <v>405</v>
      </c>
      <c r="C519" s="42">
        <v>59</v>
      </c>
      <c r="D519" s="42">
        <v>29.49</v>
      </c>
      <c r="E519" s="42" t="s">
        <v>46</v>
      </c>
      <c r="F519" s="42" t="s">
        <v>406</v>
      </c>
      <c r="H519" t="s">
        <v>405</v>
      </c>
      <c r="I519">
        <v>292000</v>
      </c>
      <c r="J519">
        <v>0.21522910000000001</v>
      </c>
      <c r="K519" s="1">
        <v>1356693.8671397129</v>
      </c>
    </row>
    <row r="520" spans="2:11" x14ac:dyDescent="0.2">
      <c r="B520" t="s">
        <v>454</v>
      </c>
      <c r="C520" s="42">
        <v>63</v>
      </c>
      <c r="D520" s="42">
        <v>24.25</v>
      </c>
      <c r="E520" s="42" t="s">
        <v>47</v>
      </c>
      <c r="F520" s="42" t="s">
        <v>404</v>
      </c>
      <c r="H520" t="s">
        <v>454</v>
      </c>
      <c r="I520">
        <v>245600</v>
      </c>
      <c r="J520">
        <v>0.25828440000000003</v>
      </c>
      <c r="K520" s="1">
        <v>950889.79435072339</v>
      </c>
    </row>
    <row r="521" spans="2:11" x14ac:dyDescent="0.2">
      <c r="B521" t="s">
        <v>407</v>
      </c>
      <c r="C521" s="42">
        <v>46</v>
      </c>
      <c r="D521" s="42">
        <v>28.72</v>
      </c>
      <c r="E521" s="42" t="s">
        <v>47</v>
      </c>
      <c r="F521" s="42" t="s">
        <v>408</v>
      </c>
      <c r="H521" t="s">
        <v>407</v>
      </c>
      <c r="I521">
        <v>91500</v>
      </c>
      <c r="J521">
        <v>4.472785E-2</v>
      </c>
      <c r="K521" s="1">
        <v>2045705.304413246</v>
      </c>
    </row>
    <row r="522" spans="2:11" x14ac:dyDescent="0.2">
      <c r="B522" t="s">
        <v>409</v>
      </c>
      <c r="C522" s="42">
        <v>63</v>
      </c>
      <c r="D522" s="42">
        <v>29.6</v>
      </c>
      <c r="E522" s="42" t="s">
        <v>46</v>
      </c>
      <c r="F522" s="42" t="s">
        <v>390</v>
      </c>
      <c r="H522" t="s">
        <v>409</v>
      </c>
      <c r="I522">
        <v>214000</v>
      </c>
      <c r="J522">
        <v>0.3671566</v>
      </c>
      <c r="K522" s="1">
        <v>582857.55996215239</v>
      </c>
    </row>
    <row r="523" spans="2:11" x14ac:dyDescent="0.2">
      <c r="B523" t="s">
        <v>410</v>
      </c>
      <c r="C523" s="42">
        <v>47</v>
      </c>
      <c r="D523" s="42">
        <v>30.96</v>
      </c>
      <c r="E523" s="42" t="s">
        <v>47</v>
      </c>
      <c r="F523" s="42" t="s">
        <v>411</v>
      </c>
      <c r="H523" t="s">
        <v>410</v>
      </c>
      <c r="I523">
        <v>70000</v>
      </c>
      <c r="J523">
        <v>0.1438487</v>
      </c>
      <c r="K523" s="1">
        <v>486622.40256602946</v>
      </c>
    </row>
    <row r="524" spans="2:11" x14ac:dyDescent="0.2">
      <c r="B524" t="s">
        <v>412</v>
      </c>
      <c r="C524" s="42">
        <v>50</v>
      </c>
      <c r="D524" s="42">
        <v>31.01</v>
      </c>
      <c r="E524" s="42" t="s">
        <v>46</v>
      </c>
      <c r="F524" s="42" t="s">
        <v>413</v>
      </c>
      <c r="H524" t="s">
        <v>412</v>
      </c>
      <c r="I524">
        <v>144000</v>
      </c>
      <c r="J524">
        <v>0.15961600000000001</v>
      </c>
      <c r="K524" s="1">
        <v>902165.19647153164</v>
      </c>
    </row>
    <row r="525" spans="2:11" x14ac:dyDescent="0.2">
      <c r="B525" t="s">
        <v>414</v>
      </c>
      <c r="C525" s="42">
        <v>49</v>
      </c>
      <c r="D525" s="42">
        <v>25.42</v>
      </c>
      <c r="E525" s="42" t="s">
        <v>46</v>
      </c>
      <c r="F525" s="42" t="s">
        <v>404</v>
      </c>
      <c r="H525" t="s">
        <v>414</v>
      </c>
      <c r="I525">
        <v>39000</v>
      </c>
      <c r="J525">
        <v>0.31619160000000002</v>
      </c>
      <c r="K525" s="1">
        <v>123342.93510643546</v>
      </c>
    </row>
    <row r="526" spans="2:11" x14ac:dyDescent="0.2">
      <c r="B526" t="s">
        <v>415</v>
      </c>
      <c r="C526" s="42">
        <v>43</v>
      </c>
      <c r="D526" s="42">
        <v>23.48</v>
      </c>
      <c r="E526" s="42" t="s">
        <v>47</v>
      </c>
      <c r="F526" s="42" t="s">
        <v>416</v>
      </c>
      <c r="H526" t="s">
        <v>415</v>
      </c>
      <c r="I526">
        <v>530000</v>
      </c>
      <c r="J526">
        <v>0.1909508</v>
      </c>
      <c r="K526" s="1">
        <v>2775584.077154953</v>
      </c>
    </row>
    <row r="527" spans="2:11" x14ac:dyDescent="0.2">
      <c r="B527" t="s">
        <v>417</v>
      </c>
      <c r="C527" s="42">
        <v>61</v>
      </c>
      <c r="D527" s="42">
        <v>32.56</v>
      </c>
      <c r="E527" s="42" t="s">
        <v>47</v>
      </c>
      <c r="F527" s="42" t="s">
        <v>418</v>
      </c>
      <c r="H527" t="s">
        <v>417</v>
      </c>
      <c r="I527">
        <v>45000</v>
      </c>
      <c r="J527">
        <v>0.10652499999999999</v>
      </c>
      <c r="K527" s="1">
        <v>422436.04787608545</v>
      </c>
    </row>
    <row r="528" spans="2:11" x14ac:dyDescent="0.2">
      <c r="K528" s="1"/>
    </row>
    <row r="529" spans="1:11" x14ac:dyDescent="0.2">
      <c r="B529" t="s">
        <v>419</v>
      </c>
      <c r="K529" s="1"/>
    </row>
    <row r="530" spans="1:11" x14ac:dyDescent="0.2">
      <c r="A530" t="s">
        <v>440</v>
      </c>
      <c r="B530" t="s">
        <v>55</v>
      </c>
      <c r="C530" s="1" t="s">
        <v>315</v>
      </c>
      <c r="D530" s="40" t="s">
        <v>316</v>
      </c>
      <c r="E530" s="1" t="s">
        <v>45</v>
      </c>
      <c r="F530" s="1" t="s">
        <v>375</v>
      </c>
      <c r="H530" t="s">
        <v>419</v>
      </c>
      <c r="K530" s="1"/>
    </row>
    <row r="531" spans="1:11" x14ac:dyDescent="0.2">
      <c r="B531" t="s">
        <v>420</v>
      </c>
      <c r="C531" s="42">
        <v>26</v>
      </c>
      <c r="D531" s="42">
        <v>16.399999999999999</v>
      </c>
      <c r="E531" s="42" t="s">
        <v>47</v>
      </c>
      <c r="F531" s="42">
        <v>5</v>
      </c>
      <c r="G531" t="s">
        <v>440</v>
      </c>
      <c r="H531" t="s">
        <v>55</v>
      </c>
      <c r="I531" t="s">
        <v>456</v>
      </c>
      <c r="J531" t="s">
        <v>457</v>
      </c>
      <c r="K531" s="1" t="s">
        <v>458</v>
      </c>
    </row>
    <row r="532" spans="1:11" x14ac:dyDescent="0.2">
      <c r="B532" t="s">
        <v>423</v>
      </c>
      <c r="C532" s="42">
        <v>14</v>
      </c>
      <c r="D532" s="42">
        <v>13.2</v>
      </c>
      <c r="E532" s="42" t="s">
        <v>47</v>
      </c>
      <c r="F532" s="42"/>
      <c r="H532" t="s">
        <v>420</v>
      </c>
      <c r="I532">
        <v>13500</v>
      </c>
      <c r="J532">
        <v>7.9881399999999995E-3</v>
      </c>
      <c r="K532" s="1">
        <v>1690005.4330545035</v>
      </c>
    </row>
    <row r="533" spans="1:11" x14ac:dyDescent="0.2">
      <c r="B533" t="s">
        <v>424</v>
      </c>
      <c r="C533" s="42">
        <v>12</v>
      </c>
      <c r="D533" s="42">
        <v>15.42</v>
      </c>
      <c r="E533" s="42" t="s">
        <v>46</v>
      </c>
      <c r="F533" s="42">
        <v>3</v>
      </c>
      <c r="H533" t="s">
        <v>423</v>
      </c>
      <c r="I533">
        <v>14500</v>
      </c>
      <c r="J533">
        <v>5.0945570000000003E-2</v>
      </c>
      <c r="K533" s="1">
        <v>284617.48489613523</v>
      </c>
    </row>
    <row r="534" spans="1:11" x14ac:dyDescent="0.2">
      <c r="B534" t="s">
        <v>425</v>
      </c>
      <c r="C534" s="42">
        <v>12</v>
      </c>
      <c r="D534" s="42">
        <v>18.5</v>
      </c>
      <c r="E534" s="42" t="s">
        <v>46</v>
      </c>
      <c r="F534" s="42" t="s">
        <v>404</v>
      </c>
      <c r="H534" t="s">
        <v>424</v>
      </c>
      <c r="I534">
        <v>97200</v>
      </c>
      <c r="J534">
        <v>0.41414250000000002</v>
      </c>
      <c r="K534" s="1">
        <v>234701.8236476575</v>
      </c>
    </row>
    <row r="535" spans="1:11" x14ac:dyDescent="0.2">
      <c r="B535" t="s">
        <v>426</v>
      </c>
      <c r="C535" s="42">
        <v>15</v>
      </c>
      <c r="D535" s="42">
        <v>19.3</v>
      </c>
      <c r="E535" s="42" t="s">
        <v>46</v>
      </c>
      <c r="F535" s="42" t="s">
        <v>392</v>
      </c>
      <c r="H535" t="s">
        <v>425</v>
      </c>
      <c r="I535">
        <v>202800</v>
      </c>
      <c r="J535">
        <v>0.14822779999999999</v>
      </c>
      <c r="K535" s="1">
        <v>1368164.4064068955</v>
      </c>
    </row>
    <row r="536" spans="1:11" x14ac:dyDescent="0.2">
      <c r="B536" t="s">
        <v>427</v>
      </c>
      <c r="C536" s="42">
        <v>18</v>
      </c>
      <c r="D536" s="42">
        <v>20.65</v>
      </c>
      <c r="E536" s="42" t="s">
        <v>47</v>
      </c>
      <c r="F536" s="42" t="s">
        <v>428</v>
      </c>
      <c r="H536" t="s">
        <v>426</v>
      </c>
      <c r="I536">
        <v>10400</v>
      </c>
      <c r="J536">
        <v>3.2582460000000001E-2</v>
      </c>
      <c r="K536" s="1">
        <v>319190.14095313859</v>
      </c>
    </row>
    <row r="537" spans="1:11" x14ac:dyDescent="0.2">
      <c r="B537" t="s">
        <v>429</v>
      </c>
      <c r="C537" s="42">
        <v>9</v>
      </c>
      <c r="D537" s="42">
        <v>15.92</v>
      </c>
      <c r="E537" s="42" t="s">
        <v>47</v>
      </c>
      <c r="F537" s="42" t="s">
        <v>430</v>
      </c>
      <c r="H537" t="s">
        <v>427</v>
      </c>
      <c r="I537">
        <v>5600</v>
      </c>
      <c r="J537">
        <v>3.7514310000000002E-2</v>
      </c>
      <c r="K537" s="1">
        <v>149276.36947074329</v>
      </c>
    </row>
    <row r="538" spans="1:11" x14ac:dyDescent="0.2">
      <c r="B538" t="s">
        <v>431</v>
      </c>
      <c r="C538" s="42">
        <v>25</v>
      </c>
      <c r="D538" s="42">
        <v>21.35</v>
      </c>
      <c r="E538" s="42" t="s">
        <v>47</v>
      </c>
      <c r="F538" s="42" t="s">
        <v>402</v>
      </c>
      <c r="H538" t="s">
        <v>429</v>
      </c>
      <c r="I538">
        <v>376800</v>
      </c>
      <c r="J538">
        <v>0.10422430000000001</v>
      </c>
      <c r="K538" s="1">
        <v>3615279.7380265445</v>
      </c>
    </row>
    <row r="539" spans="1:11" x14ac:dyDescent="0.2">
      <c r="B539" t="s">
        <v>432</v>
      </c>
      <c r="C539" s="42">
        <v>35</v>
      </c>
      <c r="D539" s="42">
        <v>23.63</v>
      </c>
      <c r="E539" s="42" t="s">
        <v>46</v>
      </c>
      <c r="F539" s="42" t="s">
        <v>433</v>
      </c>
      <c r="H539" t="s">
        <v>431</v>
      </c>
      <c r="I539">
        <v>70000</v>
      </c>
      <c r="J539">
        <v>0.64874920000000003</v>
      </c>
      <c r="K539" s="1">
        <v>107899.9403775758</v>
      </c>
    </row>
    <row r="540" spans="1:11" x14ac:dyDescent="0.2">
      <c r="H540" t="s">
        <v>432</v>
      </c>
      <c r="I540">
        <v>906000</v>
      </c>
      <c r="J540">
        <v>0.49384439999999996</v>
      </c>
      <c r="K540" s="1">
        <v>1834585.9546043249</v>
      </c>
    </row>
    <row r="541" spans="1:11" x14ac:dyDescent="0.2">
      <c r="K541" s="1"/>
    </row>
    <row r="542" spans="1:11" x14ac:dyDescent="0.2">
      <c r="K542" s="1"/>
    </row>
    <row r="543" spans="1:11" x14ac:dyDescent="0.2">
      <c r="K543" s="1"/>
    </row>
    <row r="545" spans="1:37" ht="24" x14ac:dyDescent="0.3">
      <c r="A545" s="26" t="s">
        <v>459</v>
      </c>
    </row>
    <row r="546" spans="1:37" x14ac:dyDescent="0.2">
      <c r="A546" t="s">
        <v>320</v>
      </c>
      <c r="B546" t="s">
        <v>318</v>
      </c>
      <c r="C546" t="s">
        <v>55</v>
      </c>
      <c r="D546" s="1" t="s">
        <v>315</v>
      </c>
      <c r="E546" s="40" t="s">
        <v>316</v>
      </c>
      <c r="F546" s="1" t="s">
        <v>45</v>
      </c>
      <c r="L546" t="s">
        <v>320</v>
      </c>
      <c r="M546" t="s">
        <v>318</v>
      </c>
      <c r="O546" t="s">
        <v>8</v>
      </c>
      <c r="P546" t="s">
        <v>9</v>
      </c>
      <c r="Q546" t="s">
        <v>10</v>
      </c>
      <c r="R546" t="s">
        <v>460</v>
      </c>
      <c r="U546" t="s">
        <v>320</v>
      </c>
      <c r="V546" t="s">
        <v>318</v>
      </c>
      <c r="X546" t="s">
        <v>90</v>
      </c>
      <c r="Y546" t="s">
        <v>52</v>
      </c>
      <c r="Z546" t="s">
        <v>53</v>
      </c>
      <c r="AA546" t="s">
        <v>461</v>
      </c>
      <c r="AC546" t="s">
        <v>320</v>
      </c>
      <c r="AD546" t="s">
        <v>318</v>
      </c>
      <c r="AF546" t="s">
        <v>174</v>
      </c>
      <c r="AG546" t="s">
        <v>175</v>
      </c>
      <c r="AH546" t="s">
        <v>176</v>
      </c>
      <c r="AI546" t="s">
        <v>177</v>
      </c>
      <c r="AJ546" t="s">
        <v>178</v>
      </c>
      <c r="AK546" t="s">
        <v>462</v>
      </c>
    </row>
    <row r="547" spans="1:37" x14ac:dyDescent="0.2">
      <c r="C547" t="s">
        <v>319</v>
      </c>
      <c r="D547" s="42">
        <v>24</v>
      </c>
      <c r="E547" s="42">
        <v>32.200000000000003</v>
      </c>
      <c r="F547" s="42" t="s">
        <v>46</v>
      </c>
      <c r="N547" t="s">
        <v>319</v>
      </c>
      <c r="O547">
        <v>38.118259440264183</v>
      </c>
      <c r="P547">
        <v>19.582462169736402</v>
      </c>
      <c r="Q547">
        <v>40.818553161646285</v>
      </c>
      <c r="R547">
        <v>32.8397582572156</v>
      </c>
      <c r="W547" t="s">
        <v>319</v>
      </c>
      <c r="X547">
        <v>37.398161819273433</v>
      </c>
      <c r="Y547">
        <v>36.580421229370558</v>
      </c>
      <c r="Z547">
        <v>39.290407294271645</v>
      </c>
      <c r="AA547">
        <v>37.756330114305214</v>
      </c>
      <c r="AE547" t="s">
        <v>319</v>
      </c>
      <c r="AF547">
        <v>4.2476930608280625</v>
      </c>
      <c r="AG547">
        <v>4.0661006918152029</v>
      </c>
      <c r="AH547">
        <v>3.0795618964712035</v>
      </c>
      <c r="AI547">
        <v>4.9306061406555823</v>
      </c>
      <c r="AJ547">
        <v>2.3301221763726345</v>
      </c>
      <c r="AK547">
        <f t="shared" ref="AK547:AK587" si="1">AVERAGE(AF547:AJ547)</f>
        <v>3.730816793228537</v>
      </c>
    </row>
    <row r="548" spans="1:37" x14ac:dyDescent="0.2">
      <c r="C548" t="s">
        <v>321</v>
      </c>
      <c r="D548" s="42">
        <v>14</v>
      </c>
      <c r="E548" s="42">
        <v>24.1</v>
      </c>
      <c r="F548" s="42" t="s">
        <v>46</v>
      </c>
      <c r="N548" t="s">
        <v>321</v>
      </c>
      <c r="O548">
        <v>5.2091910201788671</v>
      </c>
      <c r="P548">
        <v>4.2792630589252543</v>
      </c>
      <c r="Q548">
        <v>7.952794093221895</v>
      </c>
      <c r="R548">
        <v>5.8137493907753388</v>
      </c>
      <c r="W548" t="s">
        <v>321</v>
      </c>
      <c r="X548">
        <v>25.716545729413848</v>
      </c>
      <c r="Y548">
        <v>23.425765435036602</v>
      </c>
      <c r="Z548">
        <v>18.961502132771038</v>
      </c>
      <c r="AA548">
        <v>22.701271099073825</v>
      </c>
      <c r="AE548" t="s">
        <v>321</v>
      </c>
      <c r="AF548">
        <v>27.615163263882916</v>
      </c>
      <c r="AG548">
        <v>20.943924746051128</v>
      </c>
      <c r="AH548">
        <v>20.238796385486904</v>
      </c>
      <c r="AI548">
        <v>20.740884562113145</v>
      </c>
      <c r="AJ548">
        <v>22.043732716766616</v>
      </c>
      <c r="AK548">
        <f t="shared" si="1"/>
        <v>22.316500334860145</v>
      </c>
    </row>
    <row r="549" spans="1:37" x14ac:dyDescent="0.2">
      <c r="C549" t="s">
        <v>322</v>
      </c>
      <c r="D549" s="42">
        <v>46</v>
      </c>
      <c r="E549" s="42">
        <v>19.100000000000001</v>
      </c>
      <c r="F549" s="42" t="s">
        <v>47</v>
      </c>
      <c r="N549" t="s">
        <v>322</v>
      </c>
      <c r="O549">
        <v>2.5324036134205192</v>
      </c>
      <c r="P549">
        <v>1.1865088728680724</v>
      </c>
      <c r="Q549">
        <v>2.7872734196998108</v>
      </c>
      <c r="R549">
        <v>2.1687286353294675</v>
      </c>
      <c r="W549" t="s">
        <v>322</v>
      </c>
      <c r="X549">
        <v>13.522429473688714</v>
      </c>
      <c r="Y549">
        <v>16.814272829966267</v>
      </c>
      <c r="Z549">
        <v>13.548403862035574</v>
      </c>
      <c r="AA549">
        <v>14.628368721896853</v>
      </c>
      <c r="AE549" t="s">
        <v>322</v>
      </c>
      <c r="AF549">
        <v>32.593181504381938</v>
      </c>
      <c r="AG549">
        <v>32.247648317115164</v>
      </c>
      <c r="AH549">
        <v>34.721938091908122</v>
      </c>
      <c r="AI549">
        <v>35.501150576570623</v>
      </c>
      <c r="AJ549">
        <v>33.62182770557316</v>
      </c>
      <c r="AK549">
        <f t="shared" si="1"/>
        <v>33.737149239109797</v>
      </c>
    </row>
    <row r="550" spans="1:37" x14ac:dyDescent="0.2">
      <c r="C550" t="s">
        <v>323</v>
      </c>
      <c r="D550" s="42">
        <v>3</v>
      </c>
      <c r="E550" s="42">
        <v>17.600000000000001</v>
      </c>
      <c r="F550" s="42" t="s">
        <v>47</v>
      </c>
      <c r="N550" t="s">
        <v>323</v>
      </c>
      <c r="O550">
        <v>6.303398402114631</v>
      </c>
      <c r="P550">
        <v>1.5124948607277326</v>
      </c>
      <c r="Q550">
        <v>7.2527236762328613</v>
      </c>
      <c r="R550">
        <v>5.0228723130250748</v>
      </c>
      <c r="W550" t="s">
        <v>323</v>
      </c>
      <c r="X550">
        <v>10.732467129281178</v>
      </c>
      <c r="Y550">
        <v>8.2301856256248289</v>
      </c>
      <c r="Z550">
        <v>10.784130833738326</v>
      </c>
      <c r="AA550">
        <v>9.9155945295481107</v>
      </c>
      <c r="AE550" t="s">
        <v>323</v>
      </c>
      <c r="AF550">
        <v>36.269094895903727</v>
      </c>
      <c r="AG550">
        <v>37.569182364889876</v>
      </c>
      <c r="AH550">
        <v>37.985799947657398</v>
      </c>
      <c r="AI550">
        <v>35.516302374947358</v>
      </c>
      <c r="AK550">
        <f t="shared" si="1"/>
        <v>36.835094895849593</v>
      </c>
    </row>
    <row r="551" spans="1:37" x14ac:dyDescent="0.2">
      <c r="C551" t="s">
        <v>324</v>
      </c>
      <c r="D551" s="42">
        <v>18</v>
      </c>
      <c r="E551" s="42">
        <v>29.6</v>
      </c>
      <c r="F551" s="42" t="s">
        <v>46</v>
      </c>
      <c r="N551" t="s">
        <v>324</v>
      </c>
      <c r="O551">
        <v>18.835990355514426</v>
      </c>
      <c r="P551">
        <v>7.0461550954583512</v>
      </c>
      <c r="Q551">
        <v>23.207130586196719</v>
      </c>
      <c r="R551">
        <v>16.363092012389831</v>
      </c>
      <c r="W551" t="s">
        <v>324</v>
      </c>
      <c r="X551">
        <v>33.829967153846241</v>
      </c>
      <c r="Y551">
        <v>39.561120387030755</v>
      </c>
      <c r="Z551">
        <v>35.968099453464859</v>
      </c>
      <c r="AA551">
        <v>36.453062331447285</v>
      </c>
      <c r="AE551" t="s">
        <v>324</v>
      </c>
      <c r="AF551">
        <v>7.7879628187774754</v>
      </c>
      <c r="AG551">
        <v>8.2139097863703725</v>
      </c>
      <c r="AH551">
        <v>6.4908965633981817</v>
      </c>
      <c r="AI551">
        <v>8.9520692493669998</v>
      </c>
      <c r="AJ551">
        <v>4.9045244759215185</v>
      </c>
      <c r="AK551">
        <f t="shared" si="1"/>
        <v>7.2698725787669094</v>
      </c>
    </row>
    <row r="552" spans="1:37" x14ac:dyDescent="0.2">
      <c r="C552" t="s">
        <v>325</v>
      </c>
      <c r="D552" s="42">
        <v>43</v>
      </c>
      <c r="E552" s="42">
        <v>30.93</v>
      </c>
      <c r="F552" s="42" t="s">
        <v>46</v>
      </c>
      <c r="N552" t="s">
        <v>325</v>
      </c>
      <c r="O552">
        <v>19.765359858707015</v>
      </c>
      <c r="P552">
        <v>14.337594283650374</v>
      </c>
      <c r="Q552">
        <v>22.90005322481116</v>
      </c>
      <c r="R552">
        <v>19.001002455722851</v>
      </c>
      <c r="W552" t="s">
        <v>325</v>
      </c>
      <c r="X552">
        <v>56.644246630345918</v>
      </c>
      <c r="Y552">
        <v>54.585211645980536</v>
      </c>
      <c r="Z552">
        <v>46.314052999850091</v>
      </c>
      <c r="AA552">
        <v>52.514503758725517</v>
      </c>
      <c r="AE552" t="s">
        <v>325</v>
      </c>
      <c r="AF552">
        <v>3.4074896089530502</v>
      </c>
      <c r="AG552">
        <v>6.1937381413483958</v>
      </c>
      <c r="AH552">
        <v>6.2883348105352841</v>
      </c>
      <c r="AI552">
        <v>4.2999611253909222</v>
      </c>
      <c r="AJ552">
        <v>3.1291516162452551</v>
      </c>
      <c r="AK552">
        <f t="shared" si="1"/>
        <v>4.6637350604945818</v>
      </c>
    </row>
    <row r="553" spans="1:37" x14ac:dyDescent="0.2">
      <c r="C553" t="s">
        <v>326</v>
      </c>
      <c r="D553" s="42">
        <v>31</v>
      </c>
      <c r="E553" s="44">
        <v>24.47</v>
      </c>
      <c r="F553" s="42" t="s">
        <v>47</v>
      </c>
      <c r="N553" t="s">
        <v>326</v>
      </c>
      <c r="O553">
        <v>18.143572251158819</v>
      </c>
      <c r="P553">
        <v>5.7686831132527701</v>
      </c>
      <c r="Q553">
        <v>15.135726412138833</v>
      </c>
      <c r="R553">
        <v>13.015993925516808</v>
      </c>
      <c r="W553" t="s">
        <v>326</v>
      </c>
      <c r="X553">
        <v>28.375558888075414</v>
      </c>
      <c r="Y553">
        <v>29.778850974295366</v>
      </c>
      <c r="Z553">
        <v>35.842533802781517</v>
      </c>
      <c r="AA553">
        <v>31.332314555050768</v>
      </c>
      <c r="AE553" t="s">
        <v>326</v>
      </c>
      <c r="AF553">
        <v>15.491915257502532</v>
      </c>
      <c r="AG553">
        <v>21.304725746304154</v>
      </c>
      <c r="AH553">
        <v>17.42634819340881</v>
      </c>
      <c r="AI553">
        <v>21.455611650230708</v>
      </c>
      <c r="AJ553">
        <v>15.282979112873573</v>
      </c>
      <c r="AK553">
        <f t="shared" si="1"/>
        <v>18.192315992063957</v>
      </c>
    </row>
    <row r="554" spans="1:37" x14ac:dyDescent="0.2">
      <c r="C554" t="s">
        <v>327</v>
      </c>
      <c r="D554" s="42">
        <v>39</v>
      </c>
      <c r="E554" s="42">
        <v>34.700000000000003</v>
      </c>
      <c r="F554" s="42" t="s">
        <v>46</v>
      </c>
      <c r="N554" t="s">
        <v>327</v>
      </c>
      <c r="O554">
        <v>34.161643806708071</v>
      </c>
      <c r="P554">
        <v>23.195243142369399</v>
      </c>
      <c r="Q554">
        <v>40.393283355560094</v>
      </c>
      <c r="R554">
        <v>32.583390101545852</v>
      </c>
      <c r="W554" t="s">
        <v>327</v>
      </c>
      <c r="X554">
        <v>39.1212930342936</v>
      </c>
      <c r="Y554">
        <v>42.177628480273448</v>
      </c>
      <c r="Z554">
        <v>46.470521092245221</v>
      </c>
      <c r="AA554">
        <v>42.589814202270752</v>
      </c>
      <c r="AE554" t="s">
        <v>327</v>
      </c>
      <c r="AF554">
        <v>1.3621242624569125</v>
      </c>
      <c r="AG554">
        <v>2.3266298777362913</v>
      </c>
      <c r="AH554">
        <v>1.3627004275782537</v>
      </c>
      <c r="AI554">
        <v>2.6724149697361028</v>
      </c>
      <c r="AJ554">
        <v>2.1978199494734922</v>
      </c>
      <c r="AK554">
        <f t="shared" si="1"/>
        <v>1.9843378973962107</v>
      </c>
    </row>
    <row r="555" spans="1:37" x14ac:dyDescent="0.2">
      <c r="C555" t="s">
        <v>329</v>
      </c>
      <c r="D555" s="42">
        <v>35</v>
      </c>
      <c r="E555" s="42">
        <v>26.91</v>
      </c>
      <c r="F555" s="42" t="s">
        <v>47</v>
      </c>
      <c r="N555" t="s">
        <v>329</v>
      </c>
      <c r="O555">
        <v>33.235692439785112</v>
      </c>
      <c r="P555">
        <v>13.522683179292883</v>
      </c>
      <c r="Q555">
        <v>34.444021029444322</v>
      </c>
      <c r="R555">
        <v>27.067465549507443</v>
      </c>
      <c r="W555" t="s">
        <v>329</v>
      </c>
      <c r="X555">
        <v>32.950964285413342</v>
      </c>
      <c r="Y555">
        <v>30.346677802804464</v>
      </c>
      <c r="Z555">
        <v>32.234746521854369</v>
      </c>
      <c r="AA555">
        <f t="shared" ref="AA555:AA587" si="2">AVERAGE(X555:Z555)</f>
        <v>31.844129536690726</v>
      </c>
      <c r="AE555" t="s">
        <v>329</v>
      </c>
      <c r="AF555">
        <v>9.4257143765502214</v>
      </c>
      <c r="AG555">
        <v>8.5132297151525496</v>
      </c>
      <c r="AI555">
        <v>9.7666476344906137</v>
      </c>
      <c r="AJ555">
        <v>11.526684044450542</v>
      </c>
      <c r="AK555">
        <f t="shared" si="1"/>
        <v>9.8080689426609826</v>
      </c>
    </row>
    <row r="556" spans="1:37" x14ac:dyDescent="0.2">
      <c r="C556" t="s">
        <v>330</v>
      </c>
      <c r="D556" s="44">
        <v>23</v>
      </c>
      <c r="E556" s="44">
        <v>16</v>
      </c>
      <c r="F556" s="44" t="s">
        <v>46</v>
      </c>
      <c r="N556" t="s">
        <v>330</v>
      </c>
      <c r="O556">
        <v>25.31835444079498</v>
      </c>
      <c r="P556">
        <v>12.645638268942186</v>
      </c>
      <c r="Q556">
        <v>23.934706338149766</v>
      </c>
      <c r="R556">
        <v>20.632899682628977</v>
      </c>
      <c r="W556" t="s">
        <v>330</v>
      </c>
      <c r="X556">
        <v>36.540143343724459</v>
      </c>
      <c r="Y556">
        <v>31.837638819594584</v>
      </c>
      <c r="Z556">
        <v>35.185205107717017</v>
      </c>
      <c r="AA556">
        <f t="shared" si="2"/>
        <v>34.520995757012024</v>
      </c>
      <c r="AE556" t="s">
        <v>330</v>
      </c>
      <c r="AF556">
        <v>11.382707208135946</v>
      </c>
      <c r="AG556">
        <v>12.000192997308348</v>
      </c>
      <c r="AI556">
        <v>13.924943228202501</v>
      </c>
      <c r="AJ556">
        <v>11.299049205623279</v>
      </c>
      <c r="AK556">
        <f t="shared" si="1"/>
        <v>12.151723159817518</v>
      </c>
    </row>
    <row r="557" spans="1:37" x14ac:dyDescent="0.2">
      <c r="C557" t="s">
        <v>331</v>
      </c>
      <c r="D557" s="42">
        <v>35</v>
      </c>
      <c r="E557" s="42">
        <v>21.9</v>
      </c>
      <c r="F557" s="42" t="s">
        <v>46</v>
      </c>
      <c r="N557" t="s">
        <v>331</v>
      </c>
      <c r="O557">
        <v>15.576948971366669</v>
      </c>
      <c r="P557">
        <v>10.248850429214299</v>
      </c>
      <c r="Q557">
        <v>20.582049723967511</v>
      </c>
      <c r="R557">
        <v>15.469283041516158</v>
      </c>
      <c r="W557" t="s">
        <v>331</v>
      </c>
      <c r="X557">
        <v>49.808640058101723</v>
      </c>
      <c r="Y557">
        <v>43.87450973898882</v>
      </c>
      <c r="Z557">
        <v>38.67240045884887</v>
      </c>
      <c r="AA557">
        <f t="shared" si="2"/>
        <v>44.118516751979804</v>
      </c>
      <c r="AE557" t="s">
        <v>331</v>
      </c>
      <c r="AF557">
        <v>3.3755921194771155</v>
      </c>
      <c r="AG557">
        <v>4.4010886589810116</v>
      </c>
      <c r="AI557">
        <v>5.372157897232344</v>
      </c>
      <c r="AJ557">
        <v>4.6275933239884131</v>
      </c>
      <c r="AK557">
        <f t="shared" si="1"/>
        <v>4.4441079999197211</v>
      </c>
    </row>
    <row r="558" spans="1:37" x14ac:dyDescent="0.2">
      <c r="C558" t="s">
        <v>436</v>
      </c>
      <c r="D558" s="42">
        <v>1</v>
      </c>
      <c r="E558" s="42">
        <v>17.899999999999999</v>
      </c>
      <c r="F558" s="42" t="s">
        <v>47</v>
      </c>
      <c r="N558" t="s">
        <v>436</v>
      </c>
      <c r="O558">
        <v>0.31233220791426625</v>
      </c>
      <c r="P558">
        <v>1.2861959788314556</v>
      </c>
      <c r="Q558">
        <v>0.4678470284493576</v>
      </c>
      <c r="R558">
        <v>0.68879173839835983</v>
      </c>
      <c r="W558" t="s">
        <v>436</v>
      </c>
      <c r="X558">
        <v>0.98686913490070927</v>
      </c>
      <c r="Y558">
        <v>2.0119651958776248</v>
      </c>
      <c r="Z558">
        <v>4.9571982446700211</v>
      </c>
      <c r="AA558">
        <f t="shared" si="2"/>
        <v>2.6520108584827851</v>
      </c>
      <c r="AE558" t="s">
        <v>436</v>
      </c>
      <c r="AF558">
        <v>60.114208787692903</v>
      </c>
      <c r="AG558">
        <v>58.820156135751361</v>
      </c>
      <c r="AI558">
        <v>58.258225790182649</v>
      </c>
      <c r="AJ558">
        <v>50.331106222426854</v>
      </c>
      <c r="AK558">
        <f t="shared" si="1"/>
        <v>56.880924234013442</v>
      </c>
    </row>
    <row r="559" spans="1:37" x14ac:dyDescent="0.2">
      <c r="C559" t="s">
        <v>437</v>
      </c>
      <c r="D559" s="42">
        <v>33</v>
      </c>
      <c r="E559" s="42">
        <v>32.89</v>
      </c>
      <c r="F559" s="42" t="s">
        <v>47</v>
      </c>
      <c r="N559" t="s">
        <v>437</v>
      </c>
      <c r="O559">
        <v>17.074754923506998</v>
      </c>
      <c r="P559">
        <v>13.073721830371653</v>
      </c>
      <c r="Q559">
        <v>17.84019078481418</v>
      </c>
      <c r="R559">
        <v>15.99622251289761</v>
      </c>
      <c r="W559" t="s">
        <v>437</v>
      </c>
      <c r="X559">
        <v>26.264269311726327</v>
      </c>
      <c r="Y559">
        <v>22.828148046303795</v>
      </c>
      <c r="Z559">
        <v>25.79723619564373</v>
      </c>
      <c r="AA559">
        <f t="shared" si="2"/>
        <v>24.963217851224616</v>
      </c>
      <c r="AE559" t="s">
        <v>437</v>
      </c>
      <c r="AF559">
        <v>26.802120682372983</v>
      </c>
      <c r="AG559">
        <v>23.533331711074123</v>
      </c>
      <c r="AI559">
        <v>27.892621834865309</v>
      </c>
      <c r="AJ559">
        <v>29.795599091522821</v>
      </c>
      <c r="AK559">
        <f t="shared" si="1"/>
        <v>27.005918329958806</v>
      </c>
    </row>
    <row r="560" spans="1:37" x14ac:dyDescent="0.2">
      <c r="C560" t="s">
        <v>333</v>
      </c>
      <c r="D560" s="42">
        <v>45</v>
      </c>
      <c r="E560" s="42">
        <v>38.409999999999997</v>
      </c>
      <c r="F560" s="42" t="s">
        <v>46</v>
      </c>
      <c r="N560" t="s">
        <v>333</v>
      </c>
      <c r="O560">
        <v>18.613176200990267</v>
      </c>
      <c r="P560">
        <v>22.966423694536832</v>
      </c>
      <c r="Q560">
        <v>23.882967267165352</v>
      </c>
      <c r="R560">
        <v>21.820855720897484</v>
      </c>
      <c r="W560" t="s">
        <v>333</v>
      </c>
      <c r="X560">
        <v>34.990997588449538</v>
      </c>
      <c r="Y560">
        <v>33.62075454301398</v>
      </c>
      <c r="Z560">
        <v>30.325435886372006</v>
      </c>
      <c r="AA560">
        <f t="shared" si="2"/>
        <v>32.979062672611839</v>
      </c>
      <c r="AE560" t="s">
        <v>333</v>
      </c>
      <c r="AF560">
        <v>5.0346507875226258</v>
      </c>
      <c r="AG560">
        <v>5.7084830494162624</v>
      </c>
      <c r="AI560">
        <v>7.1268757526351134</v>
      </c>
      <c r="AJ560">
        <v>5.6008527611581043</v>
      </c>
      <c r="AK560">
        <f t="shared" si="1"/>
        <v>5.8677155876830271</v>
      </c>
    </row>
    <row r="561" spans="3:37" x14ac:dyDescent="0.2">
      <c r="C561" t="s">
        <v>334</v>
      </c>
      <c r="D561" s="42">
        <v>58</v>
      </c>
      <c r="E561" s="42">
        <v>31.07</v>
      </c>
      <c r="F561" s="42" t="s">
        <v>46</v>
      </c>
      <c r="N561" t="s">
        <v>334</v>
      </c>
      <c r="O561">
        <v>12.896848612918152</v>
      </c>
      <c r="P561">
        <v>19.578835944462963</v>
      </c>
      <c r="Q561">
        <v>19.328918109796597</v>
      </c>
      <c r="R561">
        <v>17.268200889059237</v>
      </c>
      <c r="W561" t="s">
        <v>334</v>
      </c>
      <c r="X561">
        <v>19.923978709947146</v>
      </c>
      <c r="Y561">
        <v>21.252250318827333</v>
      </c>
      <c r="Z561">
        <v>23.980045068129105</v>
      </c>
      <c r="AA561">
        <f t="shared" si="2"/>
        <v>21.718758032301196</v>
      </c>
      <c r="AE561" t="s">
        <v>334</v>
      </c>
      <c r="AF561">
        <v>23.908184698288288</v>
      </c>
      <c r="AG561">
        <v>24.572268475989997</v>
      </c>
      <c r="AH561">
        <v>27.510159165027041</v>
      </c>
      <c r="AI561">
        <v>26.165230586101384</v>
      </c>
      <c r="AJ561">
        <v>23.076097334255419</v>
      </c>
      <c r="AK561">
        <f t="shared" si="1"/>
        <v>25.046388051932428</v>
      </c>
    </row>
    <row r="562" spans="3:37" x14ac:dyDescent="0.2">
      <c r="C562" t="s">
        <v>335</v>
      </c>
      <c r="D562" s="42">
        <v>26</v>
      </c>
      <c r="E562" s="42">
        <v>34.97</v>
      </c>
      <c r="F562" s="42" t="s">
        <v>47</v>
      </c>
      <c r="N562" t="s">
        <v>335</v>
      </c>
      <c r="O562">
        <v>28.977907631634654</v>
      </c>
      <c r="P562">
        <v>28.834949153943143</v>
      </c>
      <c r="Q562">
        <v>31.401327626249678</v>
      </c>
      <c r="R562">
        <v>29.738061470609157</v>
      </c>
      <c r="W562" t="s">
        <v>335</v>
      </c>
      <c r="X562">
        <v>24.741242190742586</v>
      </c>
      <c r="Y562">
        <v>24.687630171760098</v>
      </c>
      <c r="Z562">
        <v>22.812768593127082</v>
      </c>
      <c r="AA562">
        <f t="shared" si="2"/>
        <v>24.080546985209924</v>
      </c>
      <c r="AE562" t="s">
        <v>335</v>
      </c>
      <c r="AF562">
        <v>10.739400128402711</v>
      </c>
      <c r="AG562">
        <v>12.317427933154539</v>
      </c>
      <c r="AI562">
        <v>13.583089094815508</v>
      </c>
      <c r="AJ562">
        <v>9.5884826211883336</v>
      </c>
      <c r="AK562">
        <f t="shared" si="1"/>
        <v>11.557099944390272</v>
      </c>
    </row>
    <row r="563" spans="3:37" x14ac:dyDescent="0.2">
      <c r="C563" t="s">
        <v>336</v>
      </c>
      <c r="D563" s="42">
        <v>47</v>
      </c>
      <c r="E563" s="42">
        <v>24.86</v>
      </c>
      <c r="F563" s="42" t="s">
        <v>46</v>
      </c>
      <c r="N563" t="s">
        <v>336</v>
      </c>
      <c r="O563">
        <v>5.7369399680234787</v>
      </c>
      <c r="P563">
        <v>6.8734578457678985</v>
      </c>
      <c r="Q563">
        <v>10.336292437610968</v>
      </c>
      <c r="R563">
        <v>7.6488967504674479</v>
      </c>
      <c r="W563" t="s">
        <v>336</v>
      </c>
      <c r="X563">
        <v>12.9624361696162</v>
      </c>
      <c r="Y563">
        <v>9.1579124246419816</v>
      </c>
      <c r="Z563">
        <v>14.023891097443242</v>
      </c>
      <c r="AA563">
        <f t="shared" si="2"/>
        <v>12.048079897233807</v>
      </c>
      <c r="AE563" t="s">
        <v>336</v>
      </c>
      <c r="AF563">
        <v>35.730284942713403</v>
      </c>
      <c r="AG563">
        <v>36.832507259011244</v>
      </c>
      <c r="AI563">
        <v>39.996579170729667</v>
      </c>
      <c r="AJ563">
        <v>45.035142845339273</v>
      </c>
      <c r="AK563">
        <f t="shared" si="1"/>
        <v>39.398628554448393</v>
      </c>
    </row>
    <row r="564" spans="3:37" x14ac:dyDescent="0.2">
      <c r="C564" t="s">
        <v>337</v>
      </c>
      <c r="D564" s="42">
        <v>40</v>
      </c>
      <c r="E564" s="42">
        <v>36.880000000000003</v>
      </c>
      <c r="F564" s="42" t="s">
        <v>46</v>
      </c>
      <c r="N564" t="s">
        <v>337</v>
      </c>
      <c r="O564">
        <v>18.417514041591168</v>
      </c>
      <c r="P564">
        <v>17.824344234038517</v>
      </c>
      <c r="Q564">
        <v>24.372688951818784</v>
      </c>
      <c r="R564">
        <v>20.204849075816156</v>
      </c>
      <c r="W564" t="s">
        <v>337</v>
      </c>
      <c r="X564">
        <v>51.7452853975986</v>
      </c>
      <c r="Y564">
        <v>50.849040973775956</v>
      </c>
      <c r="Z564">
        <v>49.009969961263721</v>
      </c>
      <c r="AA564">
        <f t="shared" si="2"/>
        <v>50.534765444212759</v>
      </c>
      <c r="AE564" t="s">
        <v>337</v>
      </c>
      <c r="AF564">
        <v>1.4717115629462909</v>
      </c>
      <c r="AG564">
        <v>4.040071246763393</v>
      </c>
      <c r="AI564">
        <v>3.4243048798608084</v>
      </c>
      <c r="AJ564">
        <v>2.5083844527245716</v>
      </c>
      <c r="AK564">
        <f t="shared" si="1"/>
        <v>2.861118035573766</v>
      </c>
    </row>
    <row r="565" spans="3:37" x14ac:dyDescent="0.2">
      <c r="C565" t="s">
        <v>338</v>
      </c>
      <c r="D565" s="42">
        <v>35</v>
      </c>
      <c r="E565" s="42">
        <v>27.52</v>
      </c>
      <c r="F565" s="42" t="s">
        <v>47</v>
      </c>
      <c r="N565" t="s">
        <v>338</v>
      </c>
      <c r="O565">
        <v>17.903620880027411</v>
      </c>
      <c r="P565">
        <v>18.973885562718117</v>
      </c>
      <c r="Q565">
        <v>23.5072121099833</v>
      </c>
      <c r="R565">
        <v>20.128239517576276</v>
      </c>
      <c r="W565" t="s">
        <v>338</v>
      </c>
      <c r="X565">
        <v>51.410948803829591</v>
      </c>
      <c r="Y565">
        <v>50.923532607505891</v>
      </c>
      <c r="Z565">
        <v>46.529304916903349</v>
      </c>
      <c r="AA565">
        <f t="shared" si="2"/>
        <v>49.621262109412946</v>
      </c>
      <c r="AE565" t="s">
        <v>338</v>
      </c>
      <c r="AF565">
        <v>5.1162923104833888</v>
      </c>
      <c r="AG565">
        <v>6.0218515337629244</v>
      </c>
      <c r="AH565">
        <v>3.1414943177904129</v>
      </c>
      <c r="AI565">
        <v>6.66907077642042</v>
      </c>
      <c r="AJ565">
        <v>4.7970035116242604</v>
      </c>
      <c r="AK565">
        <f t="shared" si="1"/>
        <v>5.1491424900162812</v>
      </c>
    </row>
    <row r="566" spans="3:37" x14ac:dyDescent="0.2">
      <c r="C566" t="s">
        <v>449</v>
      </c>
      <c r="D566" s="47">
        <v>47</v>
      </c>
      <c r="E566" s="47">
        <v>32.78</v>
      </c>
      <c r="F566" s="47" t="s">
        <v>47</v>
      </c>
      <c r="N566" t="s">
        <v>449</v>
      </c>
      <c r="O566">
        <v>20.93883717038387</v>
      </c>
      <c r="P566">
        <v>23.62710556983944</v>
      </c>
      <c r="Q566">
        <v>28.034785432790052</v>
      </c>
      <c r="R566">
        <v>24.200242724337784</v>
      </c>
      <c r="W566" t="s">
        <v>449</v>
      </c>
      <c r="X566">
        <v>46.472069577246899</v>
      </c>
      <c r="Y566">
        <v>41.382602629807856</v>
      </c>
      <c r="Z566">
        <v>44.87503858687375</v>
      </c>
      <c r="AA566">
        <f t="shared" si="2"/>
        <v>44.243236931309504</v>
      </c>
      <c r="AE566" t="s">
        <v>449</v>
      </c>
      <c r="AF566">
        <v>4.2028629794026751</v>
      </c>
      <c r="AG566">
        <v>5.329488094425102</v>
      </c>
      <c r="AI566">
        <v>5.1950419569473612</v>
      </c>
      <c r="AJ566">
        <v>3.1961421941252341</v>
      </c>
      <c r="AK566">
        <f t="shared" si="1"/>
        <v>4.4808838062250924</v>
      </c>
    </row>
    <row r="567" spans="3:37" x14ac:dyDescent="0.2">
      <c r="C567" t="s">
        <v>339</v>
      </c>
      <c r="D567" s="42">
        <v>22</v>
      </c>
      <c r="E567" s="42">
        <v>35.71</v>
      </c>
      <c r="F567" s="42" t="s">
        <v>47</v>
      </c>
      <c r="N567" t="s">
        <v>339</v>
      </c>
      <c r="O567">
        <v>21.987537337780754</v>
      </c>
      <c r="P567">
        <v>21.155824720564837</v>
      </c>
      <c r="Q567">
        <v>27.447710475502934</v>
      </c>
      <c r="R567">
        <v>23.53035751128284</v>
      </c>
      <c r="W567" t="s">
        <v>339</v>
      </c>
      <c r="X567">
        <v>38.665191068955728</v>
      </c>
      <c r="Y567">
        <v>35.905510496605594</v>
      </c>
      <c r="Z567">
        <v>38.795329047214793</v>
      </c>
      <c r="AA567">
        <f t="shared" si="2"/>
        <v>37.788676870925372</v>
      </c>
      <c r="AE567" t="s">
        <v>339</v>
      </c>
      <c r="AF567">
        <v>4.6554775427910045</v>
      </c>
      <c r="AG567">
        <v>6.4724837894322285</v>
      </c>
      <c r="AH567">
        <v>3.4814277895406596</v>
      </c>
      <c r="AI567">
        <v>5.4604061510883959</v>
      </c>
      <c r="AJ567">
        <v>4.4712399089642707</v>
      </c>
      <c r="AK567">
        <f t="shared" si="1"/>
        <v>4.9082070363633123</v>
      </c>
    </row>
    <row r="568" spans="3:37" x14ac:dyDescent="0.2">
      <c r="C568" t="s">
        <v>341</v>
      </c>
      <c r="D568" s="42">
        <v>23</v>
      </c>
      <c r="E568" s="42">
        <v>34.32</v>
      </c>
      <c r="F568" s="42" t="s">
        <v>46</v>
      </c>
      <c r="N568" t="s">
        <v>341</v>
      </c>
      <c r="O568">
        <v>49.237041130119081</v>
      </c>
      <c r="P568">
        <v>39.341650446326149</v>
      </c>
      <c r="Q568">
        <v>50.812837345406663</v>
      </c>
      <c r="R568">
        <v>46.463842973950626</v>
      </c>
      <c r="W568" t="s">
        <v>341</v>
      </c>
      <c r="X568">
        <v>27.506245883547685</v>
      </c>
      <c r="Y568">
        <v>27.993606354535704</v>
      </c>
      <c r="Z568">
        <v>22.201118631567009</v>
      </c>
      <c r="AA568">
        <f t="shared" si="2"/>
        <v>25.900323623216803</v>
      </c>
      <c r="AE568" t="s">
        <v>341</v>
      </c>
      <c r="AF568">
        <v>4.2276033638350166</v>
      </c>
      <c r="AG568">
        <v>6.2808112071565656</v>
      </c>
      <c r="AI568">
        <v>6.617549160210328</v>
      </c>
      <c r="AJ568">
        <v>5.4639496693542302</v>
      </c>
      <c r="AK568">
        <f t="shared" si="1"/>
        <v>5.6474783501390355</v>
      </c>
    </row>
    <row r="569" spans="3:37" x14ac:dyDescent="0.2">
      <c r="C569" t="s">
        <v>342</v>
      </c>
      <c r="D569" s="42">
        <v>28</v>
      </c>
      <c r="E569" s="42">
        <v>24.7</v>
      </c>
      <c r="F569" s="42" t="s">
        <v>46</v>
      </c>
      <c r="N569" t="s">
        <v>342</v>
      </c>
      <c r="O569">
        <v>45.432746962975123</v>
      </c>
      <c r="P569">
        <v>37.683664029662438</v>
      </c>
      <c r="Q569">
        <v>47.440625892322636</v>
      </c>
      <c r="R569">
        <v>43.51901229498673</v>
      </c>
      <c r="W569" t="s">
        <v>342</v>
      </c>
      <c r="X569">
        <v>24.029320355417887</v>
      </c>
      <c r="Y569">
        <v>20.945528608986507</v>
      </c>
      <c r="Z569">
        <v>24.112083067912668</v>
      </c>
      <c r="AA569">
        <f t="shared" si="2"/>
        <v>23.028977344105687</v>
      </c>
      <c r="AE569" t="s">
        <v>342</v>
      </c>
      <c r="AF569">
        <v>4.945463552364032</v>
      </c>
      <c r="AG569">
        <v>8.0440059641839614</v>
      </c>
      <c r="AH569">
        <v>5.0065745733612363</v>
      </c>
      <c r="AI569">
        <v>6.3272121924772424</v>
      </c>
      <c r="AJ569">
        <v>5.2047804502000217</v>
      </c>
      <c r="AK569">
        <f t="shared" si="1"/>
        <v>5.9056073465172991</v>
      </c>
    </row>
    <row r="570" spans="3:37" x14ac:dyDescent="0.2">
      <c r="C570" t="s">
        <v>343</v>
      </c>
      <c r="D570" s="42">
        <v>55</v>
      </c>
      <c r="E570" s="42">
        <v>38.01</v>
      </c>
      <c r="F570" s="42" t="s">
        <v>46</v>
      </c>
      <c r="N570" t="s">
        <v>343</v>
      </c>
      <c r="O570">
        <v>14.970568116903674</v>
      </c>
      <c r="P570">
        <v>16.182204675039301</v>
      </c>
      <c r="Q570">
        <v>20.612388019964907</v>
      </c>
      <c r="R570">
        <v>17.255053603969294</v>
      </c>
      <c r="W570" t="s">
        <v>343</v>
      </c>
      <c r="X570">
        <v>57.793742423492887</v>
      </c>
      <c r="Y570">
        <v>56.350340400810083</v>
      </c>
      <c r="Z570">
        <v>59.801281578482715</v>
      </c>
      <c r="AA570">
        <f t="shared" si="2"/>
        <v>57.981788134261897</v>
      </c>
      <c r="AE570" t="s">
        <v>343</v>
      </c>
      <c r="AF570">
        <v>2.6313781405610932</v>
      </c>
      <c r="AG570">
        <v>4.0446980235032068</v>
      </c>
      <c r="AH570">
        <v>3.5355020551076111</v>
      </c>
      <c r="AI570">
        <v>3.6124201409736925</v>
      </c>
      <c r="AJ570">
        <v>3.3681807182665491</v>
      </c>
      <c r="AK570">
        <f t="shared" si="1"/>
        <v>3.4384358156824306</v>
      </c>
    </row>
    <row r="571" spans="3:37" x14ac:dyDescent="0.2">
      <c r="C571" t="s">
        <v>344</v>
      </c>
      <c r="D571" s="42">
        <v>48</v>
      </c>
      <c r="E571" s="42">
        <v>36.44</v>
      </c>
      <c r="F571" s="42" t="s">
        <v>46</v>
      </c>
      <c r="N571" t="s">
        <v>344</v>
      </c>
      <c r="O571">
        <v>19.644493966170394</v>
      </c>
      <c r="P571">
        <v>13.519359728316243</v>
      </c>
      <c r="Q571">
        <v>22.652198817989309</v>
      </c>
      <c r="R571">
        <v>18.605350837491979</v>
      </c>
      <c r="W571" t="s">
        <v>344</v>
      </c>
      <c r="X571">
        <v>45.428909186939009</v>
      </c>
      <c r="Y571">
        <v>42.15533407863969</v>
      </c>
      <c r="Z571">
        <v>47.122106014938801</v>
      </c>
      <c r="AA571">
        <f t="shared" si="2"/>
        <v>44.902116426839164</v>
      </c>
      <c r="AE571" t="s">
        <v>344</v>
      </c>
      <c r="AF571">
        <v>7.0688189082321866</v>
      </c>
      <c r="AG571">
        <v>1.8261585767625743</v>
      </c>
      <c r="AI571">
        <v>9.9024423969593069</v>
      </c>
      <c r="AJ571">
        <v>1.2372067498971053</v>
      </c>
      <c r="AK571">
        <f t="shared" si="1"/>
        <v>5.0086566579627938</v>
      </c>
    </row>
    <row r="572" spans="3:37" x14ac:dyDescent="0.2">
      <c r="C572" t="s">
        <v>345</v>
      </c>
      <c r="D572" s="42">
        <v>4</v>
      </c>
      <c r="E572" s="42">
        <v>20.63</v>
      </c>
      <c r="F572" s="42" t="s">
        <v>47</v>
      </c>
      <c r="N572" t="s">
        <v>345</v>
      </c>
      <c r="O572">
        <v>8.5836006581164543</v>
      </c>
      <c r="P572">
        <v>7.1638422053103739</v>
      </c>
      <c r="Q572">
        <v>12.502686949109298</v>
      </c>
      <c r="R572">
        <v>9.4167099375120422</v>
      </c>
      <c r="W572" t="s">
        <v>345</v>
      </c>
      <c r="X572">
        <v>29.152397574878957</v>
      </c>
      <c r="Y572">
        <v>26.757873878000215</v>
      </c>
      <c r="Z572">
        <v>21.498986339263727</v>
      </c>
      <c r="AA572">
        <f t="shared" si="2"/>
        <v>25.8030859307143</v>
      </c>
      <c r="AE572" t="s">
        <v>345</v>
      </c>
      <c r="AF572">
        <v>22.416849676586466</v>
      </c>
      <c r="AG572">
        <v>22.044534057959911</v>
      </c>
      <c r="AI572">
        <v>23.129827186861903</v>
      </c>
      <c r="AJ572">
        <v>18.38187081788513</v>
      </c>
      <c r="AK572">
        <f t="shared" si="1"/>
        <v>21.493270434823351</v>
      </c>
    </row>
    <row r="573" spans="3:37" x14ac:dyDescent="0.2">
      <c r="C573" t="s">
        <v>346</v>
      </c>
      <c r="D573" s="42">
        <v>51</v>
      </c>
      <c r="E573" s="42">
        <v>28.1</v>
      </c>
      <c r="F573" s="42" t="s">
        <v>46</v>
      </c>
      <c r="N573" t="s">
        <v>346</v>
      </c>
      <c r="O573">
        <v>27.73264115568573</v>
      </c>
      <c r="P573">
        <v>9.4346463691906468</v>
      </c>
      <c r="Q573">
        <v>29.618918333028159</v>
      </c>
      <c r="R573">
        <v>22.262068619301512</v>
      </c>
      <c r="W573" t="s">
        <v>346</v>
      </c>
      <c r="X573">
        <v>62.609288223809763</v>
      </c>
      <c r="Y573">
        <v>53.638501714753176</v>
      </c>
      <c r="Z573">
        <v>57.49624975917235</v>
      </c>
      <c r="AA573">
        <f t="shared" si="2"/>
        <v>57.914679899245094</v>
      </c>
      <c r="AE573" t="s">
        <v>346</v>
      </c>
      <c r="AF573">
        <v>2.1584554212320151</v>
      </c>
      <c r="AG573">
        <v>3.4656993565243854</v>
      </c>
      <c r="AI573">
        <v>3.0844974860233796</v>
      </c>
      <c r="AJ573">
        <v>3.3780602832242188</v>
      </c>
      <c r="AK573">
        <f t="shared" si="1"/>
        <v>3.0216781367509995</v>
      </c>
    </row>
    <row r="574" spans="3:37" x14ac:dyDescent="0.2">
      <c r="C574" t="s">
        <v>347</v>
      </c>
      <c r="D574" s="42">
        <v>31</v>
      </c>
      <c r="E574" s="42">
        <v>36.29</v>
      </c>
      <c r="F574" s="42" t="s">
        <v>47</v>
      </c>
      <c r="N574" t="s">
        <v>347</v>
      </c>
      <c r="O574">
        <v>11.536441191613605</v>
      </c>
      <c r="P574">
        <v>8.1686247221460224</v>
      </c>
      <c r="Q574">
        <v>15.687547733202873</v>
      </c>
      <c r="R574">
        <v>11.797537882320833</v>
      </c>
      <c r="W574" t="s">
        <v>347</v>
      </c>
      <c r="X574">
        <v>60.530906081860493</v>
      </c>
      <c r="Y574">
        <v>60.600742126659405</v>
      </c>
      <c r="Z574">
        <v>57.282689739366973</v>
      </c>
      <c r="AA574">
        <f t="shared" si="2"/>
        <v>59.47144598262895</v>
      </c>
      <c r="AE574" t="s">
        <v>347</v>
      </c>
      <c r="AF574">
        <v>5.7958655735944822</v>
      </c>
      <c r="AG574">
        <v>6.4770458571077141</v>
      </c>
      <c r="AH574">
        <v>5.1443552952321534</v>
      </c>
      <c r="AI574">
        <v>5.1000421931032101</v>
      </c>
      <c r="AJ574">
        <v>5.6547931760390702</v>
      </c>
      <c r="AK574">
        <f t="shared" si="1"/>
        <v>5.634420419015326</v>
      </c>
    </row>
    <row r="575" spans="3:37" x14ac:dyDescent="0.2">
      <c r="C575" t="s">
        <v>450</v>
      </c>
      <c r="D575" s="42">
        <v>41</v>
      </c>
      <c r="E575" s="42">
        <v>31.63</v>
      </c>
      <c r="F575" s="42" t="s">
        <v>46</v>
      </c>
      <c r="N575" t="s">
        <v>450</v>
      </c>
      <c r="O575">
        <v>19.826356981176016</v>
      </c>
      <c r="P575">
        <v>16.191036682846576</v>
      </c>
      <c r="Q575">
        <v>24.962668759040962</v>
      </c>
      <c r="R575">
        <v>20.326687474354518</v>
      </c>
      <c r="W575" t="s">
        <v>450</v>
      </c>
      <c r="X575">
        <v>36.59871917486803</v>
      </c>
      <c r="Y575">
        <v>29.009136597343037</v>
      </c>
      <c r="Z575">
        <v>36.32296702254029</v>
      </c>
      <c r="AA575">
        <f t="shared" si="2"/>
        <v>33.976940931583783</v>
      </c>
      <c r="AE575" t="s">
        <v>450</v>
      </c>
      <c r="AF575">
        <v>14.661726721183124</v>
      </c>
      <c r="AG575">
        <v>17.045739433365355</v>
      </c>
      <c r="AH575">
        <v>12.830705958287528</v>
      </c>
      <c r="AI575">
        <v>17.575230829886131</v>
      </c>
      <c r="AJ575">
        <v>14.224984763103313</v>
      </c>
      <c r="AK575">
        <f t="shared" si="1"/>
        <v>15.26767754116509</v>
      </c>
    </row>
    <row r="576" spans="3:37" x14ac:dyDescent="0.2">
      <c r="C576" t="s">
        <v>348</v>
      </c>
      <c r="D576" s="42">
        <v>64</v>
      </c>
      <c r="E576" s="42">
        <v>32.39</v>
      </c>
      <c r="F576" s="42" t="s">
        <v>47</v>
      </c>
      <c r="N576" t="s">
        <v>348</v>
      </c>
      <c r="O576">
        <v>9.9363848192196453</v>
      </c>
      <c r="P576">
        <v>7.3565920187619627</v>
      </c>
      <c r="Q576">
        <v>12.684818588832844</v>
      </c>
      <c r="R576">
        <v>9.992598475604817</v>
      </c>
      <c r="W576" t="s">
        <v>348</v>
      </c>
      <c r="X576">
        <v>43.275743723543194</v>
      </c>
      <c r="Y576">
        <v>36.798086229615727</v>
      </c>
      <c r="Z576">
        <v>41.540100104429946</v>
      </c>
      <c r="AA576">
        <f t="shared" si="2"/>
        <v>40.537976685862958</v>
      </c>
      <c r="AE576" t="s">
        <v>348</v>
      </c>
      <c r="AF576">
        <v>4.4468591544414462</v>
      </c>
      <c r="AG576">
        <v>8.4426869981428077</v>
      </c>
      <c r="AH576">
        <v>5.9004404347879662</v>
      </c>
      <c r="AI576">
        <v>7.0133230449871746</v>
      </c>
      <c r="AJ576">
        <v>6.0000735638259224</v>
      </c>
      <c r="AK576">
        <f t="shared" si="1"/>
        <v>6.3606766392370631</v>
      </c>
    </row>
    <row r="577" spans="1:37" x14ac:dyDescent="0.2">
      <c r="C577" t="s">
        <v>349</v>
      </c>
      <c r="D577" s="42">
        <v>51</v>
      </c>
      <c r="E577" s="42">
        <v>33.01</v>
      </c>
      <c r="F577" s="42" t="s">
        <v>46</v>
      </c>
      <c r="N577" t="s">
        <v>349</v>
      </c>
      <c r="O577">
        <v>14.535407932871495</v>
      </c>
      <c r="P577">
        <v>8.9352619088655256</v>
      </c>
      <c r="Q577">
        <v>17.913291811070486</v>
      </c>
      <c r="R577">
        <v>13.794653884269168</v>
      </c>
      <c r="W577" t="s">
        <v>349</v>
      </c>
      <c r="X577">
        <v>44.502713324415623</v>
      </c>
      <c r="Y577">
        <v>43.262336867433902</v>
      </c>
      <c r="Z577">
        <v>45.318169562867268</v>
      </c>
      <c r="AA577">
        <f t="shared" si="2"/>
        <v>44.361073251572265</v>
      </c>
      <c r="AE577" t="s">
        <v>349</v>
      </c>
      <c r="AF577">
        <v>9.6678544085766376</v>
      </c>
      <c r="AG577">
        <v>12.621644977165413</v>
      </c>
      <c r="AH577">
        <v>11.334858304740118</v>
      </c>
      <c r="AI577">
        <v>14.62674120268967</v>
      </c>
      <c r="AJ577">
        <v>9.2226587390827266</v>
      </c>
      <c r="AK577">
        <f t="shared" si="1"/>
        <v>11.494751526450914</v>
      </c>
    </row>
    <row r="578" spans="1:37" x14ac:dyDescent="0.2">
      <c r="C578" t="s">
        <v>350</v>
      </c>
      <c r="D578" s="42">
        <v>48</v>
      </c>
      <c r="E578" s="42">
        <v>29.45</v>
      </c>
      <c r="F578" s="42" t="s">
        <v>46</v>
      </c>
      <c r="N578" t="s">
        <v>350</v>
      </c>
      <c r="O578">
        <v>37.417112644865654</v>
      </c>
      <c r="P578">
        <v>31.627771315003177</v>
      </c>
      <c r="Q578">
        <v>38.107211715848116</v>
      </c>
      <c r="R578">
        <v>35.717365225238979</v>
      </c>
      <c r="W578" t="s">
        <v>350</v>
      </c>
      <c r="X578">
        <v>36.509516377980056</v>
      </c>
      <c r="Y578">
        <v>33.365144047394338</v>
      </c>
      <c r="Z578">
        <v>35.840733569729139</v>
      </c>
      <c r="AA578">
        <f t="shared" si="2"/>
        <v>35.238464665034513</v>
      </c>
      <c r="AE578" t="s">
        <v>350</v>
      </c>
      <c r="AF578">
        <v>5.0694920479495789</v>
      </c>
      <c r="AG578">
        <v>9.3830403466294996</v>
      </c>
      <c r="AH578">
        <v>5.9805280187687506</v>
      </c>
      <c r="AI578">
        <v>7.0678808588332176</v>
      </c>
      <c r="AJ578">
        <v>5.3810066858037757</v>
      </c>
      <c r="AK578">
        <f t="shared" si="1"/>
        <v>6.5763895915969641</v>
      </c>
    </row>
    <row r="579" spans="1:37" x14ac:dyDescent="0.2">
      <c r="C579" t="s">
        <v>351</v>
      </c>
      <c r="D579" s="42">
        <v>42</v>
      </c>
      <c r="E579" s="42">
        <v>28.85</v>
      </c>
      <c r="F579" s="42" t="s">
        <v>47</v>
      </c>
      <c r="N579" t="s">
        <v>351</v>
      </c>
      <c r="O579">
        <v>9.9307002131987563</v>
      </c>
      <c r="P579">
        <v>3.9856376853959445</v>
      </c>
      <c r="Q579">
        <v>10.637311235405225</v>
      </c>
      <c r="R579">
        <v>8.1845497113333092</v>
      </c>
      <c r="W579" t="s">
        <v>351</v>
      </c>
      <c r="X579">
        <v>70.726719907134708</v>
      </c>
      <c r="Y579">
        <v>66.243744437950411</v>
      </c>
      <c r="Z579">
        <v>61.32304853914826</v>
      </c>
      <c r="AA579">
        <f t="shared" si="2"/>
        <v>66.097837628077798</v>
      </c>
      <c r="AE579" t="s">
        <v>351</v>
      </c>
      <c r="AF579">
        <v>3.257144925022418</v>
      </c>
      <c r="AG579">
        <v>4.4241931270903905</v>
      </c>
      <c r="AH579">
        <v>2.5112800976156868</v>
      </c>
      <c r="AI579">
        <v>3.5459514662200888</v>
      </c>
      <c r="AJ579">
        <v>2.8933793638010838</v>
      </c>
      <c r="AK579">
        <f t="shared" si="1"/>
        <v>3.3263897959499338</v>
      </c>
    </row>
    <row r="580" spans="1:37" x14ac:dyDescent="0.2">
      <c r="C580" t="s">
        <v>352</v>
      </c>
      <c r="D580" s="42">
        <v>21</v>
      </c>
      <c r="E580" s="42">
        <v>30.05</v>
      </c>
      <c r="F580" s="42" t="s">
        <v>46</v>
      </c>
      <c r="N580" t="s">
        <v>352</v>
      </c>
      <c r="O580">
        <v>9.2286684921622886</v>
      </c>
      <c r="P580">
        <v>8.0128471840007212</v>
      </c>
      <c r="Q580">
        <v>13.7528852695655</v>
      </c>
      <c r="R580">
        <v>10.331466981909504</v>
      </c>
      <c r="W580" t="s">
        <v>352</v>
      </c>
      <c r="X580">
        <v>59.716240259614658</v>
      </c>
      <c r="Y580">
        <v>46.919453486798325</v>
      </c>
      <c r="Z580">
        <v>45.261091441694269</v>
      </c>
      <c r="AA580">
        <f t="shared" si="2"/>
        <v>50.632261729369084</v>
      </c>
      <c r="AE580" t="s">
        <v>352</v>
      </c>
      <c r="AF580">
        <v>6.4508706538929053</v>
      </c>
      <c r="AG580">
        <v>5.9592253096289598</v>
      </c>
      <c r="AH580">
        <v>5.6824865476474598</v>
      </c>
      <c r="AI580">
        <v>7.9832826606450409</v>
      </c>
      <c r="AJ580">
        <v>9.6828303437974821</v>
      </c>
      <c r="AK580">
        <f t="shared" si="1"/>
        <v>7.1517391031223694</v>
      </c>
    </row>
    <row r="581" spans="1:37" x14ac:dyDescent="0.2">
      <c r="C581" t="s">
        <v>353</v>
      </c>
      <c r="D581" s="42">
        <v>38</v>
      </c>
      <c r="E581" s="42">
        <v>24.17</v>
      </c>
      <c r="F581" s="42" t="s">
        <v>47</v>
      </c>
      <c r="N581" t="s">
        <v>353</v>
      </c>
      <c r="O581">
        <v>2.4633066178613161</v>
      </c>
      <c r="P581">
        <v>8.8832053913392155</v>
      </c>
      <c r="Q581">
        <v>1.7790764176893292</v>
      </c>
      <c r="R581">
        <v>4.3751961422966197</v>
      </c>
      <c r="W581" t="s">
        <v>353</v>
      </c>
      <c r="X581">
        <v>5.8059623915186815</v>
      </c>
      <c r="Y581">
        <v>4.2549715073592633</v>
      </c>
      <c r="Z581">
        <v>8.0796794108592938</v>
      </c>
      <c r="AA581">
        <f t="shared" si="2"/>
        <v>6.0468711032457465</v>
      </c>
      <c r="AE581" t="s">
        <v>353</v>
      </c>
      <c r="AF581">
        <v>48.708067731183164</v>
      </c>
      <c r="AG581">
        <v>49.146953174161794</v>
      </c>
      <c r="AI581">
        <v>48.500227714664163</v>
      </c>
      <c r="AJ581">
        <v>54.910135359313834</v>
      </c>
      <c r="AK581">
        <f t="shared" si="1"/>
        <v>50.316345994830741</v>
      </c>
    </row>
    <row r="582" spans="1:37" x14ac:dyDescent="0.2">
      <c r="C582" t="s">
        <v>354</v>
      </c>
      <c r="D582" s="42">
        <v>53</v>
      </c>
      <c r="E582" s="42">
        <v>31</v>
      </c>
      <c r="F582" s="42" t="s">
        <v>47</v>
      </c>
      <c r="N582" t="s">
        <v>354</v>
      </c>
      <c r="O582">
        <v>22.01544930415789</v>
      </c>
      <c r="P582">
        <v>14.516329335709131</v>
      </c>
      <c r="Q582">
        <v>19.439121493992737</v>
      </c>
      <c r="R582">
        <v>18.656966711286586</v>
      </c>
      <c r="W582" t="s">
        <v>354</v>
      </c>
      <c r="X582">
        <v>36.701418122242593</v>
      </c>
      <c r="Y582">
        <v>31.972582865617657</v>
      </c>
      <c r="Z582">
        <v>35.374331922464783</v>
      </c>
      <c r="AA582">
        <f t="shared" si="2"/>
        <v>34.682777636775008</v>
      </c>
      <c r="AE582" t="s">
        <v>354</v>
      </c>
      <c r="AF582">
        <v>4.6751189203674048</v>
      </c>
      <c r="AG582">
        <v>7.446124189722096</v>
      </c>
      <c r="AH582">
        <v>7.0362070203937295</v>
      </c>
      <c r="AI582">
        <v>6.7833766365426733</v>
      </c>
      <c r="AJ582">
        <v>5.1454741721963915</v>
      </c>
      <c r="AK582">
        <f t="shared" si="1"/>
        <v>6.2172601878444587</v>
      </c>
    </row>
    <row r="583" spans="1:37" x14ac:dyDescent="0.2">
      <c r="C583" t="s">
        <v>355</v>
      </c>
      <c r="D583" s="42">
        <v>49</v>
      </c>
      <c r="E583" s="42">
        <v>30.12</v>
      </c>
      <c r="F583" s="42" t="s">
        <v>47</v>
      </c>
      <c r="N583" t="s">
        <v>355</v>
      </c>
      <c r="O583">
        <v>35.013124265124517</v>
      </c>
      <c r="P583">
        <v>27.186036771439287</v>
      </c>
      <c r="Q583">
        <v>35.790916400396696</v>
      </c>
      <c r="R583">
        <v>32.663359145653502</v>
      </c>
      <c r="W583" t="s">
        <v>355</v>
      </c>
      <c r="X583">
        <v>28.920966798894153</v>
      </c>
      <c r="Y583">
        <v>22.164532054788474</v>
      </c>
      <c r="Z583">
        <v>28.70762192445083</v>
      </c>
      <c r="AA583">
        <f t="shared" si="2"/>
        <v>26.597706926044484</v>
      </c>
      <c r="AE583" t="s">
        <v>355</v>
      </c>
      <c r="AF583">
        <v>5.2795882650824097</v>
      </c>
      <c r="AG583">
        <v>7.823258543114747</v>
      </c>
      <c r="AH583">
        <v>6.3140460122220654</v>
      </c>
      <c r="AI583">
        <v>6.2100668539218251</v>
      </c>
      <c r="AJ583">
        <v>6.7249279736589376</v>
      </c>
      <c r="AK583">
        <f t="shared" si="1"/>
        <v>6.4703775295999959</v>
      </c>
    </row>
    <row r="584" spans="1:37" x14ac:dyDescent="0.2">
      <c r="C584" t="s">
        <v>356</v>
      </c>
      <c r="D584" s="42">
        <v>19</v>
      </c>
      <c r="E584" s="42">
        <v>18.010000000000002</v>
      </c>
      <c r="F584" s="42" t="s">
        <v>46</v>
      </c>
      <c r="N584" t="s">
        <v>356</v>
      </c>
      <c r="O584">
        <v>11.984254117568797</v>
      </c>
      <c r="P584">
        <v>15.927241181785789</v>
      </c>
      <c r="Q584">
        <v>19.287729152056421</v>
      </c>
      <c r="R584">
        <v>15.733074817137002</v>
      </c>
      <c r="W584" t="s">
        <v>356</v>
      </c>
      <c r="X584">
        <v>37.812681969257994</v>
      </c>
      <c r="Y584">
        <v>34.427013941703088</v>
      </c>
      <c r="Z584">
        <v>32.719397010070679</v>
      </c>
      <c r="AA584">
        <f t="shared" si="2"/>
        <v>34.986364307010582</v>
      </c>
      <c r="AE584" t="s">
        <v>356</v>
      </c>
      <c r="AF584">
        <v>4.3050543889445994</v>
      </c>
      <c r="AG584">
        <v>5.5991352016471376</v>
      </c>
      <c r="AI584">
        <v>5.7784537730030827</v>
      </c>
      <c r="AJ584">
        <v>4.8211967923078305</v>
      </c>
      <c r="AK584">
        <f t="shared" si="1"/>
        <v>5.1259600389756628</v>
      </c>
    </row>
    <row r="585" spans="1:37" x14ac:dyDescent="0.2">
      <c r="C585" t="s">
        <v>357</v>
      </c>
      <c r="D585" s="42">
        <v>23</v>
      </c>
      <c r="E585" s="42">
        <v>22.5</v>
      </c>
      <c r="F585" s="42" t="s">
        <v>47</v>
      </c>
      <c r="N585" t="s">
        <v>357</v>
      </c>
      <c r="O585">
        <v>26.848956504128914</v>
      </c>
      <c r="P585">
        <v>28.432699834680648</v>
      </c>
      <c r="Q585">
        <v>31.288882693282041</v>
      </c>
      <c r="R585">
        <v>28.856846344030533</v>
      </c>
      <c r="W585" t="s">
        <v>357</v>
      </c>
      <c r="X585">
        <v>29.953523342231819</v>
      </c>
      <c r="Y585">
        <v>24.803020367615179</v>
      </c>
      <c r="Z585">
        <v>27.219462737275229</v>
      </c>
      <c r="AA585">
        <f t="shared" si="2"/>
        <v>27.325335482374072</v>
      </c>
      <c r="AE585" t="s">
        <v>357</v>
      </c>
      <c r="AF585">
        <v>5.2336768008321943</v>
      </c>
      <c r="AG585">
        <v>8.3420828085317833</v>
      </c>
      <c r="AI585">
        <v>6.4012377231367639</v>
      </c>
      <c r="AJ585">
        <v>5.3993009658711921</v>
      </c>
      <c r="AK585">
        <f t="shared" si="1"/>
        <v>6.344074574592983</v>
      </c>
    </row>
    <row r="586" spans="1:37" x14ac:dyDescent="0.2">
      <c r="C586" t="s">
        <v>358</v>
      </c>
      <c r="D586" s="42">
        <v>5</v>
      </c>
      <c r="E586" s="42">
        <v>15.71</v>
      </c>
      <c r="F586" s="42" t="s">
        <v>46</v>
      </c>
      <c r="N586" t="s">
        <v>358</v>
      </c>
      <c r="O586">
        <v>6.3279967414223552</v>
      </c>
      <c r="P586">
        <v>3.6370268968947643</v>
      </c>
      <c r="Q586">
        <v>8.4663204919172355</v>
      </c>
      <c r="R586">
        <v>6.1437813767447862</v>
      </c>
      <c r="W586" t="s">
        <v>358</v>
      </c>
      <c r="X586">
        <v>25.479092620405165</v>
      </c>
      <c r="Y586">
        <v>21.836415855433717</v>
      </c>
      <c r="Z586">
        <v>20.733307745200872</v>
      </c>
      <c r="AA586">
        <f t="shared" si="2"/>
        <v>22.682938740346586</v>
      </c>
      <c r="AE586" t="s">
        <v>358</v>
      </c>
      <c r="AF586">
        <v>26.492103894664872</v>
      </c>
      <c r="AG586">
        <v>26.041556683774971</v>
      </c>
      <c r="AI586">
        <v>28.193527550432549</v>
      </c>
      <c r="AJ586">
        <v>26.623057588606819</v>
      </c>
      <c r="AK586">
        <f t="shared" si="1"/>
        <v>26.837561429369806</v>
      </c>
    </row>
    <row r="587" spans="1:37" x14ac:dyDescent="0.2">
      <c r="C587" t="s">
        <v>359</v>
      </c>
      <c r="D587" s="42">
        <v>22</v>
      </c>
      <c r="E587" s="42">
        <v>26.52</v>
      </c>
      <c r="F587" s="42" t="s">
        <v>47</v>
      </c>
      <c r="N587" t="s">
        <v>359</v>
      </c>
      <c r="O587">
        <v>11.499956073201366</v>
      </c>
      <c r="P587">
        <v>10.013866814315694</v>
      </c>
      <c r="Q587">
        <v>13.204344986748655</v>
      </c>
      <c r="R587">
        <v>11.572722624755238</v>
      </c>
      <c r="W587" t="s">
        <v>359</v>
      </c>
      <c r="X587">
        <v>30.523458270017564</v>
      </c>
      <c r="Y587">
        <v>26.663513122402652</v>
      </c>
      <c r="Z587">
        <v>22.623152818547041</v>
      </c>
      <c r="AA587">
        <f t="shared" si="2"/>
        <v>26.603374736989085</v>
      </c>
      <c r="AE587" t="s">
        <v>359</v>
      </c>
      <c r="AF587">
        <v>13.784458932747503</v>
      </c>
      <c r="AG587">
        <v>16.115982772769232</v>
      </c>
      <c r="AH587">
        <v>13.252007682611449</v>
      </c>
      <c r="AI587">
        <v>13.302827018287511</v>
      </c>
      <c r="AJ587">
        <v>13.080455380246361</v>
      </c>
      <c r="AK587">
        <f t="shared" si="1"/>
        <v>13.907146357332412</v>
      </c>
    </row>
    <row r="588" spans="1:37" x14ac:dyDescent="0.2">
      <c r="Q588" s="1" t="s">
        <v>11</v>
      </c>
      <c r="R588" s="1">
        <f>AVERAGE(R547:R587)</f>
        <v>18.460287764406424</v>
      </c>
      <c r="Z588" s="1" t="s">
        <v>11</v>
      </c>
      <c r="AA588" s="1">
        <f>AVERAGE(AA547:AA587)</f>
        <v>34.238460004298133</v>
      </c>
      <c r="AJ588" s="1" t="s">
        <v>11</v>
      </c>
      <c r="AK588" s="1">
        <f>AVERAGE(AK547:AK587)</f>
        <v>13.508186498432496</v>
      </c>
    </row>
    <row r="589" spans="1:37" x14ac:dyDescent="0.2">
      <c r="Q589" t="s">
        <v>12</v>
      </c>
      <c r="R589">
        <f>STDEV(R547:R587)</f>
        <v>10.738808758453017</v>
      </c>
      <c r="Z589" t="s">
        <v>12</v>
      </c>
      <c r="AA589">
        <f>STDEV(AA547:AA587)</f>
        <v>14.795531525288936</v>
      </c>
      <c r="AJ589" t="s">
        <v>12</v>
      </c>
      <c r="AK589">
        <f>STDEV(AK547:AK587)</f>
        <v>13.509319491131549</v>
      </c>
    </row>
    <row r="592" spans="1:37" x14ac:dyDescent="0.2">
      <c r="A592" t="s">
        <v>534</v>
      </c>
      <c r="B592" t="s">
        <v>361</v>
      </c>
      <c r="C592" t="s">
        <v>55</v>
      </c>
      <c r="D592" s="1" t="s">
        <v>315</v>
      </c>
      <c r="E592" s="40" t="s">
        <v>316</v>
      </c>
      <c r="F592" s="1" t="s">
        <v>45</v>
      </c>
      <c r="L592" t="s">
        <v>534</v>
      </c>
      <c r="M592" t="s">
        <v>361</v>
      </c>
      <c r="O592" t="s">
        <v>8</v>
      </c>
      <c r="P592" t="s">
        <v>9</v>
      </c>
      <c r="Q592" t="s">
        <v>10</v>
      </c>
      <c r="R592" t="s">
        <v>460</v>
      </c>
      <c r="U592" t="s">
        <v>534</v>
      </c>
      <c r="V592" t="s">
        <v>361</v>
      </c>
      <c r="X592" t="s">
        <v>90</v>
      </c>
      <c r="Y592" t="s">
        <v>52</v>
      </c>
      <c r="Z592" t="s">
        <v>53</v>
      </c>
      <c r="AA592" t="s">
        <v>461</v>
      </c>
      <c r="AC592" t="s">
        <v>534</v>
      </c>
      <c r="AD592" t="s">
        <v>361</v>
      </c>
      <c r="AF592" t="s">
        <v>174</v>
      </c>
      <c r="AG592" t="s">
        <v>175</v>
      </c>
      <c r="AH592" t="s">
        <v>176</v>
      </c>
      <c r="AI592" t="s">
        <v>177</v>
      </c>
      <c r="AJ592" t="s">
        <v>178</v>
      </c>
      <c r="AK592" t="s">
        <v>462</v>
      </c>
    </row>
    <row r="593" spans="3:37" x14ac:dyDescent="0.2">
      <c r="C593" t="s">
        <v>362</v>
      </c>
      <c r="D593" s="42">
        <v>29</v>
      </c>
      <c r="E593" s="42">
        <v>24.5</v>
      </c>
      <c r="F593" s="42" t="s">
        <v>47</v>
      </c>
      <c r="N593" t="s">
        <v>362</v>
      </c>
      <c r="O593">
        <v>25.424927241640127</v>
      </c>
      <c r="P593">
        <v>15.482451387299095</v>
      </c>
      <c r="Q593">
        <v>28.146877837306597</v>
      </c>
      <c r="R593">
        <v>23.018085488748607</v>
      </c>
      <c r="W593" t="s">
        <v>362</v>
      </c>
      <c r="X593">
        <v>44.540111535909887</v>
      </c>
      <c r="Y593">
        <v>32.966263371577185</v>
      </c>
      <c r="Z593">
        <v>43.063092392778103</v>
      </c>
      <c r="AA593">
        <v>40.189822433421725</v>
      </c>
      <c r="AE593" t="s">
        <v>362</v>
      </c>
      <c r="AF593">
        <v>2.8143156482594986</v>
      </c>
      <c r="AG593">
        <v>3.4296221833010767</v>
      </c>
      <c r="AH593">
        <v>2.4253441246841549</v>
      </c>
      <c r="AI593">
        <v>3.0543628496243191</v>
      </c>
      <c r="AJ593">
        <v>2.2382153689241266</v>
      </c>
      <c r="AK593">
        <f t="shared" ref="AK593:AK600" si="3">AVERAGE(AF593:AJ593)</f>
        <v>2.7923720349586354</v>
      </c>
    </row>
    <row r="594" spans="3:37" x14ac:dyDescent="0.2">
      <c r="C594" t="s">
        <v>364</v>
      </c>
      <c r="D594" s="42">
        <v>24</v>
      </c>
      <c r="E594" s="42">
        <v>31.9</v>
      </c>
      <c r="F594" s="42" t="s">
        <v>46</v>
      </c>
      <c r="N594" t="s">
        <v>364</v>
      </c>
      <c r="O594">
        <v>16.166517111515166</v>
      </c>
      <c r="P594">
        <v>7.2374745481047089</v>
      </c>
      <c r="Q594">
        <v>17.322906235924982</v>
      </c>
      <c r="R594">
        <v>13.575632631848286</v>
      </c>
      <c r="W594" t="s">
        <v>364</v>
      </c>
      <c r="X594">
        <v>38.772807430998611</v>
      </c>
      <c r="Y594">
        <v>39.84541277574516</v>
      </c>
      <c r="Z594">
        <v>30.993374128907121</v>
      </c>
      <c r="AA594">
        <v>36.537198111883633</v>
      </c>
      <c r="AE594" t="s">
        <v>364</v>
      </c>
      <c r="AF594">
        <v>12.891377793091474</v>
      </c>
      <c r="AG594">
        <v>16.761366132220516</v>
      </c>
      <c r="AH594">
        <v>15.985691015046712</v>
      </c>
      <c r="AI594">
        <v>17.327841623030572</v>
      </c>
      <c r="AJ594">
        <v>14.730742479965905</v>
      </c>
      <c r="AK594">
        <f t="shared" si="3"/>
        <v>15.539403808671034</v>
      </c>
    </row>
    <row r="595" spans="3:37" x14ac:dyDescent="0.2">
      <c r="C595" t="s">
        <v>365</v>
      </c>
      <c r="D595" s="42">
        <v>3</v>
      </c>
      <c r="E595" s="42">
        <v>14.9</v>
      </c>
      <c r="F595" s="42" t="s">
        <v>47</v>
      </c>
      <c r="N595" t="s">
        <v>365</v>
      </c>
      <c r="O595">
        <v>9.5726946873945682</v>
      </c>
      <c r="P595">
        <v>14.852716239694224</v>
      </c>
      <c r="Q595">
        <v>19.5323481692282</v>
      </c>
      <c r="R595">
        <v>14.652586365438998</v>
      </c>
      <c r="W595" t="s">
        <v>365</v>
      </c>
      <c r="X595">
        <v>27.484386506331845</v>
      </c>
      <c r="Y595">
        <v>29.635366660239349</v>
      </c>
      <c r="Z595">
        <v>21.123173120941743</v>
      </c>
      <c r="AA595">
        <v>26.08097542917098</v>
      </c>
      <c r="AE595" t="s">
        <v>365</v>
      </c>
      <c r="AF595">
        <v>17.597457513504192</v>
      </c>
      <c r="AG595">
        <v>22.551080251188001</v>
      </c>
      <c r="AH595">
        <v>21.24553796717062</v>
      </c>
      <c r="AI595">
        <v>19.211246023474434</v>
      </c>
      <c r="AJ595">
        <v>16.867817673539871</v>
      </c>
      <c r="AK595">
        <f t="shared" si="3"/>
        <v>19.494627885775422</v>
      </c>
    </row>
    <row r="596" spans="3:37" x14ac:dyDescent="0.2">
      <c r="C596" t="s">
        <v>366</v>
      </c>
      <c r="D596" s="42">
        <v>30</v>
      </c>
      <c r="E596" s="42">
        <v>25.21</v>
      </c>
      <c r="F596" s="42" t="s">
        <v>47</v>
      </c>
      <c r="N596" t="s">
        <v>366</v>
      </c>
      <c r="O596">
        <v>1.095098651515249</v>
      </c>
      <c r="P596">
        <v>2.517562616865205</v>
      </c>
      <c r="Q596">
        <v>0.76728505144723469</v>
      </c>
      <c r="R596">
        <v>1.4599821066092293</v>
      </c>
      <c r="W596" t="s">
        <v>366</v>
      </c>
      <c r="X596">
        <v>6.2173371383653677</v>
      </c>
      <c r="Y596">
        <v>5.0035739926286027</v>
      </c>
      <c r="Z596">
        <v>10.588429149757509</v>
      </c>
      <c r="AA596">
        <v>7.2697800935838259</v>
      </c>
      <c r="AE596" t="s">
        <v>366</v>
      </c>
      <c r="AF596">
        <v>31.464277481708038</v>
      </c>
      <c r="AG596">
        <v>32.304523312860745</v>
      </c>
      <c r="AH596">
        <v>38.88936072466587</v>
      </c>
      <c r="AI596">
        <v>31.26798261262773</v>
      </c>
      <c r="AJ596">
        <v>30.872732124257301</v>
      </c>
      <c r="AK596">
        <f t="shared" si="3"/>
        <v>32.959775251223938</v>
      </c>
    </row>
    <row r="597" spans="3:37" x14ac:dyDescent="0.2">
      <c r="C597" t="s">
        <v>367</v>
      </c>
      <c r="D597" s="42">
        <v>30</v>
      </c>
      <c r="E597" s="42">
        <v>23.7</v>
      </c>
      <c r="F597" s="42" t="s">
        <v>47</v>
      </c>
      <c r="N597" t="s">
        <v>367</v>
      </c>
      <c r="O597">
        <v>32.905298964080757</v>
      </c>
      <c r="P597">
        <v>18.997277806285588</v>
      </c>
      <c r="Q597">
        <v>33.359359745282049</v>
      </c>
      <c r="R597">
        <v>28.420645505216129</v>
      </c>
      <c r="W597" t="s">
        <v>367</v>
      </c>
      <c r="X597">
        <v>38.582538233675422</v>
      </c>
      <c r="Y597">
        <v>35.281720656426863</v>
      </c>
      <c r="Z597">
        <v>36.17586727884796</v>
      </c>
      <c r="AA597">
        <v>36.680042056316751</v>
      </c>
      <c r="AE597" t="s">
        <v>367</v>
      </c>
      <c r="AF597">
        <v>2.6375114172382834</v>
      </c>
      <c r="AG597">
        <v>4.7303643934144075</v>
      </c>
      <c r="AH597">
        <v>5.0177052459836267</v>
      </c>
      <c r="AI597">
        <v>3.6705815633143799</v>
      </c>
      <c r="AJ597">
        <v>4.1005079250858971</v>
      </c>
      <c r="AK597">
        <f t="shared" si="3"/>
        <v>4.0313341090073189</v>
      </c>
    </row>
    <row r="598" spans="3:37" x14ac:dyDescent="0.2">
      <c r="C598" t="s">
        <v>368</v>
      </c>
      <c r="D598" s="42">
        <v>22</v>
      </c>
      <c r="E598" s="42">
        <v>29.8</v>
      </c>
      <c r="F598" s="42" t="s">
        <v>47</v>
      </c>
      <c r="N598" t="s">
        <v>368</v>
      </c>
      <c r="O598">
        <v>20.697418692834873</v>
      </c>
      <c r="P598">
        <v>14.360414347802424</v>
      </c>
      <c r="Q598">
        <v>26.644371103919177</v>
      </c>
      <c r="R598">
        <v>20.567401381518824</v>
      </c>
      <c r="W598" t="s">
        <v>368</v>
      </c>
      <c r="X598">
        <v>39.592179058104009</v>
      </c>
      <c r="Y598">
        <v>41.656426984669544</v>
      </c>
      <c r="Z598">
        <v>42.892213259080634</v>
      </c>
      <c r="AA598">
        <v>41.380273100618062</v>
      </c>
      <c r="AE598" t="s">
        <v>368</v>
      </c>
      <c r="AF598">
        <v>3.8371594263988893</v>
      </c>
      <c r="AG598">
        <v>6.8760658860695383</v>
      </c>
      <c r="AH598">
        <v>6.1030910698553793</v>
      </c>
      <c r="AI598">
        <v>7.3815169013242441</v>
      </c>
      <c r="AJ598">
        <v>5.9361729353812436</v>
      </c>
      <c r="AK598">
        <f t="shared" si="3"/>
        <v>6.026801243805858</v>
      </c>
    </row>
    <row r="599" spans="3:37" x14ac:dyDescent="0.2">
      <c r="C599" t="s">
        <v>369</v>
      </c>
      <c r="D599" s="47">
        <v>18</v>
      </c>
      <c r="E599" s="47">
        <v>24.3</v>
      </c>
      <c r="F599" s="47" t="s">
        <v>47</v>
      </c>
      <c r="N599" t="s">
        <v>369</v>
      </c>
      <c r="O599">
        <v>5.951325430929181</v>
      </c>
      <c r="P599">
        <v>2.1565273312059334</v>
      </c>
      <c r="Q599">
        <v>7.3130356502118943</v>
      </c>
      <c r="R599">
        <v>5.1402961374490026</v>
      </c>
      <c r="W599" t="s">
        <v>369</v>
      </c>
      <c r="X599">
        <v>29.300493951854811</v>
      </c>
      <c r="Y599">
        <v>27.067804921889113</v>
      </c>
      <c r="Z599">
        <v>33.618788505551905</v>
      </c>
      <c r="AA599">
        <v>29.995695793098609</v>
      </c>
      <c r="AE599" t="s">
        <v>369</v>
      </c>
      <c r="AF599">
        <v>25.096725422176075</v>
      </c>
      <c r="AG599">
        <v>30.470804995499382</v>
      </c>
      <c r="AI599">
        <v>28.525326050759364</v>
      </c>
      <c r="AJ599">
        <v>1.2372067498971053</v>
      </c>
      <c r="AK599">
        <f t="shared" si="3"/>
        <v>21.332515804582982</v>
      </c>
    </row>
    <row r="600" spans="3:37" x14ac:dyDescent="0.2">
      <c r="C600" t="s">
        <v>370</v>
      </c>
      <c r="D600" s="47">
        <v>23</v>
      </c>
      <c r="E600" s="47">
        <v>28.6</v>
      </c>
      <c r="F600" s="47" t="s">
        <v>47</v>
      </c>
      <c r="N600" t="s">
        <v>370</v>
      </c>
      <c r="O600">
        <v>10.178509260643169</v>
      </c>
      <c r="P600">
        <v>6.9693955186921457</v>
      </c>
      <c r="Q600">
        <v>13.481331768577057</v>
      </c>
      <c r="R600">
        <v>10.209745515970789</v>
      </c>
      <c r="W600" t="s">
        <v>370</v>
      </c>
      <c r="X600">
        <v>38.384382508321679</v>
      </c>
      <c r="Y600">
        <v>30.640388494088853</v>
      </c>
      <c r="Z600">
        <v>36.187356626792301</v>
      </c>
      <c r="AA600">
        <v>35.070709209734275</v>
      </c>
      <c r="AE600" t="s">
        <v>370</v>
      </c>
      <c r="AF600">
        <v>13.193307613534101</v>
      </c>
      <c r="AG600">
        <v>13.894770703704106</v>
      </c>
      <c r="AH600">
        <v>13.752297757050234</v>
      </c>
      <c r="AI600">
        <v>17.166991589882645</v>
      </c>
      <c r="AJ600">
        <v>12.740314699705563</v>
      </c>
      <c r="AK600">
        <f t="shared" si="3"/>
        <v>14.149536472775329</v>
      </c>
    </row>
    <row r="601" spans="3:37" x14ac:dyDescent="0.2">
      <c r="C601" t="s">
        <v>371</v>
      </c>
      <c r="D601" s="42">
        <v>27</v>
      </c>
      <c r="E601" s="42">
        <v>26.2</v>
      </c>
      <c r="F601" s="42" t="s">
        <v>46</v>
      </c>
      <c r="N601" t="s">
        <v>371</v>
      </c>
      <c r="O601">
        <v>16.717229867805685</v>
      </c>
      <c r="P601">
        <v>13.680032580208492</v>
      </c>
      <c r="Q601">
        <v>21.309878524389802</v>
      </c>
      <c r="R601">
        <f>AVERAGE(O601:Q601)</f>
        <v>17.235713657467993</v>
      </c>
      <c r="W601" t="s">
        <v>371</v>
      </c>
      <c r="X601">
        <v>36.019652595380812</v>
      </c>
      <c r="Y601">
        <v>31.375779203454627</v>
      </c>
      <c r="Z601">
        <v>33.243505694327027</v>
      </c>
      <c r="AA601">
        <f t="shared" ref="AA601:AA606" si="4">AVERAGE(X601:Z601)</f>
        <v>33.54631249772082</v>
      </c>
      <c r="AE601" t="s">
        <v>371</v>
      </c>
      <c r="AF601">
        <v>17.324688201428287</v>
      </c>
      <c r="AG601">
        <v>14.151441277034282</v>
      </c>
      <c r="AI601">
        <v>20.894219623154665</v>
      </c>
      <c r="AJ601">
        <v>17.501948550645267</v>
      </c>
      <c r="AK601">
        <v>17.468074413065626</v>
      </c>
    </row>
    <row r="602" spans="3:37" x14ac:dyDescent="0.2">
      <c r="C602" t="s">
        <v>372</v>
      </c>
      <c r="D602" s="42">
        <v>30</v>
      </c>
      <c r="E602" s="42">
        <v>26.2</v>
      </c>
      <c r="F602" s="42" t="s">
        <v>47</v>
      </c>
      <c r="N602" t="s">
        <v>372</v>
      </c>
      <c r="O602">
        <v>2.2123522249150778</v>
      </c>
      <c r="P602">
        <v>9.3548688643801068</v>
      </c>
      <c r="Q602">
        <v>2.1787637803734383</v>
      </c>
      <c r="R602">
        <v>4.5819949565562075</v>
      </c>
      <c r="W602" t="s">
        <v>372</v>
      </c>
      <c r="X602">
        <v>5.5411574061804547</v>
      </c>
      <c r="Y602">
        <v>4.0381753598972772</v>
      </c>
      <c r="Z602">
        <v>8.1424665920307255</v>
      </c>
      <c r="AA602">
        <f t="shared" si="4"/>
        <v>5.9072664527028182</v>
      </c>
      <c r="AE602" t="s">
        <v>372</v>
      </c>
      <c r="AF602">
        <v>36.72665756464189</v>
      </c>
      <c r="AG602">
        <v>27.037404077463478</v>
      </c>
      <c r="AH602">
        <v>40.004282213744382</v>
      </c>
      <c r="AI602">
        <v>40.421958213428553</v>
      </c>
      <c r="AJ602">
        <v>37.487092040068184</v>
      </c>
      <c r="AK602">
        <v>36.335478821869302</v>
      </c>
    </row>
    <row r="603" spans="3:37" x14ac:dyDescent="0.2">
      <c r="C603" t="s">
        <v>451</v>
      </c>
      <c r="D603" s="47">
        <v>19</v>
      </c>
      <c r="E603" s="47">
        <v>23.1</v>
      </c>
      <c r="F603" s="47" t="s">
        <v>47</v>
      </c>
      <c r="N603" t="s">
        <v>451</v>
      </c>
      <c r="O603">
        <v>9.4667802783370458</v>
      </c>
      <c r="P603">
        <v>10.48488096945546</v>
      </c>
      <c r="Q603">
        <v>15.278956984744523</v>
      </c>
      <c r="R603">
        <f>AVERAGE(O603:Q603)</f>
        <v>11.743539410845678</v>
      </c>
      <c r="W603" t="s">
        <v>451</v>
      </c>
      <c r="X603">
        <v>34.84161837180983</v>
      </c>
      <c r="Y603">
        <v>33.305340314687705</v>
      </c>
      <c r="Z603">
        <v>34.404074254534905</v>
      </c>
      <c r="AA603">
        <f t="shared" si="4"/>
        <v>34.183677647010811</v>
      </c>
      <c r="AE603" t="s">
        <v>451</v>
      </c>
      <c r="AF603">
        <v>10.133775489698371</v>
      </c>
      <c r="AG603">
        <v>9.6076144062821687</v>
      </c>
      <c r="AI603">
        <v>10.71488980062399</v>
      </c>
      <c r="AJ603">
        <v>11.167190527957096</v>
      </c>
      <c r="AK603">
        <v>10.405867556140405</v>
      </c>
    </row>
    <row r="604" spans="3:37" x14ac:dyDescent="0.2">
      <c r="C604" t="s">
        <v>373</v>
      </c>
      <c r="D604" s="42">
        <v>21</v>
      </c>
      <c r="E604" s="42">
        <v>25.59</v>
      </c>
      <c r="F604" s="42" t="s">
        <v>47</v>
      </c>
      <c r="N604" t="s">
        <v>373</v>
      </c>
      <c r="O604">
        <v>0.28710327526279728</v>
      </c>
      <c r="P604">
        <v>4.2839592318988968</v>
      </c>
      <c r="Q604">
        <v>0.74502365689149774</v>
      </c>
      <c r="R604">
        <v>1.7720287213510639</v>
      </c>
      <c r="W604" t="s">
        <v>373</v>
      </c>
      <c r="X604">
        <v>2.9514047187812666</v>
      </c>
      <c r="Y604">
        <v>2.6254574348219166</v>
      </c>
      <c r="Z604">
        <v>5.5669506473691373</v>
      </c>
      <c r="AA604">
        <f t="shared" si="4"/>
        <v>3.7146042669907735</v>
      </c>
      <c r="AE604" t="s">
        <v>373</v>
      </c>
      <c r="AF604">
        <v>33.158683403795912</v>
      </c>
      <c r="AG604">
        <v>32.839706416027624</v>
      </c>
      <c r="AH604">
        <v>31.003348565543138</v>
      </c>
      <c r="AI604">
        <v>35.268396462108036</v>
      </c>
      <c r="AJ604">
        <v>30.541194149652075</v>
      </c>
      <c r="AK604">
        <v>32.562265799425361</v>
      </c>
    </row>
    <row r="605" spans="3:37" x14ac:dyDescent="0.2">
      <c r="C605" t="s">
        <v>374</v>
      </c>
      <c r="D605" s="42">
        <v>15</v>
      </c>
      <c r="E605" s="42">
        <v>23.59</v>
      </c>
      <c r="F605" s="42" t="s">
        <v>47</v>
      </c>
      <c r="N605" t="s">
        <v>374</v>
      </c>
      <c r="O605">
        <v>6.8362292333822028</v>
      </c>
      <c r="P605">
        <v>1.648057297938335</v>
      </c>
      <c r="Q605">
        <v>6.9648893968913042</v>
      </c>
      <c r="R605">
        <f>AVERAGE(O605:Q605)</f>
        <v>5.1497253094039479</v>
      </c>
      <c r="W605" t="s">
        <v>374</v>
      </c>
      <c r="X605">
        <v>25.827704942587378</v>
      </c>
      <c r="Y605">
        <v>19.480014061842571</v>
      </c>
      <c r="Z605">
        <v>23.339123140111408</v>
      </c>
      <c r="AA605">
        <f t="shared" si="4"/>
        <v>22.882280714847116</v>
      </c>
      <c r="AE605" t="s">
        <v>374</v>
      </c>
      <c r="AF605">
        <v>41.528484140879613</v>
      </c>
      <c r="AG605">
        <v>38.158137740783403</v>
      </c>
      <c r="AH605">
        <v>40.057560823734363</v>
      </c>
      <c r="AI605">
        <v>40.456586941421996</v>
      </c>
      <c r="AJ605">
        <v>38.504463185574735</v>
      </c>
      <c r="AK605">
        <v>39.741046566478829</v>
      </c>
    </row>
    <row r="606" spans="3:37" x14ac:dyDescent="0.2">
      <c r="C606" t="s">
        <v>452</v>
      </c>
      <c r="D606" s="42">
        <v>21</v>
      </c>
      <c r="E606" s="42">
        <v>25.66</v>
      </c>
      <c r="F606" s="42" t="s">
        <v>46</v>
      </c>
      <c r="N606" t="s">
        <v>452</v>
      </c>
      <c r="O606">
        <v>23.274488671477208</v>
      </c>
      <c r="P606">
        <v>13.544505651290574</v>
      </c>
      <c r="Q606">
        <v>26.967567475757097</v>
      </c>
      <c r="R606">
        <f>AVERAGE(O606:Q606)</f>
        <v>21.262187266174958</v>
      </c>
      <c r="W606" t="s">
        <v>452</v>
      </c>
      <c r="X606">
        <v>44.493009044429712</v>
      </c>
      <c r="Y606">
        <v>43.013926906496373</v>
      </c>
      <c r="Z606">
        <v>37.096699331487486</v>
      </c>
      <c r="AA606">
        <f t="shared" si="4"/>
        <v>41.534545094137854</v>
      </c>
      <c r="AE606" t="s">
        <v>452</v>
      </c>
      <c r="AF606">
        <v>7.474654422367994</v>
      </c>
      <c r="AG606">
        <v>9.5615307263493055</v>
      </c>
      <c r="AH606">
        <v>9.5693869279227748</v>
      </c>
      <c r="AI606">
        <v>10.943106368581672</v>
      </c>
      <c r="AJ606">
        <v>8.410556327349461</v>
      </c>
      <c r="AK606">
        <v>9.1918469545142418</v>
      </c>
    </row>
    <row r="607" spans="3:37" x14ac:dyDescent="0.2">
      <c r="C607" t="s">
        <v>615</v>
      </c>
      <c r="D607" s="42">
        <v>7</v>
      </c>
      <c r="E607" s="42">
        <v>14.9</v>
      </c>
      <c r="F607" s="42" t="s">
        <v>47</v>
      </c>
      <c r="N607" t="s">
        <v>614</v>
      </c>
      <c r="O607">
        <v>3.9910812833758906</v>
      </c>
      <c r="P607">
        <v>4.090106171976216</v>
      </c>
      <c r="Q607">
        <v>7.1143121155848741</v>
      </c>
      <c r="R607">
        <v>5.0651665236456607</v>
      </c>
      <c r="W607" t="s">
        <v>614</v>
      </c>
      <c r="X607">
        <v>33.452863912360492</v>
      </c>
      <c r="Y607">
        <v>31.608576670982249</v>
      </c>
      <c r="Z607">
        <v>26.066534400549259</v>
      </c>
      <c r="AA607">
        <v>30.375991661297334</v>
      </c>
      <c r="AE607" t="s">
        <v>614</v>
      </c>
      <c r="AF607">
        <v>16.173895072602907</v>
      </c>
      <c r="AG607">
        <v>16.128840994415594</v>
      </c>
      <c r="AI607">
        <v>15.311700110238409</v>
      </c>
      <c r="AJ607">
        <v>14.114916729708224</v>
      </c>
      <c r="AK607">
        <v>15.432338226741283</v>
      </c>
    </row>
    <row r="608" spans="3:37" x14ac:dyDescent="0.2">
      <c r="Q608" s="1" t="s">
        <v>11</v>
      </c>
      <c r="R608" s="1">
        <f>AVERAGE(R593:R607)</f>
        <v>12.256982065216357</v>
      </c>
      <c r="Z608" s="1" t="s">
        <v>11</v>
      </c>
      <c r="AA608" s="1">
        <f>AVERAGE(AA593:AA607)</f>
        <v>28.356611637502358</v>
      </c>
      <c r="AJ608" s="1" t="s">
        <v>11</v>
      </c>
      <c r="AK608" s="1">
        <f>AVERAGE(AK593:AK607)</f>
        <v>18.497552329935708</v>
      </c>
    </row>
    <row r="609" spans="1:37" x14ac:dyDescent="0.2">
      <c r="Q609" t="s">
        <v>12</v>
      </c>
      <c r="R609">
        <f>STDEV(R593:R606)</f>
        <v>8.5341992388127643</v>
      </c>
      <c r="Z609" t="s">
        <v>12</v>
      </c>
      <c r="AA609">
        <f>STDEV(AA593:AA606)</f>
        <v>13.355681830904937</v>
      </c>
      <c r="AJ609" t="s">
        <v>12</v>
      </c>
      <c r="AK609">
        <f>STDEV(AK593:AK606)</f>
        <v>12.332074528163266</v>
      </c>
    </row>
    <row r="611" spans="1:37" x14ac:dyDescent="0.2">
      <c r="A611" t="s">
        <v>377</v>
      </c>
      <c r="B611" t="s">
        <v>234</v>
      </c>
      <c r="C611" t="s">
        <v>55</v>
      </c>
      <c r="D611" s="1" t="s">
        <v>315</v>
      </c>
      <c r="E611" s="40" t="s">
        <v>316</v>
      </c>
      <c r="F611" s="1" t="s">
        <v>45</v>
      </c>
      <c r="G611" s="1" t="s">
        <v>375</v>
      </c>
      <c r="L611" t="s">
        <v>377</v>
      </c>
      <c r="M611" t="s">
        <v>234</v>
      </c>
      <c r="O611" t="s">
        <v>8</v>
      </c>
      <c r="P611" t="s">
        <v>9</v>
      </c>
      <c r="Q611" t="s">
        <v>10</v>
      </c>
      <c r="R611" t="s">
        <v>460</v>
      </c>
      <c r="U611" t="s">
        <v>377</v>
      </c>
      <c r="V611" t="s">
        <v>234</v>
      </c>
      <c r="X611" t="s">
        <v>90</v>
      </c>
      <c r="Y611" t="s">
        <v>52</v>
      </c>
      <c r="Z611" t="s">
        <v>53</v>
      </c>
      <c r="AA611" t="s">
        <v>461</v>
      </c>
      <c r="AC611" t="s">
        <v>377</v>
      </c>
      <c r="AD611" t="s">
        <v>234</v>
      </c>
      <c r="AF611" t="s">
        <v>174</v>
      </c>
      <c r="AG611" t="s">
        <v>175</v>
      </c>
      <c r="AH611" t="s">
        <v>176</v>
      </c>
      <c r="AI611" t="s">
        <v>177</v>
      </c>
      <c r="AJ611" t="s">
        <v>178</v>
      </c>
      <c r="AK611" t="s">
        <v>462</v>
      </c>
    </row>
    <row r="612" spans="1:37" x14ac:dyDescent="0.2">
      <c r="C612" t="s">
        <v>376</v>
      </c>
      <c r="D612" s="42">
        <v>47</v>
      </c>
      <c r="E612" s="42">
        <v>32.200000000000003</v>
      </c>
      <c r="F612" s="42" t="s">
        <v>47</v>
      </c>
      <c r="G612" s="42">
        <v>20</v>
      </c>
      <c r="N612" t="s">
        <v>376</v>
      </c>
      <c r="O612">
        <v>8.7995736720828965</v>
      </c>
      <c r="P612">
        <v>1.5817937631884076</v>
      </c>
      <c r="Q612">
        <v>11.215786013908609</v>
      </c>
      <c r="R612">
        <v>7.1990511497266381</v>
      </c>
      <c r="W612" t="s">
        <v>376</v>
      </c>
      <c r="X612">
        <v>19.061523577585312</v>
      </c>
      <c r="Y612">
        <v>13.062841339178751</v>
      </c>
      <c r="Z612">
        <v>19.15524957775623</v>
      </c>
      <c r="AA612">
        <v>17.093204831506764</v>
      </c>
      <c r="AE612" t="s">
        <v>376</v>
      </c>
      <c r="AF612">
        <v>25.649058805012238</v>
      </c>
      <c r="AG612">
        <v>29.759092738298435</v>
      </c>
      <c r="AH612">
        <v>26.628949847401998</v>
      </c>
      <c r="AI612">
        <v>32.193843875886358</v>
      </c>
      <c r="AJ612">
        <v>25.184291370576659</v>
      </c>
      <c r="AK612">
        <f>AVERAGE(AF612:AJ612)</f>
        <v>27.88304732743514</v>
      </c>
    </row>
    <row r="613" spans="1:37" x14ac:dyDescent="0.2">
      <c r="C613" t="s">
        <v>378</v>
      </c>
      <c r="D613" s="42">
        <v>42</v>
      </c>
      <c r="E613" s="42">
        <v>36.799999999999997</v>
      </c>
      <c r="F613" s="42" t="s">
        <v>46</v>
      </c>
      <c r="G613" s="42" t="s">
        <v>379</v>
      </c>
      <c r="N613" t="s">
        <v>378</v>
      </c>
      <c r="O613">
        <v>31.027069064656956</v>
      </c>
      <c r="P613">
        <v>18.339514091196666</v>
      </c>
      <c r="Q613">
        <v>32.389743262393594</v>
      </c>
      <c r="R613">
        <v>27.252108806082404</v>
      </c>
      <c r="W613" t="s">
        <v>378</v>
      </c>
      <c r="X613">
        <v>33.681213133263306</v>
      </c>
      <c r="Y613">
        <v>36.537785421667515</v>
      </c>
      <c r="Z613">
        <v>36.062524050234984</v>
      </c>
      <c r="AA613">
        <v>35.427174201721932</v>
      </c>
      <c r="AE613" t="s">
        <v>378</v>
      </c>
      <c r="AF613">
        <v>14.163541309173521</v>
      </c>
      <c r="AG613">
        <v>13.274336069306418</v>
      </c>
      <c r="AH613">
        <v>10.248440766572228</v>
      </c>
      <c r="AI613">
        <v>12.66110845751308</v>
      </c>
      <c r="AJ613">
        <v>9.7664768355895113</v>
      </c>
      <c r="AK613">
        <f>AVERAGE(AF613:AJ613)</f>
        <v>12.022780687630952</v>
      </c>
    </row>
    <row r="614" spans="1:37" x14ac:dyDescent="0.2">
      <c r="C614" t="s">
        <v>380</v>
      </c>
      <c r="D614" s="42">
        <v>28</v>
      </c>
      <c r="E614" s="42">
        <v>41.6</v>
      </c>
      <c r="F614" s="42" t="s">
        <v>46</v>
      </c>
      <c r="G614" s="42">
        <v>5</v>
      </c>
      <c r="N614" t="s">
        <v>380</v>
      </c>
      <c r="O614">
        <v>28.703573857963669</v>
      </c>
      <c r="P614">
        <v>21.044167483905159</v>
      </c>
      <c r="Q614">
        <v>37.704493875552792</v>
      </c>
      <c r="R614">
        <v>29.150745072473871</v>
      </c>
      <c r="W614" t="s">
        <v>380</v>
      </c>
      <c r="X614">
        <v>42.376564157099203</v>
      </c>
      <c r="Y614">
        <v>44.51739651547625</v>
      </c>
      <c r="Z614">
        <v>46.153742909336557</v>
      </c>
      <c r="AA614">
        <v>44.349234527303999</v>
      </c>
      <c r="AE614" t="s">
        <v>380</v>
      </c>
      <c r="AF614">
        <v>3.8716090598145017</v>
      </c>
      <c r="AG614">
        <v>4.9464401639404061</v>
      </c>
      <c r="AH614">
        <v>4.9702407163041498</v>
      </c>
      <c r="AI614">
        <v>4.5455916352225003</v>
      </c>
      <c r="AJ614">
        <v>3.8801547998699668</v>
      </c>
      <c r="AK614">
        <f>AVERAGE(AF614:AJ614)</f>
        <v>4.4428072750303054</v>
      </c>
    </row>
    <row r="615" spans="1:37" x14ac:dyDescent="0.2">
      <c r="C615" t="s">
        <v>381</v>
      </c>
      <c r="D615" s="42">
        <v>59</v>
      </c>
      <c r="E615" s="42">
        <v>38.270000000000003</v>
      </c>
      <c r="F615" s="42" t="s">
        <v>46</v>
      </c>
      <c r="G615" s="42" t="s">
        <v>382</v>
      </c>
      <c r="N615" t="s">
        <v>381</v>
      </c>
      <c r="O615">
        <v>8.5739112566782598</v>
      </c>
      <c r="P615">
        <v>7.8198785697368471</v>
      </c>
      <c r="Q615">
        <v>12.542144254282922</v>
      </c>
      <c r="R615">
        <f t="shared" ref="R615:R637" si="5">AVERAGE(O615:Q615)</f>
        <v>9.645311360232677</v>
      </c>
      <c r="W615" t="s">
        <v>381</v>
      </c>
      <c r="X615">
        <v>18.091164171850494</v>
      </c>
      <c r="Y615">
        <v>15.426102333305737</v>
      </c>
      <c r="Z615">
        <v>21.141781024397666</v>
      </c>
      <c r="AA615">
        <f t="shared" ref="AA615:AA629" si="6">AVERAGE(X615:Z615)</f>
        <v>18.2196825098513</v>
      </c>
      <c r="AE615" t="s">
        <v>381</v>
      </c>
      <c r="AF615">
        <v>33.512105738482937</v>
      </c>
      <c r="AG615">
        <v>37.23139358366852</v>
      </c>
      <c r="AH615">
        <v>44.493210944602481</v>
      </c>
      <c r="AI615">
        <v>38.48269511050556</v>
      </c>
      <c r="AJ615">
        <v>41.926902219211115</v>
      </c>
      <c r="AK615">
        <f>AVERAGE(AF615:AJ615)</f>
        <v>39.129261519294118</v>
      </c>
    </row>
    <row r="616" spans="1:37" x14ac:dyDescent="0.2">
      <c r="C616" t="s">
        <v>383</v>
      </c>
      <c r="D616" s="42">
        <v>56</v>
      </c>
      <c r="E616" s="42">
        <v>26.48</v>
      </c>
      <c r="F616" s="42" t="s">
        <v>47</v>
      </c>
      <c r="G616" s="42" t="s">
        <v>384</v>
      </c>
      <c r="N616" t="s">
        <v>383</v>
      </c>
      <c r="O616">
        <v>7.411281937777277</v>
      </c>
      <c r="P616">
        <v>5.0955816228668702</v>
      </c>
      <c r="Q616">
        <v>11.673341745862825</v>
      </c>
      <c r="R616">
        <f t="shared" si="5"/>
        <v>8.0600684355023233</v>
      </c>
      <c r="W616" t="s">
        <v>383</v>
      </c>
      <c r="X616">
        <v>12.669189546540359</v>
      </c>
      <c r="Y616">
        <v>9.8182467195882897</v>
      </c>
      <c r="Z616">
        <v>15.844033163750293</v>
      </c>
      <c r="AA616">
        <f t="shared" si="6"/>
        <v>12.777156476626311</v>
      </c>
      <c r="AE616" t="s">
        <v>383</v>
      </c>
      <c r="AF616">
        <v>14.294434445754368</v>
      </c>
      <c r="AG616">
        <v>18.794910366655831</v>
      </c>
      <c r="AI616">
        <v>16.545227328606746</v>
      </c>
      <c r="AJ616">
        <v>16.09949017767612</v>
      </c>
      <c r="AK616">
        <f t="shared" ref="AK616:AK637" si="7">AVERAGE(AF616:AJ616)</f>
        <v>16.433515579673266</v>
      </c>
    </row>
    <row r="617" spans="1:37" x14ac:dyDescent="0.2">
      <c r="C617" t="s">
        <v>385</v>
      </c>
      <c r="D617" s="42">
        <v>40</v>
      </c>
      <c r="E617" s="42">
        <v>37.47</v>
      </c>
      <c r="F617" s="42" t="s">
        <v>47</v>
      </c>
      <c r="G617" s="42">
        <v>3</v>
      </c>
      <c r="N617" t="s">
        <v>385</v>
      </c>
      <c r="O617">
        <v>0.67043206680774325</v>
      </c>
      <c r="P617">
        <v>3.464808878678924</v>
      </c>
      <c r="Q617">
        <v>2.7087897756911841</v>
      </c>
      <c r="R617">
        <v>2.2813435737259504</v>
      </c>
      <c r="W617" t="s">
        <v>385</v>
      </c>
      <c r="X617">
        <v>11.940575364561097</v>
      </c>
      <c r="Y617">
        <v>9.191854270777565</v>
      </c>
      <c r="Z617">
        <v>14.026719942653843</v>
      </c>
      <c r="AA617">
        <f t="shared" si="6"/>
        <v>11.7197165259975</v>
      </c>
      <c r="AE617" t="s">
        <v>385</v>
      </c>
      <c r="AF617">
        <v>22.194591812237391</v>
      </c>
      <c r="AG617">
        <v>15.958589226143944</v>
      </c>
      <c r="AH617">
        <v>16.444051203583928</v>
      </c>
      <c r="AI617">
        <v>24.276326894309129</v>
      </c>
      <c r="AJ617">
        <v>20.514826668595116</v>
      </c>
      <c r="AK617">
        <f t="shared" si="7"/>
        <v>19.877677160973903</v>
      </c>
    </row>
    <row r="618" spans="1:37" x14ac:dyDescent="0.2">
      <c r="C618" t="s">
        <v>386</v>
      </c>
      <c r="D618" s="42">
        <v>55</v>
      </c>
      <c r="E618" s="42">
        <v>17.09</v>
      </c>
      <c r="F618" s="42" t="s">
        <v>47</v>
      </c>
      <c r="G618" s="42">
        <v>16</v>
      </c>
      <c r="N618" t="s">
        <v>386</v>
      </c>
      <c r="O618">
        <v>4.5857731168812288</v>
      </c>
      <c r="P618">
        <v>2.1525351076539465</v>
      </c>
      <c r="Q618">
        <v>8.5730633192758408</v>
      </c>
      <c r="R618">
        <f t="shared" si="5"/>
        <v>5.1037905146036726</v>
      </c>
      <c r="W618" t="s">
        <v>386</v>
      </c>
      <c r="X618">
        <v>4.3915296861856277</v>
      </c>
      <c r="Y618">
        <v>5.5410560380013596</v>
      </c>
      <c r="Z618">
        <v>9.1243800580733332</v>
      </c>
      <c r="AA618">
        <f t="shared" si="6"/>
        <v>6.3523219274201068</v>
      </c>
      <c r="AE618" t="s">
        <v>386</v>
      </c>
      <c r="AF618">
        <v>38.953947137934932</v>
      </c>
      <c r="AG618">
        <v>39.829427560865668</v>
      </c>
      <c r="AH618">
        <v>43.230211727344553</v>
      </c>
      <c r="AI618">
        <v>44.767546510029355</v>
      </c>
      <c r="AJ618">
        <v>48.973437944814883</v>
      </c>
      <c r="AK618">
        <f t="shared" si="7"/>
        <v>43.15091417619788</v>
      </c>
    </row>
    <row r="619" spans="1:37" x14ac:dyDescent="0.2">
      <c r="C619" t="s">
        <v>387</v>
      </c>
      <c r="D619" s="42">
        <v>52</v>
      </c>
      <c r="E619" s="42">
        <v>28.38</v>
      </c>
      <c r="F619" s="42" t="s">
        <v>46</v>
      </c>
      <c r="G619" s="42">
        <v>10</v>
      </c>
      <c r="N619" t="s">
        <v>387</v>
      </c>
      <c r="O619">
        <v>22.41207663691241</v>
      </c>
      <c r="P619">
        <v>21.442016779499159</v>
      </c>
      <c r="Q619">
        <v>30.769541675041488</v>
      </c>
      <c r="R619">
        <f t="shared" si="5"/>
        <v>24.874545030484352</v>
      </c>
      <c r="W619" t="s">
        <v>387</v>
      </c>
      <c r="X619">
        <v>32.343913383546976</v>
      </c>
      <c r="Y619">
        <v>32.048287017525936</v>
      </c>
      <c r="Z619">
        <v>33.109706591921395</v>
      </c>
      <c r="AA619">
        <f t="shared" si="6"/>
        <v>32.500635664331433</v>
      </c>
      <c r="AE619" t="s">
        <v>387</v>
      </c>
      <c r="AF619">
        <v>16.427289170590917</v>
      </c>
      <c r="AG619">
        <v>13.389744481114993</v>
      </c>
      <c r="AI619">
        <v>15.667668562708299</v>
      </c>
      <c r="AJ619">
        <v>15.831327864766893</v>
      </c>
      <c r="AK619">
        <f t="shared" si="7"/>
        <v>15.329007519795276</v>
      </c>
    </row>
    <row r="620" spans="1:37" x14ac:dyDescent="0.2">
      <c r="C620" t="s">
        <v>388</v>
      </c>
      <c r="D620" s="42">
        <v>45</v>
      </c>
      <c r="E620" s="42">
        <v>28.91</v>
      </c>
      <c r="F620" s="42" t="s">
        <v>46</v>
      </c>
      <c r="G620" s="42">
        <v>20</v>
      </c>
      <c r="N620" t="s">
        <v>388</v>
      </c>
      <c r="O620">
        <v>23.633113869377389</v>
      </c>
      <c r="P620">
        <v>17.697983125850449</v>
      </c>
      <c r="Q620">
        <v>34.777130615414542</v>
      </c>
      <c r="R620">
        <f t="shared" si="5"/>
        <v>25.369409203547463</v>
      </c>
      <c r="W620" t="s">
        <v>388</v>
      </c>
      <c r="X620">
        <v>32.274190983985825</v>
      </c>
      <c r="Y620">
        <v>26.311967568569898</v>
      </c>
      <c r="Z620">
        <v>31.349903632190166</v>
      </c>
      <c r="AA620">
        <f t="shared" si="6"/>
        <v>29.978687394915298</v>
      </c>
      <c r="AE620" t="s">
        <v>388</v>
      </c>
      <c r="AF620">
        <v>9.4573898751845231</v>
      </c>
      <c r="AG620">
        <v>10.55230043699399</v>
      </c>
      <c r="AH620">
        <v>7.3272697565492066</v>
      </c>
      <c r="AI620">
        <v>10.328220955169446</v>
      </c>
      <c r="AJ620">
        <v>11.096105617199434</v>
      </c>
      <c r="AK620">
        <f t="shared" si="7"/>
        <v>9.7522573282193186</v>
      </c>
    </row>
    <row r="621" spans="1:37" x14ac:dyDescent="0.2">
      <c r="C621" t="s">
        <v>389</v>
      </c>
      <c r="D621" s="42">
        <v>45</v>
      </c>
      <c r="E621" s="42">
        <v>35.619999999999997</v>
      </c>
      <c r="F621" s="42" t="s">
        <v>47</v>
      </c>
      <c r="G621" s="42" t="s">
        <v>390</v>
      </c>
      <c r="N621" t="s">
        <v>389</v>
      </c>
      <c r="O621">
        <v>14.205729177920503</v>
      </c>
      <c r="P621">
        <v>19.54707911668828</v>
      </c>
      <c r="Q621">
        <v>18.646253185037512</v>
      </c>
      <c r="R621">
        <f t="shared" si="5"/>
        <v>17.466353826548765</v>
      </c>
      <c r="W621" t="s">
        <v>389</v>
      </c>
      <c r="X621">
        <v>11.821610017552215</v>
      </c>
      <c r="Y621">
        <v>10.973602580919717</v>
      </c>
      <c r="Z621">
        <v>13.590679554673624</v>
      </c>
      <c r="AA621">
        <f t="shared" si="6"/>
        <v>12.128630717715188</v>
      </c>
      <c r="AE621" t="s">
        <v>389</v>
      </c>
      <c r="AF621">
        <v>24.038388414437215</v>
      </c>
      <c r="AG621">
        <v>26.359900650027338</v>
      </c>
      <c r="AH621">
        <v>20.738848646587879</v>
      </c>
      <c r="AI621">
        <v>24.689294400675855</v>
      </c>
      <c r="AJ621">
        <v>22.777815368035156</v>
      </c>
      <c r="AK621">
        <f t="shared" si="7"/>
        <v>23.720849495952688</v>
      </c>
    </row>
    <row r="622" spans="1:37" x14ac:dyDescent="0.2">
      <c r="C622" t="s">
        <v>391</v>
      </c>
      <c r="D622" s="42">
        <v>48</v>
      </c>
      <c r="E622" s="42">
        <v>39.78</v>
      </c>
      <c r="F622" s="42" t="s">
        <v>46</v>
      </c>
      <c r="G622" s="42" t="s">
        <v>392</v>
      </c>
      <c r="N622" t="s">
        <v>391</v>
      </c>
      <c r="O622">
        <v>12.358318614122192</v>
      </c>
      <c r="P622">
        <v>4.823444029165274</v>
      </c>
      <c r="Q622">
        <v>16.308212780989688</v>
      </c>
      <c r="R622">
        <f t="shared" si="5"/>
        <v>11.163325141425718</v>
      </c>
      <c r="W622" t="s">
        <v>391</v>
      </c>
      <c r="X622">
        <v>58.028198279371757</v>
      </c>
      <c r="Y622">
        <v>51.969807935036329</v>
      </c>
      <c r="Z622">
        <v>52.048775334556098</v>
      </c>
      <c r="AA622">
        <f t="shared" si="6"/>
        <v>54.015593849654728</v>
      </c>
      <c r="AE622" t="s">
        <v>391</v>
      </c>
      <c r="AF622">
        <v>6.8651470121283653</v>
      </c>
      <c r="AG622">
        <v>7.4004384456414662</v>
      </c>
      <c r="AI622">
        <v>7.4648794342756695</v>
      </c>
      <c r="AJ622">
        <v>8.3117572601528646</v>
      </c>
      <c r="AK622">
        <f t="shared" si="7"/>
        <v>7.5105555380495908</v>
      </c>
    </row>
    <row r="623" spans="1:37" x14ac:dyDescent="0.2">
      <c r="C623" t="s">
        <v>393</v>
      </c>
      <c r="D623" s="42">
        <v>37</v>
      </c>
      <c r="E623" s="42">
        <v>32.81</v>
      </c>
      <c r="F623" s="42" t="s">
        <v>47</v>
      </c>
      <c r="G623" s="42" t="s">
        <v>394</v>
      </c>
      <c r="N623" t="s">
        <v>393</v>
      </c>
      <c r="O623">
        <v>7.2218450920276469</v>
      </c>
      <c r="P623">
        <v>5.797810532949156</v>
      </c>
      <c r="Q623">
        <v>11.548310392215303</v>
      </c>
      <c r="R623">
        <f t="shared" si="5"/>
        <v>8.1893220057307019</v>
      </c>
      <c r="W623" t="s">
        <v>393</v>
      </c>
      <c r="X623">
        <v>17.019099697511763</v>
      </c>
      <c r="Y623">
        <v>13.690406517511995</v>
      </c>
      <c r="Z623">
        <v>17.141861250280577</v>
      </c>
      <c r="AA623">
        <f t="shared" si="6"/>
        <v>15.950455821768111</v>
      </c>
      <c r="AE623" t="s">
        <v>393</v>
      </c>
      <c r="AF623">
        <v>32.115099012880997</v>
      </c>
      <c r="AG623">
        <v>33.55874135189093</v>
      </c>
      <c r="AI623">
        <v>34.590899877301979</v>
      </c>
      <c r="AJ623">
        <v>29.763652643525003</v>
      </c>
      <c r="AK623">
        <f t="shared" si="7"/>
        <v>32.50709822139973</v>
      </c>
    </row>
    <row r="624" spans="1:37" x14ac:dyDescent="0.2">
      <c r="C624" t="s">
        <v>396</v>
      </c>
      <c r="D624" s="42">
        <v>50</v>
      </c>
      <c r="E624" s="42">
        <v>35.58</v>
      </c>
      <c r="F624" s="42" t="s">
        <v>46</v>
      </c>
      <c r="G624" s="42" t="s">
        <v>397</v>
      </c>
      <c r="N624" t="s">
        <v>396</v>
      </c>
      <c r="O624">
        <v>21.40347165785607</v>
      </c>
      <c r="P624">
        <v>16.995851765430302</v>
      </c>
      <c r="Q624">
        <v>22.308573049723691</v>
      </c>
      <c r="R624">
        <f t="shared" si="5"/>
        <v>20.235965491003356</v>
      </c>
      <c r="W624" t="s">
        <v>396</v>
      </c>
      <c r="X624">
        <v>23.576935176644238</v>
      </c>
      <c r="Y624">
        <v>20.744912919932631</v>
      </c>
      <c r="Z624">
        <v>25.678340276567283</v>
      </c>
      <c r="AA624">
        <f t="shared" si="6"/>
        <v>23.333396124381384</v>
      </c>
      <c r="AE624" t="s">
        <v>396</v>
      </c>
      <c r="AF624">
        <v>13.8259612990846</v>
      </c>
      <c r="AG624">
        <v>17.052222412566874</v>
      </c>
      <c r="AH624">
        <v>14.78632198564268</v>
      </c>
      <c r="AI624">
        <v>14.539168656452604</v>
      </c>
      <c r="AJ624">
        <v>14.766429815813602</v>
      </c>
      <c r="AK624">
        <f t="shared" si="7"/>
        <v>14.994020833912071</v>
      </c>
    </row>
    <row r="625" spans="3:37" x14ac:dyDescent="0.2">
      <c r="C625" t="s">
        <v>398</v>
      </c>
      <c r="D625" s="42">
        <v>56</v>
      </c>
      <c r="E625" s="42">
        <v>38.700000000000003</v>
      </c>
      <c r="F625" s="42" t="s">
        <v>46</v>
      </c>
      <c r="G625" s="42">
        <v>1</v>
      </c>
      <c r="N625" t="s">
        <v>398</v>
      </c>
      <c r="O625">
        <v>18.60752610997616</v>
      </c>
      <c r="P625">
        <v>18.633652276156113</v>
      </c>
      <c r="Q625">
        <v>21.881264302699478</v>
      </c>
      <c r="R625">
        <f t="shared" si="5"/>
        <v>19.70748089627725</v>
      </c>
      <c r="W625" t="s">
        <v>398</v>
      </c>
      <c r="X625">
        <v>43.275402783665591</v>
      </c>
      <c r="Y625">
        <v>39.870595417246378</v>
      </c>
      <c r="Z625">
        <v>40.504374253352808</v>
      </c>
      <c r="AA625">
        <f t="shared" si="6"/>
        <v>41.216790818088263</v>
      </c>
      <c r="AE625" t="s">
        <v>398</v>
      </c>
      <c r="AF625">
        <v>9.0430152900715033</v>
      </c>
      <c r="AG625">
        <v>11.431373138467242</v>
      </c>
      <c r="AH625">
        <v>8.3029956918206924</v>
      </c>
      <c r="AI625">
        <v>9.0354151862942107</v>
      </c>
      <c r="AJ625">
        <v>7.6229924369491089</v>
      </c>
      <c r="AK625">
        <f t="shared" si="7"/>
        <v>9.0871583487205516</v>
      </c>
    </row>
    <row r="626" spans="3:37" x14ac:dyDescent="0.2">
      <c r="C626" t="s">
        <v>399</v>
      </c>
      <c r="D626" s="42">
        <v>41</v>
      </c>
      <c r="E626" s="42">
        <v>28.83</v>
      </c>
      <c r="F626" s="42" t="s">
        <v>47</v>
      </c>
      <c r="G626" s="42" t="s">
        <v>400</v>
      </c>
      <c r="N626" t="s">
        <v>399</v>
      </c>
      <c r="O626">
        <v>4.8542725778786417</v>
      </c>
      <c r="P626">
        <v>4.6282740350940008</v>
      </c>
      <c r="Q626">
        <v>8.9372376697379821</v>
      </c>
      <c r="R626">
        <f t="shared" si="5"/>
        <v>6.1399280942368746</v>
      </c>
      <c r="W626" t="s">
        <v>399</v>
      </c>
      <c r="X626">
        <v>6.3400710926484134</v>
      </c>
      <c r="Y626">
        <v>6.6604548030014952</v>
      </c>
      <c r="Z626">
        <v>9.6460066886408633</v>
      </c>
      <c r="AA626">
        <f t="shared" si="6"/>
        <v>7.54884419476359</v>
      </c>
      <c r="AE626" t="s">
        <v>399</v>
      </c>
      <c r="AF626">
        <v>31.421853767931761</v>
      </c>
      <c r="AG626">
        <v>32.061564679558174</v>
      </c>
      <c r="AI626">
        <v>36.005393183621152</v>
      </c>
      <c r="AJ626">
        <v>33.830335045059584</v>
      </c>
      <c r="AK626">
        <f t="shared" si="7"/>
        <v>33.329786669042669</v>
      </c>
    </row>
    <row r="627" spans="3:37" x14ac:dyDescent="0.2">
      <c r="C627" t="s">
        <v>401</v>
      </c>
      <c r="D627" s="42">
        <v>55</v>
      </c>
      <c r="E627" s="42">
        <v>28.12</v>
      </c>
      <c r="F627" s="42" t="s">
        <v>47</v>
      </c>
      <c r="G627" s="42" t="s">
        <v>402</v>
      </c>
      <c r="N627" t="s">
        <v>401</v>
      </c>
      <c r="O627">
        <v>34.794536229297904</v>
      </c>
      <c r="P627">
        <v>12.977707726987871</v>
      </c>
      <c r="Q627">
        <v>35.450784300177681</v>
      </c>
      <c r="R627">
        <f t="shared" si="5"/>
        <v>27.741009418821154</v>
      </c>
      <c r="W627" t="s">
        <v>401</v>
      </c>
      <c r="X627">
        <v>30.900286628258794</v>
      </c>
      <c r="Y627">
        <v>22.189136759438028</v>
      </c>
      <c r="Z627">
        <v>28.512444908251066</v>
      </c>
      <c r="AA627">
        <f t="shared" si="6"/>
        <v>27.200622765315966</v>
      </c>
      <c r="AE627" t="s">
        <v>401</v>
      </c>
      <c r="AF627">
        <v>13.218026067626576</v>
      </c>
      <c r="AG627">
        <v>14.482568291474863</v>
      </c>
      <c r="AI627">
        <v>13.630528722906833</v>
      </c>
      <c r="AJ627">
        <v>16.175823971732584</v>
      </c>
      <c r="AK627">
        <f t="shared" si="7"/>
        <v>14.376736763435213</v>
      </c>
    </row>
    <row r="628" spans="3:37" x14ac:dyDescent="0.2">
      <c r="C628" t="s">
        <v>403</v>
      </c>
      <c r="D628" s="42">
        <v>42</v>
      </c>
      <c r="E628" s="42">
        <v>33</v>
      </c>
      <c r="F628" s="42" t="s">
        <v>47</v>
      </c>
      <c r="G628" s="42" t="s">
        <v>404</v>
      </c>
      <c r="N628" t="s">
        <v>403</v>
      </c>
      <c r="O628">
        <v>2.8459477409544127</v>
      </c>
      <c r="P628">
        <v>3.4506529406694897</v>
      </c>
      <c r="Q628">
        <v>6.1646622421316124</v>
      </c>
      <c r="R628">
        <f t="shared" si="5"/>
        <v>4.1537543079185051</v>
      </c>
      <c r="W628" t="s">
        <v>403</v>
      </c>
      <c r="X628">
        <v>9.7742809337901377</v>
      </c>
      <c r="Y628">
        <v>8.444484162790971</v>
      </c>
      <c r="Z628">
        <v>12.969592527182174</v>
      </c>
      <c r="AA628">
        <f t="shared" si="6"/>
        <v>10.396119207921094</v>
      </c>
      <c r="AE628" t="s">
        <v>403</v>
      </c>
      <c r="AF628">
        <v>30.258539000977791</v>
      </c>
      <c r="AG628">
        <v>31.23997771378977</v>
      </c>
      <c r="AH628">
        <v>33.621430368100647</v>
      </c>
      <c r="AI628">
        <v>31.587934262468011</v>
      </c>
      <c r="AJ628">
        <v>31.868355090077149</v>
      </c>
      <c r="AK628">
        <f t="shared" si="7"/>
        <v>31.715247287082672</v>
      </c>
    </row>
    <row r="629" spans="3:37" x14ac:dyDescent="0.2">
      <c r="C629" t="s">
        <v>405</v>
      </c>
      <c r="D629" s="42">
        <v>59</v>
      </c>
      <c r="E629" s="42">
        <v>29.49</v>
      </c>
      <c r="F629" s="42" t="s">
        <v>46</v>
      </c>
      <c r="G629" s="42" t="s">
        <v>406</v>
      </c>
      <c r="N629" t="s">
        <v>405</v>
      </c>
      <c r="O629">
        <v>19.468622296420271</v>
      </c>
      <c r="P629">
        <v>17.447637169595833</v>
      </c>
      <c r="Q629">
        <v>27.652458078961971</v>
      </c>
      <c r="R629">
        <f t="shared" si="5"/>
        <v>21.522905848326022</v>
      </c>
      <c r="W629" t="s">
        <v>405</v>
      </c>
      <c r="X629">
        <v>36.752202040665779</v>
      </c>
      <c r="Y629">
        <v>32.219087479772661</v>
      </c>
      <c r="Z629">
        <v>35.410333921956266</v>
      </c>
      <c r="AA629">
        <f t="shared" si="6"/>
        <v>34.79387448079823</v>
      </c>
      <c r="AE629" t="s">
        <v>405</v>
      </c>
      <c r="AF629">
        <v>21.195184613821219</v>
      </c>
      <c r="AG629">
        <v>20.627102073050974</v>
      </c>
      <c r="AH629">
        <v>21.87619414023354</v>
      </c>
      <c r="AI629">
        <v>22.699686209507878</v>
      </c>
      <c r="AJ629">
        <v>17.727571022043875</v>
      </c>
      <c r="AK629">
        <f t="shared" si="7"/>
        <v>20.825147611731495</v>
      </c>
    </row>
    <row r="630" spans="3:37" x14ac:dyDescent="0.2">
      <c r="C630" t="s">
        <v>454</v>
      </c>
      <c r="D630" s="42">
        <v>63</v>
      </c>
      <c r="E630" s="42">
        <v>24.25</v>
      </c>
      <c r="F630" s="42" t="s">
        <v>47</v>
      </c>
      <c r="G630" s="42" t="s">
        <v>404</v>
      </c>
      <c r="N630" t="s">
        <v>454</v>
      </c>
      <c r="O630">
        <v>29.028107820751988</v>
      </c>
      <c r="P630">
        <v>17.334823956043458</v>
      </c>
      <c r="Q630">
        <v>31.122398579973616</v>
      </c>
      <c r="R630">
        <f t="shared" si="5"/>
        <v>25.828443452256355</v>
      </c>
      <c r="W630" t="s">
        <v>454</v>
      </c>
      <c r="X630">
        <v>47.549226502334172</v>
      </c>
      <c r="Y630">
        <v>43.490667329348597</v>
      </c>
      <c r="Z630">
        <v>46.408363365831157</v>
      </c>
      <c r="AA630">
        <v>45.816085732504639</v>
      </c>
      <c r="AE630" t="s">
        <v>454</v>
      </c>
      <c r="AF630">
        <v>7.0611796334966641</v>
      </c>
      <c r="AG630">
        <v>7.5773124130871379</v>
      </c>
      <c r="AH630">
        <v>7.2930616810937465</v>
      </c>
      <c r="AI630">
        <v>7.7167287534524203</v>
      </c>
      <c r="AJ630">
        <v>7.5936405998142851</v>
      </c>
      <c r="AK630">
        <f t="shared" si="7"/>
        <v>7.4483846161888509</v>
      </c>
    </row>
    <row r="631" spans="3:37" x14ac:dyDescent="0.2">
      <c r="C631" t="s">
        <v>407</v>
      </c>
      <c r="D631" s="42">
        <v>46</v>
      </c>
      <c r="E631" s="42">
        <v>28.72</v>
      </c>
      <c r="F631" s="42" t="s">
        <v>47</v>
      </c>
      <c r="G631" s="42" t="s">
        <v>408</v>
      </c>
      <c r="N631" t="s">
        <v>407</v>
      </c>
      <c r="O631">
        <v>4.3075806306958375</v>
      </c>
      <c r="P631">
        <v>4.5516853106053875E-3</v>
      </c>
      <c r="Q631">
        <v>9.1062225223156261</v>
      </c>
      <c r="R631">
        <f t="shared" si="5"/>
        <v>4.4727849461073568</v>
      </c>
      <c r="W631" t="s">
        <v>407</v>
      </c>
      <c r="X631">
        <v>13.874633532805664</v>
      </c>
      <c r="Y631">
        <v>10.763732760763421</v>
      </c>
      <c r="Z631">
        <v>16.722588934732585</v>
      </c>
      <c r="AA631">
        <f t="shared" ref="AA631:AA637" si="8">AVERAGE(X631:Z631)</f>
        <v>13.786985076100557</v>
      </c>
      <c r="AE631" t="s">
        <v>407</v>
      </c>
      <c r="AF631">
        <v>17.350474391115874</v>
      </c>
      <c r="AG631">
        <v>17.926817346310767</v>
      </c>
      <c r="AH631">
        <v>20.872918336297843</v>
      </c>
      <c r="AI631">
        <v>18.101476254716612</v>
      </c>
      <c r="AJ631">
        <v>19.951065806168828</v>
      </c>
      <c r="AK631">
        <f t="shared" si="7"/>
        <v>18.840550426921986</v>
      </c>
    </row>
    <row r="632" spans="3:37" x14ac:dyDescent="0.2">
      <c r="C632" t="s">
        <v>409</v>
      </c>
      <c r="D632" s="42">
        <v>63</v>
      </c>
      <c r="E632" s="42">
        <v>29.6</v>
      </c>
      <c r="F632" s="42" t="s">
        <v>46</v>
      </c>
      <c r="G632" s="42" t="s">
        <v>390</v>
      </c>
      <c r="N632" t="s">
        <v>409</v>
      </c>
      <c r="O632">
        <v>36.431365844495012</v>
      </c>
      <c r="P632">
        <v>28.28135368520822</v>
      </c>
      <c r="Q632">
        <v>45.434272426339405</v>
      </c>
      <c r="R632">
        <f t="shared" si="5"/>
        <v>36.715663985347547</v>
      </c>
      <c r="W632" t="s">
        <v>409</v>
      </c>
      <c r="X632">
        <v>32.063675711634005</v>
      </c>
      <c r="Y632">
        <v>26.158679085659124</v>
      </c>
      <c r="Z632">
        <v>30.216796380187287</v>
      </c>
      <c r="AA632">
        <f t="shared" si="8"/>
        <v>29.479717059160137</v>
      </c>
      <c r="AE632" t="s">
        <v>409</v>
      </c>
      <c r="AF632">
        <v>2.4978063228720058</v>
      </c>
      <c r="AG632">
        <v>4.5824813636312207</v>
      </c>
      <c r="AH632">
        <v>3.3843563349853856</v>
      </c>
      <c r="AI632">
        <v>5.3891283826633112</v>
      </c>
      <c r="AJ632">
        <v>3.6960527405015116</v>
      </c>
      <c r="AK632">
        <f t="shared" si="7"/>
        <v>3.9099650289306864</v>
      </c>
    </row>
    <row r="633" spans="3:37" x14ac:dyDescent="0.2">
      <c r="C633" t="s">
        <v>410</v>
      </c>
      <c r="D633" s="42">
        <v>47</v>
      </c>
      <c r="E633" s="42">
        <v>30.96</v>
      </c>
      <c r="F633" s="42" t="s">
        <v>47</v>
      </c>
      <c r="G633" s="42" t="s">
        <v>411</v>
      </c>
      <c r="N633" t="s">
        <v>410</v>
      </c>
      <c r="O633">
        <v>17.642515556042792</v>
      </c>
      <c r="P633">
        <v>7.979322985399671</v>
      </c>
      <c r="Q633">
        <v>17.532785312462011</v>
      </c>
      <c r="R633">
        <f t="shared" si="5"/>
        <v>14.384874617968158</v>
      </c>
      <c r="W633" t="s">
        <v>410</v>
      </c>
      <c r="X633">
        <v>62.104888835383242</v>
      </c>
      <c r="Y633">
        <v>62.79932142052666</v>
      </c>
      <c r="Z633">
        <v>58.501114052452458</v>
      </c>
      <c r="AA633">
        <f t="shared" si="8"/>
        <v>61.135108102787456</v>
      </c>
      <c r="AE633" t="s">
        <v>410</v>
      </c>
      <c r="AF633">
        <v>2.3555995824806102</v>
      </c>
      <c r="AG633">
        <v>3.5729375868449127</v>
      </c>
      <c r="AH633">
        <v>2.4603230086664514</v>
      </c>
      <c r="AI633">
        <v>3.311461295948583</v>
      </c>
      <c r="AJ633">
        <v>3.2605102458131001</v>
      </c>
      <c r="AK633">
        <f t="shared" si="7"/>
        <v>2.9921663439507311</v>
      </c>
    </row>
    <row r="634" spans="3:37" x14ac:dyDescent="0.2">
      <c r="C634" t="s">
        <v>412</v>
      </c>
      <c r="D634" s="42">
        <v>50</v>
      </c>
      <c r="E634" s="42">
        <v>31.01</v>
      </c>
      <c r="F634" s="42" t="s">
        <v>46</v>
      </c>
      <c r="G634" s="42" t="s">
        <v>413</v>
      </c>
      <c r="N634" t="s">
        <v>412</v>
      </c>
      <c r="O634">
        <v>15.628284251667873</v>
      </c>
      <c r="P634">
        <v>14.838544604910586</v>
      </c>
      <c r="Q634">
        <v>17.417972213950701</v>
      </c>
      <c r="R634">
        <f t="shared" si="5"/>
        <v>15.961600356843055</v>
      </c>
      <c r="W634" t="s">
        <v>412</v>
      </c>
      <c r="X634">
        <v>50.546419093062305</v>
      </c>
      <c r="Y634">
        <v>45.471784309240505</v>
      </c>
      <c r="Z634">
        <v>50.252976510254811</v>
      </c>
      <c r="AA634">
        <f t="shared" si="8"/>
        <v>48.757059970852538</v>
      </c>
      <c r="AE634" t="s">
        <v>412</v>
      </c>
      <c r="AF634">
        <v>2.9786463257060589</v>
      </c>
      <c r="AG634">
        <v>7.5269064021152161</v>
      </c>
      <c r="AI634">
        <v>4.5275470983094666</v>
      </c>
      <c r="AJ634">
        <v>4.374144920269595</v>
      </c>
      <c r="AK634">
        <f t="shared" si="7"/>
        <v>4.8518111866000844</v>
      </c>
    </row>
    <row r="635" spans="3:37" x14ac:dyDescent="0.2">
      <c r="C635" t="s">
        <v>414</v>
      </c>
      <c r="D635" s="42">
        <v>49</v>
      </c>
      <c r="E635" s="42">
        <v>25.42</v>
      </c>
      <c r="F635" s="42" t="s">
        <v>46</v>
      </c>
      <c r="G635" s="42" t="s">
        <v>404</v>
      </c>
      <c r="N635" t="s">
        <v>414</v>
      </c>
      <c r="O635">
        <v>35.128912210843076</v>
      </c>
      <c r="P635">
        <v>24.542248360986427</v>
      </c>
      <c r="Q635">
        <v>35.186323442574626</v>
      </c>
      <c r="R635">
        <f t="shared" si="5"/>
        <v>31.619161338134706</v>
      </c>
      <c r="W635" t="s">
        <v>414</v>
      </c>
      <c r="X635">
        <v>33.296312922530639</v>
      </c>
      <c r="Y635">
        <v>32.375514064384184</v>
      </c>
      <c r="Z635">
        <v>33.526305384335288</v>
      </c>
      <c r="AA635">
        <f t="shared" si="8"/>
        <v>33.066044123750039</v>
      </c>
      <c r="AE635" t="s">
        <v>414</v>
      </c>
      <c r="AF635">
        <v>11.720503757212212</v>
      </c>
      <c r="AG635">
        <v>11.547530151360762</v>
      </c>
      <c r="AH635">
        <v>11.546480465263405</v>
      </c>
      <c r="AI635">
        <v>12.465553161442642</v>
      </c>
      <c r="AJ635">
        <v>11.519704203463849</v>
      </c>
      <c r="AK635">
        <f t="shared" si="7"/>
        <v>11.759954347748575</v>
      </c>
    </row>
    <row r="636" spans="3:37" x14ac:dyDescent="0.2">
      <c r="C636" t="s">
        <v>415</v>
      </c>
      <c r="D636" s="42">
        <v>43</v>
      </c>
      <c r="E636" s="42">
        <v>23.48</v>
      </c>
      <c r="F636" s="42" t="s">
        <v>47</v>
      </c>
      <c r="G636" s="42" t="s">
        <v>416</v>
      </c>
      <c r="N636" t="s">
        <v>415</v>
      </c>
      <c r="O636">
        <v>17.48980107423203</v>
      </c>
      <c r="P636">
        <v>17.823590537624941</v>
      </c>
      <c r="Q636">
        <v>21.971834931479769</v>
      </c>
      <c r="R636">
        <f t="shared" si="5"/>
        <v>19.095075514445579</v>
      </c>
      <c r="W636" t="s">
        <v>415</v>
      </c>
      <c r="X636">
        <v>27.05774506504601</v>
      </c>
      <c r="Y636">
        <v>20.104020143738584</v>
      </c>
      <c r="Z636">
        <v>24.282087984296592</v>
      </c>
      <c r="AA636">
        <f t="shared" si="8"/>
        <v>23.814617731027059</v>
      </c>
      <c r="AE636" t="s">
        <v>415</v>
      </c>
      <c r="AF636">
        <v>20.292226604058055</v>
      </c>
      <c r="AG636">
        <v>22.857105091163923</v>
      </c>
      <c r="AI636">
        <v>21.296185197857849</v>
      </c>
      <c r="AJ636">
        <v>18.815695205982504</v>
      </c>
      <c r="AK636">
        <f t="shared" si="7"/>
        <v>20.815303024765583</v>
      </c>
    </row>
    <row r="637" spans="3:37" x14ac:dyDescent="0.2">
      <c r="C637" t="s">
        <v>417</v>
      </c>
      <c r="D637" s="42">
        <v>61</v>
      </c>
      <c r="E637" s="42">
        <v>32.56</v>
      </c>
      <c r="F637" s="42" t="s">
        <v>47</v>
      </c>
      <c r="G637" s="42" t="s">
        <v>418</v>
      </c>
      <c r="N637" t="s">
        <v>417</v>
      </c>
      <c r="O637">
        <v>8.8809365077113558</v>
      </c>
      <c r="P637">
        <v>10.039504162448122</v>
      </c>
      <c r="Q637">
        <v>13.037055868394969</v>
      </c>
      <c r="R637">
        <f t="shared" si="5"/>
        <v>10.652498846184816</v>
      </c>
      <c r="W637" t="s">
        <v>417</v>
      </c>
      <c r="X637">
        <v>28.01986294671558</v>
      </c>
      <c r="Y637">
        <v>21.996892648953096</v>
      </c>
      <c r="Z637">
        <v>26.852471431385137</v>
      </c>
      <c r="AA637">
        <f t="shared" si="8"/>
        <v>25.623075675684603</v>
      </c>
      <c r="AE637" t="s">
        <v>417</v>
      </c>
      <c r="AF637">
        <v>18.015794215842259</v>
      </c>
      <c r="AG637">
        <v>17.512961594008239</v>
      </c>
      <c r="AH637">
        <v>16.148077894905196</v>
      </c>
      <c r="AI637">
        <v>21.438337613853957</v>
      </c>
      <c r="AJ637">
        <v>15.150673902098893</v>
      </c>
      <c r="AK637">
        <f t="shared" si="7"/>
        <v>17.653169044141709</v>
      </c>
    </row>
    <row r="638" spans="3:37" x14ac:dyDescent="0.2">
      <c r="Q638" s="1" t="s">
        <v>11</v>
      </c>
      <c r="R638" s="1">
        <f>AVERAGE(R612:R637)</f>
        <v>16.691789278229049</v>
      </c>
      <c r="Z638" s="1" t="s">
        <v>11</v>
      </c>
      <c r="AA638" s="1">
        <f>AVERAGE(AA612:AA637)</f>
        <v>27.556955211998019</v>
      </c>
      <c r="AJ638" s="1" t="s">
        <v>11</v>
      </c>
      <c r="AK638" s="1">
        <f>AVERAGE(AK612:AK637)</f>
        <v>17.859968206262497</v>
      </c>
    </row>
    <row r="639" spans="3:37" x14ac:dyDescent="0.2">
      <c r="Q639" t="s">
        <v>12</v>
      </c>
      <c r="R639">
        <f>STDEV(R612:R637)</f>
        <v>9.8162467410317191</v>
      </c>
      <c r="Z639" t="s">
        <v>12</v>
      </c>
      <c r="AA639">
        <f>STDEV(AA612:AA637)</f>
        <v>15.054681967295405</v>
      </c>
      <c r="AJ639" t="s">
        <v>12</v>
      </c>
      <c r="AK639">
        <f>STDEV(AK612:AK637)</f>
        <v>11.168556062110238</v>
      </c>
    </row>
    <row r="642" spans="1:37" x14ac:dyDescent="0.2">
      <c r="A642" t="s">
        <v>421</v>
      </c>
      <c r="B642" s="22" t="s">
        <v>419</v>
      </c>
      <c r="C642" t="s">
        <v>55</v>
      </c>
      <c r="D642" s="1" t="s">
        <v>315</v>
      </c>
      <c r="E642" s="40" t="s">
        <v>316</v>
      </c>
      <c r="F642" s="1" t="s">
        <v>45</v>
      </c>
      <c r="G642" s="1" t="s">
        <v>375</v>
      </c>
      <c r="L642" t="s">
        <v>421</v>
      </c>
      <c r="M642" s="22" t="s">
        <v>419</v>
      </c>
      <c r="N642" s="22"/>
      <c r="O642" s="22" t="s">
        <v>8</v>
      </c>
      <c r="P642" s="22" t="s">
        <v>9</v>
      </c>
      <c r="Q642" s="22" t="s">
        <v>10</v>
      </c>
      <c r="R642" t="s">
        <v>460</v>
      </c>
      <c r="U642" t="s">
        <v>421</v>
      </c>
      <c r="V642" t="s">
        <v>419</v>
      </c>
      <c r="X642" t="s">
        <v>90</v>
      </c>
      <c r="Y642" t="s">
        <v>52</v>
      </c>
      <c r="Z642" t="s">
        <v>53</v>
      </c>
      <c r="AA642" t="s">
        <v>461</v>
      </c>
      <c r="AC642" t="s">
        <v>421</v>
      </c>
      <c r="AD642" t="s">
        <v>419</v>
      </c>
      <c r="AF642" t="s">
        <v>174</v>
      </c>
      <c r="AG642" t="s">
        <v>175</v>
      </c>
      <c r="AH642" t="s">
        <v>176</v>
      </c>
      <c r="AI642" t="s">
        <v>177</v>
      </c>
      <c r="AJ642" t="s">
        <v>178</v>
      </c>
      <c r="AK642" t="s">
        <v>462</v>
      </c>
    </row>
    <row r="643" spans="1:37" x14ac:dyDescent="0.2">
      <c r="C643" s="22" t="s">
        <v>420</v>
      </c>
      <c r="D643" s="42">
        <v>26</v>
      </c>
      <c r="E643" s="42">
        <v>16.399999999999999</v>
      </c>
      <c r="F643" s="42" t="s">
        <v>47</v>
      </c>
      <c r="G643" s="42">
        <v>5</v>
      </c>
      <c r="N643" s="22" t="s">
        <v>420</v>
      </c>
      <c r="O643" s="22">
        <v>0.30310174000000001</v>
      </c>
      <c r="P643" s="22">
        <v>1.3730021400000001</v>
      </c>
      <c r="Q643" s="22">
        <v>0.72033731999999995</v>
      </c>
      <c r="R643" s="22">
        <v>0.79881373</v>
      </c>
      <c r="W643" t="s">
        <v>420</v>
      </c>
      <c r="X643">
        <v>0.96295609114962488</v>
      </c>
      <c r="Y643">
        <v>1.2181010912865307</v>
      </c>
      <c r="Z643">
        <v>0.98658985506282071</v>
      </c>
      <c r="AA643">
        <v>1.055882345832992</v>
      </c>
      <c r="AE643" t="s">
        <v>420</v>
      </c>
      <c r="AF643">
        <v>56.966521158979575</v>
      </c>
      <c r="AG643">
        <v>61.368501122611768</v>
      </c>
      <c r="AH643">
        <v>69.754878748565829</v>
      </c>
      <c r="AI643">
        <v>61.537190537904955</v>
      </c>
      <c r="AJ643">
        <v>66.22178832671986</v>
      </c>
      <c r="AK643">
        <f>AVERAGE(AF643:AJ643)</f>
        <v>63.169775978956395</v>
      </c>
    </row>
    <row r="644" spans="1:37" x14ac:dyDescent="0.2">
      <c r="B644" s="22"/>
      <c r="C644" s="22" t="s">
        <v>422</v>
      </c>
      <c r="D644" s="42">
        <v>29</v>
      </c>
      <c r="E644" s="42">
        <v>22.03</v>
      </c>
      <c r="F644" s="42" t="s">
        <v>47</v>
      </c>
      <c r="G644" s="42">
        <v>7</v>
      </c>
      <c r="M644" s="22"/>
      <c r="N644" s="22" t="s">
        <v>422</v>
      </c>
      <c r="O644" s="22">
        <v>3.0032189100000002</v>
      </c>
      <c r="P644" s="22">
        <v>3.9501648600000001</v>
      </c>
      <c r="Q644" s="22">
        <v>1.0948766299999999</v>
      </c>
      <c r="R644" s="22">
        <v>2.6827534700000002</v>
      </c>
      <c r="W644" t="s">
        <v>422</v>
      </c>
      <c r="X644">
        <v>0.32601423711389121</v>
      </c>
      <c r="Y644">
        <v>0.27820984852694269</v>
      </c>
      <c r="Z644">
        <v>0.55125285945528546</v>
      </c>
      <c r="AA644">
        <v>0.38515898169870644</v>
      </c>
      <c r="AE644" t="s">
        <v>422</v>
      </c>
      <c r="AF644">
        <v>40.690933313739095</v>
      </c>
      <c r="AG644">
        <v>42.918076711612969</v>
      </c>
      <c r="AH644">
        <v>48.304925403296366</v>
      </c>
      <c r="AI644">
        <v>41.957801740113531</v>
      </c>
      <c r="AJ644">
        <v>45.391285561773927</v>
      </c>
      <c r="AK644">
        <f>AVERAGE(AF644:AJ644)</f>
        <v>43.852604546107173</v>
      </c>
    </row>
    <row r="645" spans="1:37" x14ac:dyDescent="0.2">
      <c r="B645" s="22"/>
      <c r="C645" s="22" t="s">
        <v>423</v>
      </c>
      <c r="D645" s="42">
        <v>14</v>
      </c>
      <c r="E645" s="42">
        <v>13.2</v>
      </c>
      <c r="F645" s="42" t="s">
        <v>47</v>
      </c>
      <c r="G645" s="42"/>
      <c r="M645" s="22"/>
      <c r="N645" s="22" t="s">
        <v>423</v>
      </c>
      <c r="O645" s="22">
        <v>2.4415239199999998</v>
      </c>
      <c r="P645" s="22">
        <v>6.4524789</v>
      </c>
      <c r="Q645" s="22">
        <v>6.38966922</v>
      </c>
      <c r="R645" s="22">
        <v>5.0945573399999997</v>
      </c>
      <c r="W645" t="s">
        <v>423</v>
      </c>
      <c r="X645">
        <v>3.3092994199306642</v>
      </c>
      <c r="Y645">
        <v>3.3591049902594285</v>
      </c>
      <c r="Z645">
        <v>2.991617118297536</v>
      </c>
      <c r="AA645">
        <v>3.2200071761625431</v>
      </c>
      <c r="AE645" t="s">
        <v>423</v>
      </c>
      <c r="AF645">
        <v>31.189413510626849</v>
      </c>
      <c r="AG645">
        <v>34.020838679226699</v>
      </c>
      <c r="AH645">
        <v>31.083349287993013</v>
      </c>
      <c r="AI645">
        <v>36.154190501516176</v>
      </c>
      <c r="AJ645">
        <v>29.386807950579172</v>
      </c>
      <c r="AK645">
        <f>AVERAGE(AF645:AJ645)</f>
        <v>32.366919985988382</v>
      </c>
    </row>
    <row r="646" spans="1:37" x14ac:dyDescent="0.2">
      <c r="B646" s="22"/>
      <c r="C646" t="s">
        <v>424</v>
      </c>
      <c r="D646" s="42">
        <v>12</v>
      </c>
      <c r="E646" s="42">
        <v>15.42</v>
      </c>
      <c r="F646" s="42" t="s">
        <v>46</v>
      </c>
      <c r="G646" s="42">
        <v>3</v>
      </c>
      <c r="M646" s="22"/>
      <c r="N646" t="s">
        <v>424</v>
      </c>
      <c r="O646">
        <v>37.615801126772908</v>
      </c>
      <c r="P646">
        <v>36.95185473596738</v>
      </c>
      <c r="Q646">
        <v>49.675084958452715</v>
      </c>
      <c r="R646">
        <f>AVERAGE(O646:Q646)</f>
        <v>41.414246940397668</v>
      </c>
      <c r="W646" t="s">
        <v>424</v>
      </c>
      <c r="X646">
        <v>2.2630774066437835</v>
      </c>
      <c r="Y646">
        <v>4.9527596659275757</v>
      </c>
      <c r="Z646">
        <v>1.0569603248908155</v>
      </c>
      <c r="AA646">
        <f>AVERAGE(X646:Z646)</f>
        <v>2.7575991324873912</v>
      </c>
      <c r="AE646" t="s">
        <v>424</v>
      </c>
      <c r="AF646">
        <v>15.009549764831567</v>
      </c>
      <c r="AG646">
        <v>15.312543108264842</v>
      </c>
      <c r="AI646">
        <v>18.658482057557229</v>
      </c>
      <c r="AJ646">
        <v>12.604034474381024</v>
      </c>
      <c r="AK646">
        <f>AVERAGE(AF646:AJ646)</f>
        <v>15.396152351258666</v>
      </c>
    </row>
    <row r="647" spans="1:37" x14ac:dyDescent="0.2">
      <c r="B647" s="22"/>
      <c r="C647" t="s">
        <v>425</v>
      </c>
      <c r="D647" s="42">
        <v>12</v>
      </c>
      <c r="E647" s="42">
        <v>18.5</v>
      </c>
      <c r="F647" s="42" t="s">
        <v>46</v>
      </c>
      <c r="G647" s="42" t="s">
        <v>404</v>
      </c>
      <c r="M647" s="22"/>
      <c r="N647" t="s">
        <v>425</v>
      </c>
      <c r="O647">
        <v>12.624125000436845</v>
      </c>
      <c r="P647">
        <v>12.553750872475844</v>
      </c>
      <c r="Q647">
        <v>19.290468703913668</v>
      </c>
      <c r="R647">
        <f>AVERAGE(O647:Q647)</f>
        <v>14.822781525608784</v>
      </c>
      <c r="W647" t="s">
        <v>425</v>
      </c>
      <c r="X647">
        <v>31.491211661616841</v>
      </c>
      <c r="Y647">
        <v>48.563725061890196</v>
      </c>
      <c r="Z647">
        <v>21.31096534169389</v>
      </c>
      <c r="AA647">
        <f t="shared" ref="AA647:AA652" si="9">AVERAGE(X647:Z647)</f>
        <v>33.788634021733642</v>
      </c>
      <c r="AE647" t="s">
        <v>425</v>
      </c>
      <c r="AF647">
        <v>11.425870388052026</v>
      </c>
      <c r="AG647">
        <v>12.839768446161134</v>
      </c>
      <c r="AH647">
        <v>11.196776942130604</v>
      </c>
      <c r="AI647">
        <v>12.176644970758881</v>
      </c>
      <c r="AJ647">
        <v>10.736420096291857</v>
      </c>
      <c r="AK647">
        <f t="shared" ref="AK647:AK652" si="10">AVERAGE(AF647:AJ647)</f>
        <v>11.6750961686789</v>
      </c>
    </row>
    <row r="648" spans="1:37" x14ac:dyDescent="0.2">
      <c r="B648" s="22"/>
      <c r="C648" t="s">
        <v>426</v>
      </c>
      <c r="D648" s="42">
        <v>15</v>
      </c>
      <c r="E648" s="42">
        <v>19.3</v>
      </c>
      <c r="F648" s="42" t="s">
        <v>46</v>
      </c>
      <c r="G648" s="42" t="s">
        <v>392</v>
      </c>
      <c r="M648" s="22"/>
      <c r="N648" t="s">
        <v>426</v>
      </c>
      <c r="O648">
        <v>1.8930186357491414</v>
      </c>
      <c r="P648">
        <v>6.9262333574370727</v>
      </c>
      <c r="Q648">
        <v>0.95548537217047391</v>
      </c>
      <c r="R648">
        <v>3.2582457884522289</v>
      </c>
      <c r="W648" t="s">
        <v>426</v>
      </c>
      <c r="Y648">
        <v>0.23136464494104675</v>
      </c>
      <c r="Z648">
        <v>0.2121693462627228</v>
      </c>
      <c r="AA648">
        <f t="shared" si="9"/>
        <v>0.22176699560188479</v>
      </c>
      <c r="AE648" t="s">
        <v>426</v>
      </c>
      <c r="AF648">
        <v>56.478737031889629</v>
      </c>
      <c r="AG648">
        <v>51.869064763439695</v>
      </c>
      <c r="AI648">
        <v>58.986073597340919</v>
      </c>
      <c r="AJ648">
        <v>47.232799528229762</v>
      </c>
      <c r="AK648">
        <f t="shared" si="10"/>
        <v>53.641668730225007</v>
      </c>
    </row>
    <row r="649" spans="1:37" x14ac:dyDescent="0.2">
      <c r="C649" t="s">
        <v>427</v>
      </c>
      <c r="D649" s="42">
        <v>18</v>
      </c>
      <c r="E649" s="42">
        <v>20.65</v>
      </c>
      <c r="F649" s="42" t="s">
        <v>47</v>
      </c>
      <c r="G649" s="42" t="s">
        <v>428</v>
      </c>
      <c r="N649" t="s">
        <v>427</v>
      </c>
      <c r="O649">
        <v>1.8221674265253318</v>
      </c>
      <c r="P649">
        <v>5.9944810337828924</v>
      </c>
      <c r="Q649">
        <v>3.4376442056177519</v>
      </c>
      <c r="R649">
        <v>3.7514308886419925</v>
      </c>
      <c r="W649" t="s">
        <v>427</v>
      </c>
      <c r="X649">
        <v>0.65770553584621572</v>
      </c>
      <c r="Y649">
        <v>1.2773850277463243</v>
      </c>
      <c r="Z649">
        <v>0.52748239342923187</v>
      </c>
      <c r="AA649">
        <f t="shared" si="9"/>
        <v>0.8208576523405906</v>
      </c>
      <c r="AE649" t="s">
        <v>427</v>
      </c>
      <c r="AF649">
        <v>33.450722832991708</v>
      </c>
      <c r="AG649">
        <v>37.61795214705387</v>
      </c>
      <c r="AH649">
        <v>40.07502651271939</v>
      </c>
      <c r="AI649">
        <v>37.357827448947972</v>
      </c>
      <c r="AJ649">
        <v>30.968389011635757</v>
      </c>
      <c r="AK649">
        <f t="shared" si="10"/>
        <v>35.893983590669741</v>
      </c>
    </row>
    <row r="650" spans="1:37" x14ac:dyDescent="0.2">
      <c r="C650" t="s">
        <v>429</v>
      </c>
      <c r="D650" s="42">
        <v>9</v>
      </c>
      <c r="E650" s="42">
        <v>15.92</v>
      </c>
      <c r="F650" s="42" t="s">
        <v>47</v>
      </c>
      <c r="G650" s="42" t="s">
        <v>430</v>
      </c>
      <c r="N650" t="s">
        <v>429</v>
      </c>
      <c r="P650">
        <v>5.3035730873656117</v>
      </c>
      <c r="Q650">
        <v>15.541291289047312</v>
      </c>
      <c r="R650">
        <f>AVERAGE(O650:Q650)</f>
        <v>10.422432188206461</v>
      </c>
      <c r="W650" t="s">
        <v>429</v>
      </c>
      <c r="X650">
        <v>19.868108614240526</v>
      </c>
      <c r="Y650">
        <v>24.010622594751531</v>
      </c>
      <c r="Z650">
        <v>13.024586580253581</v>
      </c>
      <c r="AA650">
        <f t="shared" si="9"/>
        <v>18.967772596415212</v>
      </c>
      <c r="AE650" t="s">
        <v>429</v>
      </c>
      <c r="AF650">
        <v>31.915204037096203</v>
      </c>
      <c r="AG650">
        <v>33.001312345035046</v>
      </c>
      <c r="AH650">
        <v>31.757737740398053</v>
      </c>
      <c r="AI650">
        <v>35.501775117874637</v>
      </c>
      <c r="AJ650">
        <v>29.869218449744036</v>
      </c>
      <c r="AK650">
        <f t="shared" si="10"/>
        <v>32.409049538029599</v>
      </c>
    </row>
    <row r="651" spans="1:37" x14ac:dyDescent="0.2">
      <c r="C651" t="s">
        <v>431</v>
      </c>
      <c r="D651" s="42">
        <v>25</v>
      </c>
      <c r="E651" s="42">
        <v>21.35</v>
      </c>
      <c r="F651" s="42" t="s">
        <v>47</v>
      </c>
      <c r="G651" s="42" t="s">
        <v>402</v>
      </c>
      <c r="N651" t="s">
        <v>431</v>
      </c>
      <c r="O651">
        <v>69.619332857713658</v>
      </c>
      <c r="P651">
        <v>61.206915810819254</v>
      </c>
      <c r="Q651">
        <v>63.798521408880561</v>
      </c>
      <c r="R651">
        <f>AVERAGE(O651:Q651)</f>
        <v>64.874923359137824</v>
      </c>
      <c r="W651" t="s">
        <v>431</v>
      </c>
      <c r="X651">
        <v>8.8883251253362801</v>
      </c>
      <c r="Y651">
        <v>12.464369378431062</v>
      </c>
      <c r="Z651">
        <v>7.0113462984110093</v>
      </c>
      <c r="AA651">
        <f t="shared" si="9"/>
        <v>9.4546802673927832</v>
      </c>
      <c r="AE651" t="s">
        <v>431</v>
      </c>
      <c r="AF651">
        <v>2.0190216348601817</v>
      </c>
      <c r="AG651">
        <v>4.5318408117004472</v>
      </c>
      <c r="AH651">
        <v>1.6759123019202082</v>
      </c>
      <c r="AI651">
        <v>3.5903828899721071</v>
      </c>
      <c r="AJ651">
        <v>2.8202467468612871</v>
      </c>
      <c r="AK651">
        <f t="shared" si="10"/>
        <v>2.927480877062846</v>
      </c>
    </row>
    <row r="652" spans="1:37" x14ac:dyDescent="0.2">
      <c r="C652" t="s">
        <v>432</v>
      </c>
      <c r="D652" s="42">
        <v>35</v>
      </c>
      <c r="E652" s="42">
        <v>23.63</v>
      </c>
      <c r="F652" s="42" t="s">
        <v>46</v>
      </c>
      <c r="G652" s="42" t="s">
        <v>433</v>
      </c>
      <c r="N652" t="s">
        <v>432</v>
      </c>
      <c r="O652">
        <v>49.209947317063971</v>
      </c>
      <c r="P652">
        <v>45.508319150154215</v>
      </c>
      <c r="Q652">
        <v>53.435060424500705</v>
      </c>
      <c r="R652">
        <f>AVERAGE(O652:Q652)</f>
        <v>49.384442297239637</v>
      </c>
      <c r="W652" t="s">
        <v>432</v>
      </c>
      <c r="X652">
        <v>14.978138554925788</v>
      </c>
      <c r="Y652">
        <v>26.281149056792561</v>
      </c>
      <c r="Z652">
        <v>12.515565181402199</v>
      </c>
      <c r="AA652">
        <f t="shared" si="9"/>
        <v>17.924950931040183</v>
      </c>
      <c r="AE652" t="s">
        <v>432</v>
      </c>
      <c r="AF652">
        <v>6.2209546798406832</v>
      </c>
      <c r="AG652">
        <v>5.4431582119936417</v>
      </c>
      <c r="AH652">
        <v>4.8590470204834286</v>
      </c>
      <c r="AI652">
        <v>5.341479692277745</v>
      </c>
      <c r="AJ652">
        <v>5.3013576604898205</v>
      </c>
      <c r="AK652">
        <f t="shared" si="10"/>
        <v>5.4331994530170631</v>
      </c>
    </row>
    <row r="653" spans="1:37" x14ac:dyDescent="0.2">
      <c r="Q653" s="1" t="s">
        <v>11</v>
      </c>
      <c r="R653" s="1">
        <f>AVERAGE(R643:R652)</f>
        <v>19.650462752768462</v>
      </c>
      <c r="Z653" s="1" t="s">
        <v>11</v>
      </c>
      <c r="AA653" s="1">
        <f>AVERAGE(AA643:AA652)</f>
        <v>8.8597310100705933</v>
      </c>
      <c r="AJ653" s="1" t="s">
        <v>11</v>
      </c>
      <c r="AK653" s="1">
        <f>AVERAGE(AK643:AK652)</f>
        <v>29.676593121999378</v>
      </c>
    </row>
    <row r="654" spans="1:37" x14ac:dyDescent="0.2">
      <c r="Q654" t="s">
        <v>12</v>
      </c>
      <c r="R654">
        <f>STDEV(R643:R652)</f>
        <v>23.305061290473951</v>
      </c>
      <c r="Z654" t="s">
        <v>12</v>
      </c>
      <c r="AA654">
        <f>STDEV(AA643:AA652)</f>
        <v>11.289885923545015</v>
      </c>
      <c r="AJ654" t="s">
        <v>12</v>
      </c>
      <c r="AK654">
        <f>STDEV(AK643:AK652)</f>
        <v>20.498454118632104</v>
      </c>
    </row>
    <row r="656" spans="1:37" ht="24" x14ac:dyDescent="0.3">
      <c r="A656" s="26" t="s">
        <v>464</v>
      </c>
    </row>
    <row r="657" spans="1:108" ht="19" x14ac:dyDescent="0.25">
      <c r="B657" t="s">
        <v>465</v>
      </c>
      <c r="C657" s="24" t="s">
        <v>442</v>
      </c>
      <c r="AR657" t="s">
        <v>320</v>
      </c>
      <c r="AX657" s="24" t="s">
        <v>361</v>
      </c>
      <c r="BJ657" t="s">
        <v>363</v>
      </c>
      <c r="BN657" s="24" t="s">
        <v>234</v>
      </c>
      <c r="CN657" t="s">
        <v>439</v>
      </c>
      <c r="CT657" s="24" t="s">
        <v>419</v>
      </c>
      <c r="DC657" t="s">
        <v>440</v>
      </c>
    </row>
    <row r="658" spans="1:108" x14ac:dyDescent="0.2">
      <c r="A658" t="s">
        <v>466</v>
      </c>
      <c r="B658" t="s">
        <v>467</v>
      </c>
      <c r="C658" t="s">
        <v>319</v>
      </c>
      <c r="D658" t="s">
        <v>321</v>
      </c>
      <c r="E658" t="s">
        <v>322</v>
      </c>
      <c r="F658" t="s">
        <v>323</v>
      </c>
      <c r="G658" t="s">
        <v>324</v>
      </c>
      <c r="H658" t="s">
        <v>325</v>
      </c>
      <c r="I658" t="s">
        <v>326</v>
      </c>
      <c r="J658" t="s">
        <v>327</v>
      </c>
      <c r="K658" t="s">
        <v>328</v>
      </c>
      <c r="L658" t="s">
        <v>329</v>
      </c>
      <c r="M658" t="s">
        <v>330</v>
      </c>
      <c r="N658" t="s">
        <v>436</v>
      </c>
      <c r="O658" t="s">
        <v>437</v>
      </c>
      <c r="P658" t="s">
        <v>332</v>
      </c>
      <c r="Q658" t="s">
        <v>333</v>
      </c>
      <c r="R658" t="s">
        <v>334</v>
      </c>
      <c r="S658" t="s">
        <v>335</v>
      </c>
      <c r="T658" t="s">
        <v>336</v>
      </c>
      <c r="U658" t="s">
        <v>337</v>
      </c>
      <c r="V658" t="s">
        <v>338</v>
      </c>
      <c r="W658" t="s">
        <v>340</v>
      </c>
      <c r="X658" t="s">
        <v>341</v>
      </c>
      <c r="Y658" t="s">
        <v>342</v>
      </c>
      <c r="Z658" t="s">
        <v>343</v>
      </c>
      <c r="AA658" t="s">
        <v>344</v>
      </c>
      <c r="AB658" t="s">
        <v>345</v>
      </c>
      <c r="AC658" t="s">
        <v>346</v>
      </c>
      <c r="AD658" t="s">
        <v>347</v>
      </c>
      <c r="AE658" t="s">
        <v>348</v>
      </c>
      <c r="AF658" t="s">
        <v>349</v>
      </c>
      <c r="AG658" t="s">
        <v>350</v>
      </c>
      <c r="AH658" t="s">
        <v>351</v>
      </c>
      <c r="AI658" t="s">
        <v>352</v>
      </c>
      <c r="AJ658" t="s">
        <v>353</v>
      </c>
      <c r="AK658" t="s">
        <v>354</v>
      </c>
      <c r="AL658" t="s">
        <v>355</v>
      </c>
      <c r="AM658" t="s">
        <v>356</v>
      </c>
      <c r="AN658" t="s">
        <v>357</v>
      </c>
      <c r="AO658" t="s">
        <v>358</v>
      </c>
      <c r="AP658" t="s">
        <v>359</v>
      </c>
      <c r="AQ658" t="s">
        <v>360</v>
      </c>
      <c r="AR658" s="1" t="s">
        <v>11</v>
      </c>
      <c r="AS658" t="s">
        <v>468</v>
      </c>
      <c r="AV658" t="s">
        <v>466</v>
      </c>
      <c r="AW658" t="s">
        <v>467</v>
      </c>
      <c r="AX658" t="s">
        <v>362</v>
      </c>
      <c r="AY658" t="s">
        <v>364</v>
      </c>
      <c r="AZ658" t="s">
        <v>365</v>
      </c>
      <c r="BA658" t="s">
        <v>366</v>
      </c>
      <c r="BB658" t="s">
        <v>367</v>
      </c>
      <c r="BC658" t="s">
        <v>368</v>
      </c>
      <c r="BD658" t="s">
        <v>369</v>
      </c>
      <c r="BE658" t="s">
        <v>370</v>
      </c>
      <c r="BF658" t="s">
        <v>372</v>
      </c>
      <c r="BG658" t="s">
        <v>373</v>
      </c>
      <c r="BH658" t="s">
        <v>374</v>
      </c>
      <c r="BI658" t="s">
        <v>614</v>
      </c>
      <c r="BJ658" s="13" t="s">
        <v>11</v>
      </c>
      <c r="BK658" t="s">
        <v>468</v>
      </c>
      <c r="BM658" t="s">
        <v>466</v>
      </c>
      <c r="BN658" t="s">
        <v>467</v>
      </c>
      <c r="BO658" t="s">
        <v>376</v>
      </c>
      <c r="BP658" t="s">
        <v>378</v>
      </c>
      <c r="BQ658" t="s">
        <v>380</v>
      </c>
      <c r="BR658" t="s">
        <v>381</v>
      </c>
      <c r="BS658" t="s">
        <v>383</v>
      </c>
      <c r="BT658" t="s">
        <v>385</v>
      </c>
      <c r="BU658" t="s">
        <v>386</v>
      </c>
      <c r="BV658" t="s">
        <v>387</v>
      </c>
      <c r="BW658" t="s">
        <v>388</v>
      </c>
      <c r="BX658" t="s">
        <v>389</v>
      </c>
      <c r="BY658" t="s">
        <v>391</v>
      </c>
      <c r="BZ658" t="s">
        <v>393</v>
      </c>
      <c r="CA658" t="s">
        <v>395</v>
      </c>
      <c r="CB658" t="s">
        <v>396</v>
      </c>
      <c r="CC658" t="s">
        <v>398</v>
      </c>
      <c r="CD658" t="s">
        <v>399</v>
      </c>
      <c r="CE658" t="s">
        <v>401</v>
      </c>
      <c r="CF658" t="s">
        <v>403</v>
      </c>
      <c r="CG658" t="s">
        <v>405</v>
      </c>
      <c r="CH658" t="s">
        <v>407</v>
      </c>
      <c r="CI658" t="s">
        <v>409</v>
      </c>
      <c r="CJ658" t="s">
        <v>410</v>
      </c>
      <c r="CK658" t="s">
        <v>412</v>
      </c>
      <c r="CL658" t="s">
        <v>414</v>
      </c>
      <c r="CM658" t="s">
        <v>415</v>
      </c>
      <c r="CN658" s="1" t="s">
        <v>11</v>
      </c>
      <c r="CO658" t="s">
        <v>468</v>
      </c>
      <c r="CR658" t="s">
        <v>466</v>
      </c>
      <c r="CS658" t="s">
        <v>467</v>
      </c>
      <c r="CT658" t="s">
        <v>420</v>
      </c>
      <c r="CU658" t="s">
        <v>422</v>
      </c>
      <c r="CV658" t="s">
        <v>423</v>
      </c>
      <c r="CW658" t="s">
        <v>424</v>
      </c>
      <c r="CX658" t="s">
        <v>425</v>
      </c>
      <c r="CY658" t="s">
        <v>427</v>
      </c>
      <c r="CZ658" t="s">
        <v>429</v>
      </c>
      <c r="DA658" t="s">
        <v>431</v>
      </c>
      <c r="DB658" t="s">
        <v>432</v>
      </c>
      <c r="DC658" s="13" t="s">
        <v>11</v>
      </c>
      <c r="DD658" t="s">
        <v>468</v>
      </c>
    </row>
    <row r="659" spans="1:108" x14ac:dyDescent="0.2">
      <c r="A659" s="17">
        <v>20</v>
      </c>
      <c r="B659" s="17" t="s">
        <v>469</v>
      </c>
      <c r="C659" s="17">
        <v>0.55832999999999999</v>
      </c>
      <c r="D659" s="17">
        <v>0.29792000000000002</v>
      </c>
      <c r="E659" s="17">
        <v>0.30381900000000001</v>
      </c>
      <c r="F659" s="17">
        <v>7.0485999999999993E-2</v>
      </c>
      <c r="G659" s="17">
        <v>0.26006899999999999</v>
      </c>
      <c r="H659" s="17">
        <v>3.0333000000000001</v>
      </c>
      <c r="I659" s="17">
        <v>0.82152800000000004</v>
      </c>
      <c r="J659" s="17">
        <v>0.61979200000000001</v>
      </c>
      <c r="K659" s="17">
        <v>0.109565</v>
      </c>
      <c r="L659" s="17">
        <v>1.2881940000000001</v>
      </c>
      <c r="M659" s="17">
        <v>0.49826399999999998</v>
      </c>
      <c r="N659" s="17">
        <v>1.5972E-2</v>
      </c>
      <c r="O659" s="17">
        <v>0.26458300000000001</v>
      </c>
      <c r="P659" s="17">
        <v>0.160417</v>
      </c>
      <c r="Q659" s="17">
        <v>0.33055600000000002</v>
      </c>
      <c r="R659" s="17">
        <v>0.22343750000000001</v>
      </c>
      <c r="S659" s="17">
        <v>0.52013900000000002</v>
      </c>
      <c r="T659" s="17">
        <v>0.89444400000000002</v>
      </c>
      <c r="U659" s="17">
        <v>1.910417</v>
      </c>
      <c r="V659" s="17">
        <v>1.103472</v>
      </c>
      <c r="W659" s="17">
        <v>7.7778E-2</v>
      </c>
      <c r="X659" s="17">
        <v>1.7232639999999999</v>
      </c>
      <c r="Y659" s="17">
        <v>1.8180559999999999</v>
      </c>
      <c r="Z659" s="17">
        <v>0.89201399999999997</v>
      </c>
      <c r="AA659" s="17">
        <v>1.417014</v>
      </c>
      <c r="AB659" s="17">
        <v>0.11666700000000001</v>
      </c>
      <c r="AC659" s="17">
        <v>0.72187500000000004</v>
      </c>
      <c r="AD659" s="17">
        <v>0.38402799999999998</v>
      </c>
      <c r="AE659" s="17">
        <v>1.711111</v>
      </c>
      <c r="AF659" s="17">
        <v>0.70972199999999996</v>
      </c>
      <c r="AG659" s="17">
        <v>1.4388890000000001</v>
      </c>
      <c r="AH659" s="17">
        <v>0.82708300000000001</v>
      </c>
      <c r="AI659" s="17">
        <v>0.26250000000000001</v>
      </c>
      <c r="AJ659" s="17">
        <v>0.126389</v>
      </c>
      <c r="AK659" s="17">
        <v>1.028125</v>
      </c>
      <c r="AL659" s="17">
        <v>0.79722199999999999</v>
      </c>
      <c r="AM659" s="17">
        <v>0.30625000000000002</v>
      </c>
      <c r="AN659" s="17">
        <v>2.1218750000000002</v>
      </c>
      <c r="AO659" s="17">
        <v>0.143403</v>
      </c>
      <c r="AP659" s="17">
        <v>0.94305600000000001</v>
      </c>
      <c r="AQ659" s="17">
        <v>2.3600690000000002</v>
      </c>
      <c r="AR659" s="27">
        <f>AVERAGE(C659:AQ659)</f>
        <v>0.81002669512195113</v>
      </c>
      <c r="AS659" s="17">
        <f>STDEV(C659:AQ659)</f>
        <v>0.72184960987246938</v>
      </c>
      <c r="AV659" s="17">
        <v>20</v>
      </c>
      <c r="AW659" s="17" t="s">
        <v>469</v>
      </c>
      <c r="AX659" s="17">
        <v>0.41982000000000003</v>
      </c>
      <c r="AY659" s="17">
        <v>0.53229199999999999</v>
      </c>
      <c r="AZ659" s="17">
        <v>0.28923599999999999</v>
      </c>
      <c r="BA659" s="17">
        <v>0.1875</v>
      </c>
      <c r="BB659" s="17">
        <v>1.030556</v>
      </c>
      <c r="BC659" s="17">
        <v>1.477778</v>
      </c>
      <c r="BD659" s="17">
        <v>0.2</v>
      </c>
      <c r="BE659" s="17">
        <v>0.60277800000000004</v>
      </c>
      <c r="BF659" s="17">
        <v>6.8750000000000006E-2</v>
      </c>
      <c r="BG659" s="17">
        <v>6.1806E-2</v>
      </c>
      <c r="BH659" s="17">
        <v>0.46180599999999999</v>
      </c>
      <c r="BI659" s="17">
        <v>0.20763899999999999</v>
      </c>
      <c r="BJ659" s="27">
        <f>AVERAGE(AX659:BI659)</f>
        <v>0.46166341666666666</v>
      </c>
      <c r="BK659" s="17">
        <f t="shared" ref="BK659:BK690" si="11">STDEV(AX659:BH659)</f>
        <v>0.43180382778117293</v>
      </c>
      <c r="BM659" s="17">
        <v>20</v>
      </c>
      <c r="BN659" s="17" t="s">
        <v>469</v>
      </c>
      <c r="BO659" s="17">
        <v>7.2614999999999999E-2</v>
      </c>
      <c r="BP659" s="17">
        <v>0.189583</v>
      </c>
      <c r="BQ659" s="17">
        <v>0.143403</v>
      </c>
      <c r="BR659" s="17">
        <v>0.53888899999999995</v>
      </c>
      <c r="BS659" s="17">
        <v>8.0556000000000003E-2</v>
      </c>
      <c r="BT659" s="17">
        <v>0.77500000000000002</v>
      </c>
      <c r="BU659" s="17">
        <v>0.15312500000000001</v>
      </c>
      <c r="BV659" s="17">
        <v>0.37673600000000002</v>
      </c>
      <c r="BW659" s="17">
        <v>0.42499999999999999</v>
      </c>
      <c r="BX659" s="17">
        <v>0.37430600000000003</v>
      </c>
      <c r="BY659" s="17">
        <v>0.97465299999999999</v>
      </c>
      <c r="BZ659" s="17">
        <v>0.54930599999999996</v>
      </c>
      <c r="CA659" s="17">
        <v>0.75104199999999999</v>
      </c>
      <c r="CB659" s="17">
        <v>0.49097200000000002</v>
      </c>
      <c r="CC659" s="17">
        <v>0.50555600000000001</v>
      </c>
      <c r="CD659" s="17">
        <v>8.7499999999999994E-2</v>
      </c>
      <c r="CE659" s="17">
        <v>1.3149310000000001</v>
      </c>
      <c r="CF659" s="17">
        <v>8.9930999999999997E-2</v>
      </c>
      <c r="CG659" s="17">
        <v>0.160417</v>
      </c>
      <c r="CH659" s="17">
        <v>0.27222200000000002</v>
      </c>
      <c r="CI659" s="17">
        <v>0.30381900000000001</v>
      </c>
      <c r="CJ659" s="17">
        <v>1.9930559999999999</v>
      </c>
      <c r="CK659" s="17">
        <v>0.47395799999999999</v>
      </c>
      <c r="CL659" s="17">
        <v>1.1861109999999999</v>
      </c>
      <c r="CM659" s="17">
        <v>0.34027800000000002</v>
      </c>
      <c r="CN659" s="27">
        <f>AVERAGE(BO659:CM659)</f>
        <v>0.5049186</v>
      </c>
      <c r="CO659" s="17">
        <f>STDEV(BO659:CM659)</f>
        <v>0.45828988119684322</v>
      </c>
      <c r="CR659" s="17">
        <v>20</v>
      </c>
      <c r="CS659" s="17" t="s">
        <v>469</v>
      </c>
      <c r="CT659" s="17">
        <v>1.8096000000000001E-2</v>
      </c>
      <c r="CU659" s="17">
        <v>2.3611E-2</v>
      </c>
      <c r="CV659" s="17">
        <v>0.12812499999999999</v>
      </c>
      <c r="CW659" s="17">
        <v>5.6597000000000001E-2</v>
      </c>
      <c r="CX659" s="17">
        <v>5.6944000000000002E-2</v>
      </c>
      <c r="CY659" s="17">
        <v>2.0486000000000001E-2</v>
      </c>
      <c r="CZ659" s="17">
        <v>0.38541700000000001</v>
      </c>
      <c r="DA659" s="17">
        <v>0.169097</v>
      </c>
      <c r="DB659" s="17">
        <v>0.41076400000000002</v>
      </c>
      <c r="DC659" s="27">
        <f t="shared" ref="DC659:DC722" si="12">AVERAGE(CT659:DB659)</f>
        <v>0.14101522222222224</v>
      </c>
      <c r="DD659" s="17">
        <f t="shared" ref="DD659:DD722" si="13">STDEV(CT659:DB659)</f>
        <v>0.15454205043108638</v>
      </c>
    </row>
    <row r="660" spans="1:108" x14ac:dyDescent="0.2">
      <c r="A660" s="17">
        <v>21</v>
      </c>
      <c r="B660" s="17" t="s">
        <v>469</v>
      </c>
      <c r="C660" s="17">
        <v>0.64375000000000004</v>
      </c>
      <c r="D660" s="17">
        <v>0.31874999999999998</v>
      </c>
      <c r="E660" s="17">
        <v>0.323264</v>
      </c>
      <c r="F660" s="17">
        <v>0.109375</v>
      </c>
      <c r="G660" s="17">
        <v>0.28680600000000001</v>
      </c>
      <c r="H660" s="17">
        <v>3.0455000000000001</v>
      </c>
      <c r="I660" s="17">
        <v>0.72187500000000004</v>
      </c>
      <c r="J660" s="17">
        <v>0.73888900000000002</v>
      </c>
      <c r="K660" s="17">
        <v>0.121739</v>
      </c>
      <c r="L660" s="17">
        <v>1.2395830000000001</v>
      </c>
      <c r="M660" s="17">
        <v>0.47881899999999999</v>
      </c>
      <c r="N660" s="17">
        <v>1.3194000000000001E-2</v>
      </c>
      <c r="O660" s="17">
        <v>0.28958299999999998</v>
      </c>
      <c r="P660" s="17">
        <v>0.161111</v>
      </c>
      <c r="Q660" s="17">
        <v>0.36597200000000002</v>
      </c>
      <c r="R660" s="17">
        <v>0.23593749999999999</v>
      </c>
      <c r="S660" s="17">
        <v>0.51041700000000001</v>
      </c>
      <c r="T660" s="17">
        <v>0.90416700000000005</v>
      </c>
      <c r="U660" s="17">
        <v>1.4291670000000001</v>
      </c>
      <c r="V660" s="17">
        <v>1.098611</v>
      </c>
      <c r="W660" s="17">
        <v>7.6388999999999999E-2</v>
      </c>
      <c r="X660" s="17">
        <v>1.7378469999999999</v>
      </c>
      <c r="Y660" s="17">
        <v>1.694097</v>
      </c>
      <c r="Z660" s="17">
        <v>0.83611100000000005</v>
      </c>
      <c r="AA660" s="17">
        <v>1.482639</v>
      </c>
      <c r="AB660" s="17">
        <v>0.155556</v>
      </c>
      <c r="AC660" s="17">
        <v>0.68784699999999999</v>
      </c>
      <c r="AD660" s="17">
        <v>0.34513899999999997</v>
      </c>
      <c r="AE660" s="17">
        <v>1.626042</v>
      </c>
      <c r="AF660" s="17">
        <v>0.67569400000000002</v>
      </c>
      <c r="AG660" s="17">
        <v>1.3975690000000001</v>
      </c>
      <c r="AH660" s="17">
        <v>0.73263900000000004</v>
      </c>
      <c r="AI660" s="17">
        <v>0.298958</v>
      </c>
      <c r="AJ660" s="17">
        <v>0.16284699999999999</v>
      </c>
      <c r="AK660" s="17">
        <v>1.0524309999999999</v>
      </c>
      <c r="AL660" s="17">
        <v>0.76111099999999998</v>
      </c>
      <c r="AM660" s="17">
        <v>0.27708300000000002</v>
      </c>
      <c r="AN660" s="17">
        <v>2.082986</v>
      </c>
      <c r="AO660" s="17">
        <v>0.11666700000000001</v>
      </c>
      <c r="AP660" s="17">
        <v>0.95763900000000002</v>
      </c>
      <c r="AQ660" s="17">
        <v>2.2434029999999998</v>
      </c>
      <c r="AR660" s="27">
        <f t="shared" ref="AR660:AR723" si="14">AVERAGE(C660:AQ660)</f>
        <v>0.79115130487804863</v>
      </c>
      <c r="AS660" s="17">
        <f t="shared" ref="AS660:AS723" si="15">STDEV(C660:AQ660)</f>
        <v>0.68891262681973042</v>
      </c>
      <c r="AV660" s="17">
        <v>21</v>
      </c>
      <c r="AW660" s="17" t="s">
        <v>469</v>
      </c>
      <c r="AX660" s="17">
        <v>0.45075999999999999</v>
      </c>
      <c r="AY660" s="17">
        <v>0.61493100000000001</v>
      </c>
      <c r="AZ660" s="17">
        <v>0.28194399999999997</v>
      </c>
      <c r="BA660" s="17">
        <v>0.17638899999999999</v>
      </c>
      <c r="BB660" s="17">
        <v>1.0718749999999999</v>
      </c>
      <c r="BC660" s="17">
        <v>1.5725690000000001</v>
      </c>
      <c r="BD660" s="17">
        <v>0.17083300000000001</v>
      </c>
      <c r="BE660" s="17">
        <v>0.56388899999999997</v>
      </c>
      <c r="BF660" s="17">
        <v>6.7361000000000004E-2</v>
      </c>
      <c r="BG660" s="17">
        <v>6.3194E-2</v>
      </c>
      <c r="BH660" s="17">
        <v>0.48125000000000001</v>
      </c>
      <c r="BI660" s="17">
        <v>0.22465299999999999</v>
      </c>
      <c r="BJ660" s="27">
        <f t="shared" ref="BJ660:BJ723" si="16">AVERAGE(AX660:BI660)</f>
        <v>0.47830400000000001</v>
      </c>
      <c r="BK660" s="17">
        <f t="shared" si="11"/>
        <v>0.46217867886344954</v>
      </c>
      <c r="BM660" s="17">
        <v>21</v>
      </c>
      <c r="BN660" s="17" t="s">
        <v>469</v>
      </c>
      <c r="BO660" s="17">
        <v>7.6187000000000005E-2</v>
      </c>
      <c r="BP660" s="17">
        <v>0.155556</v>
      </c>
      <c r="BQ660" s="17">
        <v>0.14583299999999999</v>
      </c>
      <c r="BR660" s="17">
        <v>0.372917</v>
      </c>
      <c r="BS660" s="17">
        <v>8.1250000000000003E-2</v>
      </c>
      <c r="BT660" s="17">
        <v>0.78402799999999995</v>
      </c>
      <c r="BU660" s="17">
        <v>0.17499999999999999</v>
      </c>
      <c r="BV660" s="17">
        <v>0.39861099999999999</v>
      </c>
      <c r="BW660" s="17">
        <v>0.39374999999999999</v>
      </c>
      <c r="BX660" s="17">
        <v>0.32083299999999998</v>
      </c>
      <c r="BY660" s="17">
        <v>0.989236</v>
      </c>
      <c r="BZ660" s="17">
        <v>0.47881899999999999</v>
      </c>
      <c r="CA660" s="17">
        <v>0.63437500000000002</v>
      </c>
      <c r="CB660" s="17">
        <v>0.45937499999999998</v>
      </c>
      <c r="CC660" s="17">
        <v>0.53472200000000003</v>
      </c>
      <c r="CD660" s="17">
        <v>0.10208299999999999</v>
      </c>
      <c r="CE660" s="17">
        <v>1.465625</v>
      </c>
      <c r="CF660" s="17">
        <v>0.11666700000000001</v>
      </c>
      <c r="CG660" s="17">
        <v>0.17013900000000001</v>
      </c>
      <c r="CH660" s="17">
        <v>0.25520799999999999</v>
      </c>
      <c r="CI660" s="17">
        <v>0.38888899999999998</v>
      </c>
      <c r="CJ660" s="17">
        <v>2.1388889999999998</v>
      </c>
      <c r="CK660" s="17">
        <v>0.46909699999999999</v>
      </c>
      <c r="CL660" s="17">
        <v>1.2006939999999999</v>
      </c>
      <c r="CM660" s="17">
        <v>0.32083299999999998</v>
      </c>
      <c r="CN660" s="27">
        <f t="shared" ref="CN660:CN723" si="17">AVERAGE(BO660:CM660)</f>
        <v>0.50514464000000003</v>
      </c>
      <c r="CO660" s="17">
        <f t="shared" ref="CO660:CO723" si="18">STDEV(BO660:CM660)</f>
        <v>0.48921658838450405</v>
      </c>
      <c r="CR660" s="17">
        <v>21</v>
      </c>
      <c r="CS660" s="17" t="s">
        <v>469</v>
      </c>
      <c r="CT660" s="17">
        <v>1.9900000000000001E-2</v>
      </c>
      <c r="CU660" s="17">
        <v>2.5000000000000001E-2</v>
      </c>
      <c r="CV660" s="17">
        <v>0.13229199999999999</v>
      </c>
      <c r="CW660" s="17">
        <v>6.5972000000000003E-2</v>
      </c>
      <c r="CX660" s="17">
        <v>5.6250000000000001E-2</v>
      </c>
      <c r="CY660" s="17">
        <v>1.8055999999999999E-2</v>
      </c>
      <c r="CZ660" s="17">
        <v>0.38368099999999999</v>
      </c>
      <c r="DA660" s="17">
        <v>0.16180600000000001</v>
      </c>
      <c r="DB660" s="17">
        <v>0.49583300000000002</v>
      </c>
      <c r="DC660" s="27">
        <f t="shared" si="12"/>
        <v>0.15097666666666668</v>
      </c>
      <c r="DD660" s="17">
        <f t="shared" si="13"/>
        <v>0.17337158074133718</v>
      </c>
    </row>
    <row r="661" spans="1:108" x14ac:dyDescent="0.2">
      <c r="A661" s="17">
        <v>22</v>
      </c>
      <c r="B661" s="17" t="s">
        <v>469</v>
      </c>
      <c r="C661" s="17">
        <v>0.52707999999999999</v>
      </c>
      <c r="D661" s="17">
        <v>0.27083000000000002</v>
      </c>
      <c r="E661" s="17">
        <v>0.25034699999999999</v>
      </c>
      <c r="F661" s="17">
        <v>8.0208000000000002E-2</v>
      </c>
      <c r="G661" s="17">
        <v>0.21145800000000001</v>
      </c>
      <c r="H661" s="17">
        <v>2.9142000000000001</v>
      </c>
      <c r="I661" s="17">
        <v>0.68784699999999999</v>
      </c>
      <c r="J661" s="17">
        <v>0.86041699999999999</v>
      </c>
      <c r="K661" s="17">
        <v>0.14608699999999999</v>
      </c>
      <c r="L661" s="17">
        <v>1.1302080000000001</v>
      </c>
      <c r="M661" s="17">
        <v>0.48611100000000002</v>
      </c>
      <c r="N661" s="17">
        <v>1.3889E-2</v>
      </c>
      <c r="O661" s="17">
        <v>0.30902800000000002</v>
      </c>
      <c r="P661" s="17">
        <v>0.14097199999999999</v>
      </c>
      <c r="Q661" s="17">
        <v>0.46319399999999999</v>
      </c>
      <c r="R661" s="17">
        <v>0.243229</v>
      </c>
      <c r="S661" s="17">
        <v>0.44722200000000001</v>
      </c>
      <c r="T661" s="17">
        <v>0.93333299999999997</v>
      </c>
      <c r="U661" s="17">
        <v>1.4194439999999999</v>
      </c>
      <c r="V661" s="17">
        <v>0.80451399999999995</v>
      </c>
      <c r="W661" s="17">
        <v>0.127778</v>
      </c>
      <c r="X661" s="17">
        <v>1.5652779999999999</v>
      </c>
      <c r="Y661" s="17">
        <v>1.8229169999999999</v>
      </c>
      <c r="Z661" s="17">
        <v>0.82881899999999997</v>
      </c>
      <c r="AA661" s="17">
        <v>1.3052079999999999</v>
      </c>
      <c r="AB661" s="17">
        <v>0.109375</v>
      </c>
      <c r="AC661" s="17">
        <v>0.66597200000000001</v>
      </c>
      <c r="AD661" s="17">
        <v>0.31111100000000003</v>
      </c>
      <c r="AE661" s="17">
        <v>1.983333</v>
      </c>
      <c r="AF661" s="17">
        <v>0.63923600000000003</v>
      </c>
      <c r="AG661" s="17">
        <v>1.2444440000000001</v>
      </c>
      <c r="AH661" s="17">
        <v>0.65069399999999999</v>
      </c>
      <c r="AI661" s="17">
        <v>0.201736</v>
      </c>
      <c r="AJ661" s="17">
        <v>9.4792000000000001E-2</v>
      </c>
      <c r="AK661" s="17">
        <v>0.83368100000000001</v>
      </c>
      <c r="AL661" s="17">
        <v>0.69444399999999995</v>
      </c>
      <c r="AM661" s="17">
        <v>0.23819399999999999</v>
      </c>
      <c r="AN661" s="17">
        <v>1.6649309999999999</v>
      </c>
      <c r="AO661" s="17">
        <v>0.10208299999999999</v>
      </c>
      <c r="AP661" s="17">
        <v>0.97708300000000003</v>
      </c>
      <c r="AQ661" s="17">
        <v>2.396528</v>
      </c>
      <c r="AR661" s="27">
        <f t="shared" si="14"/>
        <v>0.75115256097560978</v>
      </c>
      <c r="AS661" s="17">
        <f t="shared" si="15"/>
        <v>0.68017801000502986</v>
      </c>
      <c r="AV661" s="17">
        <v>22</v>
      </c>
      <c r="AW661" s="17" t="s">
        <v>469</v>
      </c>
      <c r="AX661" s="17">
        <v>0.37563000000000002</v>
      </c>
      <c r="AY661" s="17">
        <v>0.49583300000000002</v>
      </c>
      <c r="AZ661" s="17">
        <v>0.230903</v>
      </c>
      <c r="BA661" s="17">
        <v>0.16666700000000001</v>
      </c>
      <c r="BB661" s="17">
        <v>1.028125</v>
      </c>
      <c r="BC661" s="17">
        <v>1.460764</v>
      </c>
      <c r="BD661" s="17">
        <v>0.222917</v>
      </c>
      <c r="BE661" s="17">
        <v>0.57361099999999998</v>
      </c>
      <c r="BF661" s="17">
        <v>6.0416999999999998E-2</v>
      </c>
      <c r="BG661" s="17">
        <v>6.25E-2</v>
      </c>
      <c r="BH661" s="17">
        <v>0.46423599999999998</v>
      </c>
      <c r="BI661" s="17">
        <v>0.1875</v>
      </c>
      <c r="BJ661" s="27">
        <f t="shared" si="16"/>
        <v>0.44409191666666664</v>
      </c>
      <c r="BK661" s="17">
        <f t="shared" si="11"/>
        <v>0.4309788616691923</v>
      </c>
      <c r="BM661" s="17">
        <v>22</v>
      </c>
      <c r="BN661" s="17" t="s">
        <v>469</v>
      </c>
      <c r="BO661" s="17">
        <v>8.8091000000000003E-2</v>
      </c>
      <c r="BP661" s="17">
        <v>0.17013900000000001</v>
      </c>
      <c r="BQ661" s="17">
        <v>0.12881899999999999</v>
      </c>
      <c r="BR661" s="17">
        <v>0.39444400000000002</v>
      </c>
      <c r="BS661" s="17">
        <v>8.4722000000000006E-2</v>
      </c>
      <c r="BT661" s="17">
        <v>0.64236099999999996</v>
      </c>
      <c r="BU661" s="17">
        <v>0.109375</v>
      </c>
      <c r="BV661" s="17">
        <v>0.39131899999999997</v>
      </c>
      <c r="BW661" s="17">
        <v>0.38750000000000001</v>
      </c>
      <c r="BX661" s="17">
        <v>0.30868099999999998</v>
      </c>
      <c r="BY661" s="17">
        <v>0.88958300000000001</v>
      </c>
      <c r="BZ661" s="17">
        <v>0.56874999999999998</v>
      </c>
      <c r="CA661" s="17">
        <v>0.59548599999999996</v>
      </c>
      <c r="CB661" s="17">
        <v>0.47395799999999999</v>
      </c>
      <c r="CC661" s="17">
        <v>0.50069399999999997</v>
      </c>
      <c r="CD661" s="17">
        <v>8.0208000000000002E-2</v>
      </c>
      <c r="CE661" s="17">
        <v>1.1690970000000001</v>
      </c>
      <c r="CF661" s="17">
        <v>0.13125000000000001</v>
      </c>
      <c r="CG661" s="17">
        <v>0.16284699999999999</v>
      </c>
      <c r="CH661" s="17">
        <v>0.252778</v>
      </c>
      <c r="CI661" s="17">
        <v>0.32569399999999998</v>
      </c>
      <c r="CJ661" s="17">
        <v>1.7743059999999999</v>
      </c>
      <c r="CK661" s="17">
        <v>0.46423599999999998</v>
      </c>
      <c r="CL661" s="17">
        <v>0.91145799999999999</v>
      </c>
      <c r="CM661" s="17">
        <v>0.332986</v>
      </c>
      <c r="CN661" s="27">
        <f t="shared" si="17"/>
        <v>0.45355127999999995</v>
      </c>
      <c r="CO661" s="17">
        <f t="shared" si="18"/>
        <v>0.39441564382688565</v>
      </c>
      <c r="CR661" s="17">
        <v>22</v>
      </c>
      <c r="CS661" s="17" t="s">
        <v>469</v>
      </c>
      <c r="CT661" s="17">
        <v>1.7045000000000001E-2</v>
      </c>
      <c r="CU661" s="17">
        <v>1.8749999999999999E-2</v>
      </c>
      <c r="CV661" s="17">
        <v>0.113194</v>
      </c>
      <c r="CW661" s="17">
        <v>4.5485999999999999E-2</v>
      </c>
      <c r="CX661" s="17">
        <v>5.7292000000000003E-2</v>
      </c>
      <c r="CY661" s="17">
        <v>1.6667000000000001E-2</v>
      </c>
      <c r="CZ661" s="17">
        <v>0.35104200000000002</v>
      </c>
      <c r="DA661" s="17">
        <v>0.16250000000000001</v>
      </c>
      <c r="DB661" s="17">
        <v>0.52013900000000002</v>
      </c>
      <c r="DC661" s="27">
        <f t="shared" si="12"/>
        <v>0.14467944444444447</v>
      </c>
      <c r="DD661" s="17">
        <f t="shared" si="13"/>
        <v>0.17708619186437938</v>
      </c>
    </row>
    <row r="662" spans="1:108" x14ac:dyDescent="0.2">
      <c r="A662" s="17">
        <v>23</v>
      </c>
      <c r="B662" s="17" t="s">
        <v>469</v>
      </c>
      <c r="C662" s="17">
        <v>0.59167000000000003</v>
      </c>
      <c r="D662" s="17">
        <v>0.26041999999999998</v>
      </c>
      <c r="E662" s="17">
        <v>0.26006899999999999</v>
      </c>
      <c r="F662" s="17">
        <v>0.138542</v>
      </c>
      <c r="G662" s="17">
        <v>0.252778</v>
      </c>
      <c r="H662" s="17">
        <v>3.0211999999999999</v>
      </c>
      <c r="I662" s="17">
        <v>0.68784699999999999</v>
      </c>
      <c r="J662" s="17">
        <v>0.77777799999999997</v>
      </c>
      <c r="K662" s="17">
        <v>0.13086999999999999</v>
      </c>
      <c r="L662" s="17">
        <v>0.96979199999999999</v>
      </c>
      <c r="M662" s="17">
        <v>0.40590300000000001</v>
      </c>
      <c r="N662" s="17">
        <v>1.4236E-2</v>
      </c>
      <c r="O662" s="17">
        <v>0.223611</v>
      </c>
      <c r="P662" s="17">
        <v>0.154167</v>
      </c>
      <c r="Q662" s="17">
        <v>0.34027800000000002</v>
      </c>
      <c r="R662" s="17">
        <v>0.25017349999999999</v>
      </c>
      <c r="S662" s="17">
        <v>0.48611100000000002</v>
      </c>
      <c r="T662" s="17">
        <v>0.94305600000000001</v>
      </c>
      <c r="U662" s="17">
        <v>1.378125</v>
      </c>
      <c r="V662" s="17">
        <v>0.85312500000000002</v>
      </c>
      <c r="W662" s="17">
        <v>7.6388999999999999E-2</v>
      </c>
      <c r="X662" s="17">
        <v>1.596875</v>
      </c>
      <c r="Y662" s="17">
        <v>1.854514</v>
      </c>
      <c r="Z662" s="17">
        <v>0.71701400000000004</v>
      </c>
      <c r="AA662" s="17">
        <v>1.3368059999999999</v>
      </c>
      <c r="AB662" s="17">
        <v>0.106944</v>
      </c>
      <c r="AC662" s="17">
        <v>0.60277800000000004</v>
      </c>
      <c r="AD662" s="17">
        <v>0.31354199999999999</v>
      </c>
      <c r="AE662" s="17">
        <v>1.8885419999999999</v>
      </c>
      <c r="AF662" s="17">
        <v>0.542014</v>
      </c>
      <c r="AG662" s="17">
        <v>1.2784720000000001</v>
      </c>
      <c r="AH662" s="17">
        <v>0.52916700000000005</v>
      </c>
      <c r="AI662" s="17">
        <v>0.31597199999999998</v>
      </c>
      <c r="AJ662" s="17">
        <v>0.126389</v>
      </c>
      <c r="AK662" s="17">
        <v>0.85069399999999995</v>
      </c>
      <c r="AL662" s="17">
        <v>0.74722200000000005</v>
      </c>
      <c r="AM662" s="17">
        <v>0.19201399999999999</v>
      </c>
      <c r="AN662" s="17">
        <v>1.475347</v>
      </c>
      <c r="AO662" s="17">
        <v>9.2360999999999999E-2</v>
      </c>
      <c r="AP662" s="17">
        <v>1.05</v>
      </c>
      <c r="AQ662" s="17">
        <v>2.192361</v>
      </c>
      <c r="AR662" s="27">
        <f t="shared" si="14"/>
        <v>0.73232118292682946</v>
      </c>
      <c r="AS662" s="17">
        <f t="shared" si="15"/>
        <v>0.67057311116946583</v>
      </c>
      <c r="AV662" s="17">
        <v>23</v>
      </c>
      <c r="AW662" s="17" t="s">
        <v>469</v>
      </c>
      <c r="AX662" s="17">
        <v>0.34470000000000001</v>
      </c>
      <c r="AY662" s="17">
        <v>0.39861099999999999</v>
      </c>
      <c r="AZ662" s="17">
        <v>0.19930600000000001</v>
      </c>
      <c r="BA662" s="17">
        <v>0.17638899999999999</v>
      </c>
      <c r="BB662" s="17">
        <v>1.09375</v>
      </c>
      <c r="BC662" s="17">
        <v>1.4291670000000001</v>
      </c>
      <c r="BD662" s="17">
        <v>0.18124999999999999</v>
      </c>
      <c r="BE662" s="17">
        <v>0.52013900000000002</v>
      </c>
      <c r="BF662" s="17">
        <v>6.3889000000000001E-2</v>
      </c>
      <c r="BG662" s="17">
        <v>5.2777999999999999E-2</v>
      </c>
      <c r="BH662" s="17">
        <v>0.42048600000000003</v>
      </c>
      <c r="BI662" s="17">
        <v>0.19548599999999999</v>
      </c>
      <c r="BJ662" s="27">
        <f t="shared" si="16"/>
        <v>0.42299591666666664</v>
      </c>
      <c r="BK662" s="17">
        <f t="shared" si="11"/>
        <v>0.43692860289394486</v>
      </c>
      <c r="BM662" s="17">
        <v>23</v>
      </c>
      <c r="BN662" s="17" t="s">
        <v>469</v>
      </c>
      <c r="BO662" s="17">
        <v>6.6663E-2</v>
      </c>
      <c r="BP662" s="17">
        <v>0.17743100000000001</v>
      </c>
      <c r="BQ662" s="17">
        <v>0.12881899999999999</v>
      </c>
      <c r="BR662" s="17">
        <v>0.43611100000000003</v>
      </c>
      <c r="BS662" s="17">
        <v>8.7499999999999994E-2</v>
      </c>
      <c r="BT662" s="17">
        <v>0.67916699999999997</v>
      </c>
      <c r="BU662" s="17">
        <v>0.143403</v>
      </c>
      <c r="BV662" s="17">
        <v>0.37916699999999998</v>
      </c>
      <c r="BW662" s="17">
        <v>0.4</v>
      </c>
      <c r="BX662" s="17">
        <v>0.31111100000000003</v>
      </c>
      <c r="BY662" s="17">
        <v>0.870139</v>
      </c>
      <c r="BZ662" s="17">
        <v>0.56874999999999998</v>
      </c>
      <c r="CA662" s="17">
        <v>0.55902799999999997</v>
      </c>
      <c r="CB662" s="17">
        <v>0.49097200000000002</v>
      </c>
      <c r="CC662" s="17">
        <v>0.59791700000000003</v>
      </c>
      <c r="CD662" s="17">
        <v>7.2916999999999996E-2</v>
      </c>
      <c r="CE662" s="17">
        <v>1.460764</v>
      </c>
      <c r="CF662" s="17">
        <v>0.109375</v>
      </c>
      <c r="CG662" s="17">
        <v>0.16284699999999999</v>
      </c>
      <c r="CH662" s="17">
        <v>0.24062500000000001</v>
      </c>
      <c r="CI662" s="17">
        <v>0.32083299999999998</v>
      </c>
      <c r="CJ662" s="17">
        <v>1.701389</v>
      </c>
      <c r="CK662" s="17">
        <v>0.38888899999999998</v>
      </c>
      <c r="CL662" s="17">
        <v>0.94062500000000004</v>
      </c>
      <c r="CM662" s="17">
        <v>0.30138900000000002</v>
      </c>
      <c r="CN662" s="27">
        <f t="shared" si="17"/>
        <v>0.46383324000000009</v>
      </c>
      <c r="CO662" s="17">
        <f t="shared" si="18"/>
        <v>0.41361972423836746</v>
      </c>
      <c r="CR662" s="17">
        <v>23</v>
      </c>
      <c r="CS662" s="17" t="s">
        <v>469</v>
      </c>
      <c r="CT662" s="17">
        <v>1.7045000000000001E-2</v>
      </c>
      <c r="CU662" s="17">
        <v>1.7708000000000002E-2</v>
      </c>
      <c r="CV662" s="17">
        <v>0.13437499999999999</v>
      </c>
      <c r="CW662" s="17">
        <v>5.7639000000000003E-2</v>
      </c>
      <c r="CX662" s="17">
        <v>0.05</v>
      </c>
      <c r="CY662" s="17">
        <v>2.7778000000000001E-2</v>
      </c>
      <c r="CZ662" s="17">
        <v>0.36076399999999997</v>
      </c>
      <c r="DA662" s="17">
        <v>0.15625</v>
      </c>
      <c r="DB662" s="17">
        <v>0.47395799999999999</v>
      </c>
      <c r="DC662" s="27">
        <f t="shared" si="12"/>
        <v>0.14394633333333332</v>
      </c>
      <c r="DD662" s="17">
        <f t="shared" si="13"/>
        <v>0.16506461142458731</v>
      </c>
    </row>
    <row r="663" spans="1:108" x14ac:dyDescent="0.2">
      <c r="A663" s="17">
        <v>24</v>
      </c>
      <c r="B663" s="17" t="s">
        <v>469</v>
      </c>
      <c r="C663" s="17">
        <v>0.6875</v>
      </c>
      <c r="D663" s="17">
        <v>0.29582999999999998</v>
      </c>
      <c r="E663" s="17">
        <v>0.27708300000000002</v>
      </c>
      <c r="F663" s="17">
        <v>7.0485999999999993E-2</v>
      </c>
      <c r="G663" s="17">
        <v>0.26979199999999998</v>
      </c>
      <c r="H663" s="17">
        <v>3.2982999999999998</v>
      </c>
      <c r="I663" s="17">
        <v>0.59062499999999996</v>
      </c>
      <c r="J663" s="17">
        <v>0.78020800000000001</v>
      </c>
      <c r="K663" s="17">
        <v>0.16434799999999999</v>
      </c>
      <c r="L663" s="17">
        <v>1.108333</v>
      </c>
      <c r="M663" s="17">
        <v>0.33784700000000001</v>
      </c>
      <c r="N663" s="17">
        <v>1.5972E-2</v>
      </c>
      <c r="O663" s="17">
        <v>0.25138899999999997</v>
      </c>
      <c r="P663" s="17">
        <v>0.13194400000000001</v>
      </c>
      <c r="Q663" s="17">
        <v>0.35972199999999999</v>
      </c>
      <c r="R663" s="17">
        <v>0.2135415</v>
      </c>
      <c r="S663" s="17">
        <v>0.51284700000000005</v>
      </c>
      <c r="T663" s="17">
        <v>0.86770800000000003</v>
      </c>
      <c r="U663" s="17">
        <v>1.144792</v>
      </c>
      <c r="V663" s="17">
        <v>0.96493099999999998</v>
      </c>
      <c r="W663" s="17">
        <v>0.108333</v>
      </c>
      <c r="X663" s="17">
        <v>1.6041669999999999</v>
      </c>
      <c r="Y663" s="17">
        <v>1.8423609999999999</v>
      </c>
      <c r="Z663" s="17">
        <v>0.82395799999999997</v>
      </c>
      <c r="AA663" s="17">
        <v>1.3100689999999999</v>
      </c>
      <c r="AB663" s="17">
        <v>0.104514</v>
      </c>
      <c r="AC663" s="17">
        <v>0.56388899999999997</v>
      </c>
      <c r="AD663" s="17">
        <v>0.27465299999999998</v>
      </c>
      <c r="AE663" s="17">
        <v>1.910417</v>
      </c>
      <c r="AF663" s="17">
        <v>0.56145800000000001</v>
      </c>
      <c r="AG663" s="17">
        <v>1.26875</v>
      </c>
      <c r="AH663" s="17">
        <v>0.661111</v>
      </c>
      <c r="AI663" s="17">
        <v>0.30625000000000002</v>
      </c>
      <c r="AJ663" s="17">
        <v>0.125</v>
      </c>
      <c r="AK663" s="17">
        <v>0.95034700000000005</v>
      </c>
      <c r="AL663" s="17">
        <v>0.77777799999999997</v>
      </c>
      <c r="AM663" s="17">
        <v>0.230903</v>
      </c>
      <c r="AN663" s="17">
        <v>1.798611</v>
      </c>
      <c r="AO663" s="17">
        <v>0.13611100000000001</v>
      </c>
      <c r="AP663" s="17">
        <v>0.83854200000000001</v>
      </c>
      <c r="AQ663" s="17">
        <v>2.1437499999999998</v>
      </c>
      <c r="AR663" s="27">
        <f t="shared" si="14"/>
        <v>0.74839440243902455</v>
      </c>
      <c r="AS663" s="17">
        <f t="shared" si="15"/>
        <v>0.69792483078109135</v>
      </c>
      <c r="AV663" s="17">
        <v>24</v>
      </c>
      <c r="AW663" s="17" t="s">
        <v>469</v>
      </c>
      <c r="AX663" s="17">
        <v>0.36899999999999999</v>
      </c>
      <c r="AY663" s="17">
        <v>0.47395799999999999</v>
      </c>
      <c r="AZ663" s="17">
        <v>0.201736</v>
      </c>
      <c r="BA663" s="17">
        <v>0.155556</v>
      </c>
      <c r="BB663" s="17">
        <v>1.2006939999999999</v>
      </c>
      <c r="BC663" s="17">
        <v>1.4996529999999999</v>
      </c>
      <c r="BD663" s="17">
        <v>0.28541699999999998</v>
      </c>
      <c r="BE663" s="17">
        <v>0.45694400000000002</v>
      </c>
      <c r="BF663" s="17">
        <v>5.3471999999999999E-2</v>
      </c>
      <c r="BG663" s="17">
        <v>5.6250000000000001E-2</v>
      </c>
      <c r="BH663" s="17">
        <v>0.39374999999999999</v>
      </c>
      <c r="BI663" s="17">
        <v>0.17152800000000001</v>
      </c>
      <c r="BJ663" s="27">
        <f t="shared" si="16"/>
        <v>0.44316316666666672</v>
      </c>
      <c r="BK663" s="17">
        <f t="shared" si="11"/>
        <v>0.46474141512976658</v>
      </c>
      <c r="BM663" s="17">
        <v>24</v>
      </c>
      <c r="BN663" s="17" t="s">
        <v>469</v>
      </c>
      <c r="BO663" s="17">
        <v>7.4995999999999993E-2</v>
      </c>
      <c r="BP663" s="17">
        <v>0.14097199999999999</v>
      </c>
      <c r="BQ663" s="17">
        <v>0.143403</v>
      </c>
      <c r="BR663" s="17">
        <v>0.41666700000000001</v>
      </c>
      <c r="BS663" s="17">
        <v>8.8193999999999995E-2</v>
      </c>
      <c r="BT663" s="17">
        <v>0.64236099999999996</v>
      </c>
      <c r="BU663" s="17">
        <v>0.13125000000000001</v>
      </c>
      <c r="BV663" s="17">
        <v>0.34513899999999997</v>
      </c>
      <c r="BW663" s="17">
        <v>0.41875000000000001</v>
      </c>
      <c r="BX663" s="17">
        <v>0.30625000000000002</v>
      </c>
      <c r="BY663" s="17">
        <v>0.81666700000000003</v>
      </c>
      <c r="BZ663" s="17">
        <v>0.51527800000000001</v>
      </c>
      <c r="CA663" s="17">
        <v>0.56145800000000001</v>
      </c>
      <c r="CB663" s="17">
        <v>0.46180599999999999</v>
      </c>
      <c r="CC663" s="17">
        <v>0.53472200000000003</v>
      </c>
      <c r="CD663" s="17">
        <v>0.123958</v>
      </c>
      <c r="CE663" s="17">
        <v>1.1861109999999999</v>
      </c>
      <c r="CF663" s="17">
        <v>0.106944</v>
      </c>
      <c r="CG663" s="17">
        <v>0.17499999999999999</v>
      </c>
      <c r="CH663" s="17">
        <v>0.28923599999999999</v>
      </c>
      <c r="CI663" s="17">
        <v>0.36701400000000001</v>
      </c>
      <c r="CJ663" s="17">
        <v>1.6819440000000001</v>
      </c>
      <c r="CK663" s="17">
        <v>0.45208300000000001</v>
      </c>
      <c r="CL663" s="17">
        <v>0.984375</v>
      </c>
      <c r="CM663" s="17">
        <v>0.27951399999999998</v>
      </c>
      <c r="CN663" s="27">
        <f t="shared" si="17"/>
        <v>0.44976368000000005</v>
      </c>
      <c r="CO663" s="17">
        <f t="shared" si="18"/>
        <v>0.38179114521300761</v>
      </c>
      <c r="CR663" s="17">
        <v>24</v>
      </c>
      <c r="CS663" s="17" t="s">
        <v>469</v>
      </c>
      <c r="CT663" s="17">
        <v>1.8624000000000002E-2</v>
      </c>
      <c r="CU663" s="17">
        <v>2.4306000000000001E-2</v>
      </c>
      <c r="CV663" s="17">
        <v>8.0208000000000002E-2</v>
      </c>
      <c r="CW663" s="17">
        <v>6.3542000000000001E-2</v>
      </c>
      <c r="CX663" s="17">
        <v>5.1388999999999997E-2</v>
      </c>
      <c r="CY663" s="17">
        <v>1.2500000000000001E-2</v>
      </c>
      <c r="CZ663" s="17">
        <v>0.362153</v>
      </c>
      <c r="DA663" s="17">
        <v>0.145486</v>
      </c>
      <c r="DB663" s="17">
        <v>0.41805599999999998</v>
      </c>
      <c r="DC663" s="27">
        <f t="shared" si="12"/>
        <v>0.13069600000000001</v>
      </c>
      <c r="DD663" s="17">
        <f t="shared" si="13"/>
        <v>0.15311940371732774</v>
      </c>
    </row>
    <row r="664" spans="1:108" x14ac:dyDescent="0.2">
      <c r="A664" s="17">
        <v>25</v>
      </c>
      <c r="B664" s="17" t="s">
        <v>469</v>
      </c>
      <c r="C664" s="17">
        <v>0.57082999999999995</v>
      </c>
      <c r="D664" s="17">
        <v>0.28749999999999998</v>
      </c>
      <c r="E664" s="17">
        <v>0.235764</v>
      </c>
      <c r="F664" s="17">
        <v>9.2360999999999999E-2</v>
      </c>
      <c r="G664" s="17">
        <v>0.22847200000000001</v>
      </c>
      <c r="H664" s="17">
        <v>2.9603999999999999</v>
      </c>
      <c r="I664" s="17">
        <v>0.60520799999999997</v>
      </c>
      <c r="J664" s="17">
        <v>0.74618099999999998</v>
      </c>
      <c r="K664" s="17">
        <v>0.143043</v>
      </c>
      <c r="L664" s="17">
        <v>1.032986</v>
      </c>
      <c r="M664" s="17">
        <v>0.26736100000000002</v>
      </c>
      <c r="N664" s="17">
        <v>1.6667000000000001E-2</v>
      </c>
      <c r="O664" s="17">
        <v>0.29722199999999999</v>
      </c>
      <c r="P664" s="17">
        <v>0.15</v>
      </c>
      <c r="Q664" s="17">
        <v>0.340972</v>
      </c>
      <c r="R664" s="17">
        <v>0.25173600000000002</v>
      </c>
      <c r="S664" s="17">
        <v>0.48854199999999998</v>
      </c>
      <c r="T664" s="17">
        <v>0.82395799999999997</v>
      </c>
      <c r="U664" s="17">
        <v>1.144792</v>
      </c>
      <c r="V664" s="17">
        <v>0.870139</v>
      </c>
      <c r="W664" s="17">
        <v>0.125</v>
      </c>
      <c r="X664" s="17">
        <v>1.575</v>
      </c>
      <c r="Y664" s="17">
        <v>1.7427079999999999</v>
      </c>
      <c r="Z664" s="17">
        <v>0.72430600000000001</v>
      </c>
      <c r="AA664" s="17">
        <v>1.2833330000000001</v>
      </c>
      <c r="AB664" s="17">
        <v>0.123958</v>
      </c>
      <c r="AC664" s="17">
        <v>0.58576399999999995</v>
      </c>
      <c r="AD664" s="17">
        <v>0.235764</v>
      </c>
      <c r="AE664" s="17">
        <v>1.7232639999999999</v>
      </c>
      <c r="AF664" s="17">
        <v>0.51284700000000005</v>
      </c>
      <c r="AG664" s="17">
        <v>1.3149310000000001</v>
      </c>
      <c r="AH664" s="17">
        <v>0.47430600000000001</v>
      </c>
      <c r="AI664" s="17">
        <v>0.26493100000000003</v>
      </c>
      <c r="AJ664" s="17">
        <v>0.12</v>
      </c>
      <c r="AK664" s="17">
        <v>0.79236099999999998</v>
      </c>
      <c r="AL664" s="17">
        <v>0.76666699999999999</v>
      </c>
      <c r="AM664" s="17">
        <v>0.235764</v>
      </c>
      <c r="AN664" s="17">
        <v>1.540972</v>
      </c>
      <c r="AO664" s="17">
        <v>0.38402799999999998</v>
      </c>
      <c r="AP664" s="17">
        <v>0.83611100000000005</v>
      </c>
      <c r="AQ664" s="17">
        <v>1.873958</v>
      </c>
      <c r="AR664" s="27">
        <f t="shared" si="14"/>
        <v>0.70219773170731703</v>
      </c>
      <c r="AS664" s="17">
        <f t="shared" si="15"/>
        <v>0.62898252164933111</v>
      </c>
      <c r="AV664" s="17">
        <v>25</v>
      </c>
      <c r="AW664" s="17" t="s">
        <v>469</v>
      </c>
      <c r="AX664" s="17">
        <v>0.33585999999999999</v>
      </c>
      <c r="AY664" s="17">
        <v>0.35</v>
      </c>
      <c r="AZ664" s="17">
        <v>0.20902799999999999</v>
      </c>
      <c r="BA664" s="17">
        <v>0.191667</v>
      </c>
      <c r="BB664" s="17">
        <v>1.113194</v>
      </c>
      <c r="BC664" s="17">
        <v>1.375694</v>
      </c>
      <c r="BD664" s="17">
        <v>0.20416699999999999</v>
      </c>
      <c r="BE664" s="17">
        <v>0.41805599999999998</v>
      </c>
      <c r="BF664" s="17">
        <v>5.8333000000000003E-2</v>
      </c>
      <c r="BG664" s="17">
        <v>5.8333000000000003E-2</v>
      </c>
      <c r="BH664" s="17">
        <v>0.39374999999999999</v>
      </c>
      <c r="BI664" s="17">
        <v>0.189583</v>
      </c>
      <c r="BJ664" s="27">
        <f t="shared" si="16"/>
        <v>0.40813874999999999</v>
      </c>
      <c r="BK664" s="17">
        <f t="shared" si="11"/>
        <v>0.42551980884992041</v>
      </c>
      <c r="BM664" s="17">
        <v>25</v>
      </c>
      <c r="BN664" s="17" t="s">
        <v>469</v>
      </c>
      <c r="BO664" s="17">
        <v>7.8566999999999998E-2</v>
      </c>
      <c r="BP664" s="17">
        <v>0.15069399999999999</v>
      </c>
      <c r="BQ664" s="17">
        <v>9.2360999999999999E-2</v>
      </c>
      <c r="BR664" s="17">
        <v>0.435417</v>
      </c>
      <c r="BS664" s="17">
        <v>8.6110999999999993E-2</v>
      </c>
      <c r="BT664" s="17">
        <v>0.59652799999999995</v>
      </c>
      <c r="BU664" s="17">
        <v>0.143403</v>
      </c>
      <c r="BV664" s="17">
        <v>0.35</v>
      </c>
      <c r="BW664" s="17">
        <v>0.36041699999999999</v>
      </c>
      <c r="BX664" s="17">
        <v>0.252778</v>
      </c>
      <c r="BY664" s="17">
        <v>0.88715299999999997</v>
      </c>
      <c r="BZ664" s="17">
        <v>0.51284700000000005</v>
      </c>
      <c r="CA664" s="17">
        <v>0.55659700000000001</v>
      </c>
      <c r="CB664" s="17">
        <v>0.42534699999999998</v>
      </c>
      <c r="CC664" s="17">
        <v>0.47638900000000001</v>
      </c>
      <c r="CD664" s="17">
        <v>9.4792000000000001E-2</v>
      </c>
      <c r="CE664" s="17">
        <v>1.147222</v>
      </c>
      <c r="CF664" s="17">
        <v>9.2360999999999999E-2</v>
      </c>
      <c r="CG664" s="17">
        <v>0.16284699999999999</v>
      </c>
      <c r="CH664" s="17">
        <v>0.21875</v>
      </c>
      <c r="CI664" s="17">
        <v>0.32083299999999998</v>
      </c>
      <c r="CJ664" s="17">
        <v>1.492361</v>
      </c>
      <c r="CK664" s="17">
        <v>0.38645800000000002</v>
      </c>
      <c r="CL664" s="17">
        <v>0.94062500000000004</v>
      </c>
      <c r="CM664" s="17">
        <v>0.298958</v>
      </c>
      <c r="CN664" s="27">
        <f t="shared" si="17"/>
        <v>0.42239264000000015</v>
      </c>
      <c r="CO664" s="17">
        <f t="shared" si="18"/>
        <v>0.35916769063847215</v>
      </c>
      <c r="CR664" s="17">
        <v>25</v>
      </c>
      <c r="CS664" s="17" t="s">
        <v>469</v>
      </c>
      <c r="CT664" s="17">
        <v>1.7676999999999998E-2</v>
      </c>
      <c r="CU664" s="17">
        <v>2.3264E-2</v>
      </c>
      <c r="CV664" s="17">
        <v>5.8333000000000003E-2</v>
      </c>
      <c r="CW664" s="17">
        <v>5.6250000000000001E-2</v>
      </c>
      <c r="CX664" s="17">
        <v>5.1041999999999997E-2</v>
      </c>
      <c r="CY664" s="17">
        <v>1.5278E-2</v>
      </c>
      <c r="CZ664" s="17">
        <v>0.32708300000000001</v>
      </c>
      <c r="DA664" s="17">
        <v>0.14374999999999999</v>
      </c>
      <c r="DB664" s="17">
        <v>0.40590300000000001</v>
      </c>
      <c r="DC664" s="27">
        <f t="shared" si="12"/>
        <v>0.12206444444444446</v>
      </c>
      <c r="DD664" s="17">
        <f t="shared" si="13"/>
        <v>0.14515777359575951</v>
      </c>
    </row>
    <row r="665" spans="1:108" x14ac:dyDescent="0.2">
      <c r="A665" s="17">
        <v>26</v>
      </c>
      <c r="B665" s="17" t="s">
        <v>469</v>
      </c>
      <c r="C665" s="17">
        <v>0.53542000000000001</v>
      </c>
      <c r="D665" s="17">
        <v>0.28749999999999998</v>
      </c>
      <c r="E665" s="17">
        <v>0.28194399999999997</v>
      </c>
      <c r="F665" s="17">
        <v>8.7499999999999994E-2</v>
      </c>
      <c r="G665" s="17">
        <v>0.20902799999999999</v>
      </c>
      <c r="H665" s="17">
        <v>2.5764</v>
      </c>
      <c r="I665" s="17">
        <v>0.51041700000000001</v>
      </c>
      <c r="J665" s="17">
        <v>0.68298599999999998</v>
      </c>
      <c r="K665" s="17">
        <v>0.10652200000000001</v>
      </c>
      <c r="L665" s="17">
        <v>0.88715299999999997</v>
      </c>
      <c r="M665" s="17">
        <v>0.247917</v>
      </c>
      <c r="N665" s="17">
        <v>1.0416999999999999E-2</v>
      </c>
      <c r="O665" s="17">
        <v>0.22916700000000001</v>
      </c>
      <c r="P665" s="17">
        <v>0.11736099999999999</v>
      </c>
      <c r="Q665" s="17">
        <v>0.26111099999999998</v>
      </c>
      <c r="R665" s="17">
        <v>0.25434000000000001</v>
      </c>
      <c r="S665" s="17">
        <v>0.51527800000000001</v>
      </c>
      <c r="T665" s="17">
        <v>0.56874999999999998</v>
      </c>
      <c r="U665" s="17">
        <v>1.2250000000000001</v>
      </c>
      <c r="V665" s="17">
        <v>0.86041699999999999</v>
      </c>
      <c r="W665" s="17">
        <v>0.14027800000000001</v>
      </c>
      <c r="X665" s="17">
        <v>1.764583</v>
      </c>
      <c r="Y665" s="17">
        <v>1.8302080000000001</v>
      </c>
      <c r="Z665" s="17">
        <v>0.71944399999999997</v>
      </c>
      <c r="AA665" s="17">
        <v>1.2152780000000001</v>
      </c>
      <c r="AB665" s="17">
        <v>9.9653000000000005E-2</v>
      </c>
      <c r="AC665" s="17">
        <v>0.52256899999999995</v>
      </c>
      <c r="AD665" s="17">
        <v>0.21875</v>
      </c>
      <c r="AE665" s="17">
        <v>1.4243060000000001</v>
      </c>
      <c r="AF665" s="17">
        <v>0.50555600000000001</v>
      </c>
      <c r="AG665" s="17">
        <v>1.3295140000000001</v>
      </c>
      <c r="AH665" s="17">
        <v>0.48055599999999998</v>
      </c>
      <c r="AI665" s="17">
        <v>0.252778</v>
      </c>
      <c r="AJ665" s="17">
        <v>0.11</v>
      </c>
      <c r="AK665" s="17">
        <v>0.84583299999999995</v>
      </c>
      <c r="AL665" s="17">
        <v>0.65555600000000003</v>
      </c>
      <c r="AM665" s="17">
        <v>0.25763900000000001</v>
      </c>
      <c r="AN665" s="17">
        <v>1.4996529999999999</v>
      </c>
      <c r="AO665" s="17">
        <v>0.14097199999999999</v>
      </c>
      <c r="AP665" s="17">
        <v>0.77777799999999997</v>
      </c>
      <c r="AQ665" s="17">
        <v>1.9614579999999999</v>
      </c>
      <c r="AR665" s="27">
        <f t="shared" si="14"/>
        <v>0.66358512195121955</v>
      </c>
      <c r="AS665" s="17">
        <f t="shared" si="15"/>
        <v>0.60827169448171758</v>
      </c>
      <c r="AV665" s="17">
        <v>26</v>
      </c>
      <c r="AW665" s="17" t="s">
        <v>469</v>
      </c>
      <c r="AX665" s="17">
        <v>0.38446999999999998</v>
      </c>
      <c r="AY665" s="17">
        <v>0.38402799999999998</v>
      </c>
      <c r="AZ665" s="17">
        <v>0.21631900000000001</v>
      </c>
      <c r="BA665" s="17">
        <v>0.18055599999999999</v>
      </c>
      <c r="BB665" s="17">
        <v>0.96493099999999998</v>
      </c>
      <c r="BC665" s="17">
        <v>1.139931</v>
      </c>
      <c r="BD665" s="17">
        <v>0.16875000000000001</v>
      </c>
      <c r="BE665" s="17">
        <v>0.52256899999999995</v>
      </c>
      <c r="BF665" s="17">
        <v>5.4167E-2</v>
      </c>
      <c r="BG665" s="17">
        <v>4.8264000000000001E-2</v>
      </c>
      <c r="BH665" s="17">
        <v>0.35486099999999998</v>
      </c>
      <c r="BI665" s="17">
        <v>0.18368100000000001</v>
      </c>
      <c r="BJ665" s="27">
        <f t="shared" si="16"/>
        <v>0.38354391666666654</v>
      </c>
      <c r="BK665" s="17">
        <f t="shared" si="11"/>
        <v>0.35536730644956405</v>
      </c>
      <c r="BM665" s="17">
        <v>26</v>
      </c>
      <c r="BN665" s="17" t="s">
        <v>469</v>
      </c>
      <c r="BO665" s="17">
        <v>6.6663E-2</v>
      </c>
      <c r="BP665" s="17">
        <v>0.155556</v>
      </c>
      <c r="BQ665" s="17">
        <v>0.106944</v>
      </c>
      <c r="BR665" s="17">
        <v>0.43402800000000002</v>
      </c>
      <c r="BS665" s="17">
        <v>7.1527999999999994E-2</v>
      </c>
      <c r="BT665" s="17">
        <v>0.67916699999999997</v>
      </c>
      <c r="BU665" s="17">
        <v>0.111806</v>
      </c>
      <c r="BV665" s="17">
        <v>0.35</v>
      </c>
      <c r="BW665" s="17">
        <v>0.34270800000000001</v>
      </c>
      <c r="BX665" s="17">
        <v>0.23333300000000001</v>
      </c>
      <c r="BY665" s="17">
        <v>1.0062500000000001</v>
      </c>
      <c r="BZ665" s="17">
        <v>0.44965300000000002</v>
      </c>
      <c r="CA665" s="17">
        <v>0.57604200000000005</v>
      </c>
      <c r="CB665" s="17">
        <v>0.45208300000000001</v>
      </c>
      <c r="CC665" s="17">
        <v>0.44479200000000002</v>
      </c>
      <c r="CD665" s="17">
        <v>0.121528</v>
      </c>
      <c r="CE665" s="17">
        <v>1.098611</v>
      </c>
      <c r="CF665" s="17">
        <v>0.106944</v>
      </c>
      <c r="CG665" s="17">
        <v>0.15312500000000001</v>
      </c>
      <c r="CH665" s="17">
        <v>0.23333300000000001</v>
      </c>
      <c r="CI665" s="17">
        <v>0.35486099999999998</v>
      </c>
      <c r="CJ665" s="17">
        <v>1.254167</v>
      </c>
      <c r="CK665" s="17">
        <v>0.45694400000000002</v>
      </c>
      <c r="CL665" s="17">
        <v>0.770486</v>
      </c>
      <c r="CM665" s="17">
        <v>0.24062500000000001</v>
      </c>
      <c r="CN665" s="27">
        <f t="shared" si="17"/>
        <v>0.41084707999999998</v>
      </c>
      <c r="CO665" s="17">
        <f t="shared" si="18"/>
        <v>0.32919571497703815</v>
      </c>
      <c r="CR665" s="17">
        <v>26</v>
      </c>
      <c r="CS665" s="17" t="s">
        <v>469</v>
      </c>
      <c r="CT665" s="17">
        <v>1.9571000000000002E-2</v>
      </c>
      <c r="CU665" s="17">
        <v>1.4583E-2</v>
      </c>
      <c r="CV665" s="17">
        <v>5.6250000000000001E-2</v>
      </c>
      <c r="CW665" s="17">
        <v>5.4861E-2</v>
      </c>
      <c r="CX665" s="17">
        <v>3.9931000000000001E-2</v>
      </c>
      <c r="CY665" s="17">
        <v>1.4931E-2</v>
      </c>
      <c r="CZ665" s="17">
        <v>0.33541700000000002</v>
      </c>
      <c r="DA665" s="17">
        <v>0.127083</v>
      </c>
      <c r="DB665" s="17">
        <v>0.432639</v>
      </c>
      <c r="DC665" s="27">
        <f t="shared" si="12"/>
        <v>0.12169622222222223</v>
      </c>
      <c r="DD665" s="17">
        <f t="shared" si="13"/>
        <v>0.15456726765536241</v>
      </c>
    </row>
    <row r="666" spans="1:108" x14ac:dyDescent="0.2">
      <c r="A666" s="17">
        <v>27</v>
      </c>
      <c r="B666" s="17" t="s">
        <v>469</v>
      </c>
      <c r="C666" s="17">
        <v>0.55417000000000005</v>
      </c>
      <c r="D666" s="17">
        <v>0.28333000000000003</v>
      </c>
      <c r="E666" s="17">
        <v>0.27708300000000002</v>
      </c>
      <c r="F666" s="17">
        <v>5.8333000000000003E-2</v>
      </c>
      <c r="G666" s="17">
        <v>0.23819399999999999</v>
      </c>
      <c r="H666" s="17">
        <v>2.2604000000000002</v>
      </c>
      <c r="I666" s="17">
        <v>0.49583300000000002</v>
      </c>
      <c r="J666" s="17">
        <v>0.61250000000000004</v>
      </c>
      <c r="K666" s="17">
        <v>0.103478</v>
      </c>
      <c r="L666" s="17">
        <v>0.765625</v>
      </c>
      <c r="M666" s="17">
        <v>0.26006899999999999</v>
      </c>
      <c r="N666" s="17">
        <v>1.1806000000000001E-2</v>
      </c>
      <c r="O666" s="17">
        <v>0.23263900000000001</v>
      </c>
      <c r="P666" s="17">
        <v>0.109028</v>
      </c>
      <c r="Q666" s="17">
        <v>0.27291700000000002</v>
      </c>
      <c r="R666" s="17">
        <v>0.2190975</v>
      </c>
      <c r="S666" s="17">
        <v>0.51527800000000001</v>
      </c>
      <c r="T666" s="17">
        <v>0.68541700000000005</v>
      </c>
      <c r="U666" s="17">
        <v>1.0111110000000001</v>
      </c>
      <c r="V666" s="17">
        <v>0.77777799999999997</v>
      </c>
      <c r="W666" s="17">
        <v>4.4443999999999997E-2</v>
      </c>
      <c r="X666" s="17">
        <v>1.526389</v>
      </c>
      <c r="Y666" s="17">
        <v>1.7840279999999999</v>
      </c>
      <c r="Z666" s="17">
        <v>0.70972199999999996</v>
      </c>
      <c r="AA666" s="17">
        <v>1.183681</v>
      </c>
      <c r="AB666" s="17">
        <v>0.104514</v>
      </c>
      <c r="AC666" s="17">
        <v>0.50312500000000004</v>
      </c>
      <c r="AD666" s="17">
        <v>0.20416699999999999</v>
      </c>
      <c r="AE666" s="17">
        <v>1.540972</v>
      </c>
      <c r="AF666" s="17">
        <v>0.46909699999999999</v>
      </c>
      <c r="AG666" s="17">
        <v>1.156944</v>
      </c>
      <c r="AH666" s="17">
        <v>0.37361100000000003</v>
      </c>
      <c r="AI666" s="17">
        <v>0.223611</v>
      </c>
      <c r="AJ666" s="17">
        <v>9.4792000000000001E-2</v>
      </c>
      <c r="AK666" s="17">
        <v>0.76319400000000004</v>
      </c>
      <c r="AL666" s="17">
        <v>0.63055600000000001</v>
      </c>
      <c r="AM666" s="17">
        <v>0.25763900000000001</v>
      </c>
      <c r="AN666" s="17">
        <v>1.577431</v>
      </c>
      <c r="AO666" s="17">
        <v>0.114236</v>
      </c>
      <c r="AP666" s="17">
        <v>0.70729200000000003</v>
      </c>
      <c r="AQ666" s="17">
        <v>1.26875</v>
      </c>
      <c r="AR666" s="27">
        <f t="shared" si="14"/>
        <v>0.60932393902439042</v>
      </c>
      <c r="AS666" s="17">
        <f t="shared" si="15"/>
        <v>0.54228247049015155</v>
      </c>
      <c r="AV666" s="17">
        <v>27</v>
      </c>
      <c r="AW666" s="17" t="s">
        <v>469</v>
      </c>
      <c r="AX666" s="17">
        <v>0.34249000000000002</v>
      </c>
      <c r="AY666" s="17">
        <v>0.38159700000000002</v>
      </c>
      <c r="AZ666" s="17">
        <v>0.22604199999999999</v>
      </c>
      <c r="BA666" s="17">
        <v>0.17916699999999999</v>
      </c>
      <c r="BB666" s="17">
        <v>1.098611</v>
      </c>
      <c r="BC666" s="17">
        <v>1.0961810000000001</v>
      </c>
      <c r="BD666" s="17">
        <v>0.185417</v>
      </c>
      <c r="BE666" s="17">
        <v>0.46423599999999998</v>
      </c>
      <c r="BF666" s="17">
        <v>5.1388999999999997E-2</v>
      </c>
      <c r="BG666" s="17">
        <v>5.3124999999999999E-2</v>
      </c>
      <c r="BH666" s="17">
        <v>0.332986</v>
      </c>
      <c r="BI666" s="17">
        <v>0.175347</v>
      </c>
      <c r="BJ666" s="27">
        <f t="shared" si="16"/>
        <v>0.38221566666666673</v>
      </c>
      <c r="BK666" s="17">
        <f t="shared" si="11"/>
        <v>0.36768238952809645</v>
      </c>
      <c r="BM666" s="17">
        <v>27</v>
      </c>
      <c r="BN666" s="17" t="s">
        <v>469</v>
      </c>
      <c r="BO666" s="17">
        <v>7.0235000000000006E-2</v>
      </c>
      <c r="BP666" s="17">
        <v>0.15312500000000001</v>
      </c>
      <c r="BQ666" s="17">
        <v>0.138542</v>
      </c>
      <c r="BR666" s="17">
        <v>0.41319400000000001</v>
      </c>
      <c r="BS666" s="17">
        <v>7.2916999999999996E-2</v>
      </c>
      <c r="BT666" s="17">
        <v>0.69861099999999998</v>
      </c>
      <c r="BU666" s="17">
        <v>0.104514</v>
      </c>
      <c r="BV666" s="17">
        <v>0.357292</v>
      </c>
      <c r="BW666" s="17">
        <v>0.3125</v>
      </c>
      <c r="BX666" s="17">
        <v>0.20416699999999999</v>
      </c>
      <c r="BY666" s="17">
        <v>0.96006899999999995</v>
      </c>
      <c r="BZ666" s="17">
        <v>0.45694400000000002</v>
      </c>
      <c r="CA666" s="17">
        <v>0.56388899999999997</v>
      </c>
      <c r="CB666" s="17">
        <v>0.37187500000000001</v>
      </c>
      <c r="CC666" s="17">
        <v>0.466667</v>
      </c>
      <c r="CD666" s="17">
        <v>0.114236</v>
      </c>
      <c r="CE666" s="17">
        <v>1.103472</v>
      </c>
      <c r="CF666" s="17">
        <v>0.10208299999999999</v>
      </c>
      <c r="CG666" s="17">
        <v>0.14097199999999999</v>
      </c>
      <c r="CH666" s="17">
        <v>0.25520799999999999</v>
      </c>
      <c r="CI666" s="17">
        <v>0.34270800000000001</v>
      </c>
      <c r="CJ666" s="17">
        <v>1.254167</v>
      </c>
      <c r="CK666" s="17">
        <v>0.35486099999999998</v>
      </c>
      <c r="CL666" s="17">
        <v>0.71701400000000004</v>
      </c>
      <c r="CM666" s="17">
        <v>0.26736100000000002</v>
      </c>
      <c r="CN666" s="27">
        <f t="shared" si="17"/>
        <v>0.39986491999999996</v>
      </c>
      <c r="CO666" s="17">
        <f t="shared" si="18"/>
        <v>0.32435169690115695</v>
      </c>
      <c r="CR666" s="17">
        <v>27</v>
      </c>
      <c r="CS666" s="17" t="s">
        <v>469</v>
      </c>
      <c r="CT666" s="17">
        <v>1.8939000000000001E-2</v>
      </c>
      <c r="CU666" s="17">
        <v>1.3889E-2</v>
      </c>
      <c r="CV666" s="17">
        <v>4.5485999999999999E-2</v>
      </c>
      <c r="CW666" s="17">
        <v>4.9306000000000003E-2</v>
      </c>
      <c r="CX666" s="17">
        <v>4.2361000000000003E-2</v>
      </c>
      <c r="CY666" s="17">
        <v>1.0069E-2</v>
      </c>
      <c r="CZ666" s="17">
        <v>0.29791699999999999</v>
      </c>
      <c r="DA666" s="17">
        <v>0.13680600000000001</v>
      </c>
      <c r="DB666" s="17">
        <v>0.5</v>
      </c>
      <c r="DC666" s="27">
        <f t="shared" si="12"/>
        <v>0.12386366666666666</v>
      </c>
      <c r="DD666" s="17">
        <f t="shared" si="13"/>
        <v>0.16820301580233335</v>
      </c>
    </row>
    <row r="667" spans="1:108" x14ac:dyDescent="0.2">
      <c r="A667" s="17">
        <v>28</v>
      </c>
      <c r="B667" s="17" t="s">
        <v>469</v>
      </c>
      <c r="C667" s="17">
        <v>0.63541999999999998</v>
      </c>
      <c r="D667" s="17">
        <v>0.28125</v>
      </c>
      <c r="E667" s="17">
        <v>0.235764</v>
      </c>
      <c r="F667" s="17">
        <v>4.8611000000000001E-2</v>
      </c>
      <c r="G667" s="17">
        <v>0.167708</v>
      </c>
      <c r="H667" s="17">
        <v>2.5764</v>
      </c>
      <c r="I667" s="17">
        <v>0.49583300000000002</v>
      </c>
      <c r="J667" s="17">
        <v>0.67083300000000001</v>
      </c>
      <c r="K667" s="17">
        <v>0.118696</v>
      </c>
      <c r="L667" s="17">
        <v>0.81423599999999996</v>
      </c>
      <c r="M667" s="17">
        <v>0.37187500000000001</v>
      </c>
      <c r="N667" s="17">
        <v>7.2919999999999999E-3</v>
      </c>
      <c r="O667" s="17">
        <v>0.219444</v>
      </c>
      <c r="P667" s="17">
        <v>0.124306</v>
      </c>
      <c r="Q667" s="17">
        <v>0.3</v>
      </c>
      <c r="R667" s="17">
        <v>0.29010399999999997</v>
      </c>
      <c r="S667" s="17">
        <v>0.39861099999999999</v>
      </c>
      <c r="T667" s="17">
        <v>0.64409700000000003</v>
      </c>
      <c r="U667" s="17">
        <v>1.023264</v>
      </c>
      <c r="V667" s="17">
        <v>0.65868099999999996</v>
      </c>
      <c r="W667" s="17">
        <v>9.4444E-2</v>
      </c>
      <c r="X667" s="17">
        <v>1.589583</v>
      </c>
      <c r="Y667" s="17">
        <v>1.686806</v>
      </c>
      <c r="Z667" s="17">
        <v>0.66840299999999997</v>
      </c>
      <c r="AA667" s="17">
        <v>1.1204860000000001</v>
      </c>
      <c r="AB667" s="17">
        <v>8.9930999999999997E-2</v>
      </c>
      <c r="AC667" s="17">
        <v>0.47881899999999999</v>
      </c>
      <c r="AD667" s="17">
        <v>0.18715300000000001</v>
      </c>
      <c r="AE667" s="17">
        <v>1.6819440000000001</v>
      </c>
      <c r="AF667" s="17">
        <v>0.45937499999999998</v>
      </c>
      <c r="AG667" s="17">
        <v>1.142361</v>
      </c>
      <c r="AH667" s="17">
        <v>0.31805600000000001</v>
      </c>
      <c r="AI667" s="17">
        <v>0.24548600000000001</v>
      </c>
      <c r="AJ667" s="17">
        <v>9.2360999999999999E-2</v>
      </c>
      <c r="AK667" s="17">
        <v>0.75590299999999999</v>
      </c>
      <c r="AL667" s="17">
        <v>0.64166699999999999</v>
      </c>
      <c r="AM667" s="17">
        <v>0.30868099999999998</v>
      </c>
      <c r="AN667" s="17">
        <v>1.3927080000000001</v>
      </c>
      <c r="AO667" s="17">
        <v>0.114236</v>
      </c>
      <c r="AP667" s="17">
        <v>0.73888900000000002</v>
      </c>
      <c r="AQ667" s="17">
        <v>1.803472</v>
      </c>
      <c r="AR667" s="27">
        <f t="shared" si="14"/>
        <v>0.62666314634146336</v>
      </c>
      <c r="AS667" s="17">
        <f t="shared" si="15"/>
        <v>0.58330167982582404</v>
      </c>
      <c r="AV667" s="17">
        <v>28</v>
      </c>
      <c r="AW667" s="17" t="s">
        <v>469</v>
      </c>
      <c r="AX667" s="17">
        <v>0.30713000000000001</v>
      </c>
      <c r="AY667" s="17">
        <v>0.33784700000000001</v>
      </c>
      <c r="AZ667" s="17">
        <v>0.23333300000000001</v>
      </c>
      <c r="BA667" s="17">
        <v>0.20694399999999999</v>
      </c>
      <c r="BB667" s="17">
        <v>1.0645830000000001</v>
      </c>
      <c r="BC667" s="17">
        <v>1.09375</v>
      </c>
      <c r="BD667" s="17">
        <v>0.19583300000000001</v>
      </c>
      <c r="BE667" s="17">
        <v>0.403472</v>
      </c>
      <c r="BF667" s="17">
        <v>5.0694000000000003E-2</v>
      </c>
      <c r="BG667" s="17">
        <v>4.3402999999999997E-2</v>
      </c>
      <c r="BH667" s="17">
        <v>0.44479200000000002</v>
      </c>
      <c r="BI667" s="17">
        <v>0.18506900000000001</v>
      </c>
      <c r="BJ667" s="27">
        <f t="shared" si="16"/>
        <v>0.3805708333333333</v>
      </c>
      <c r="BK667" s="17">
        <f t="shared" si="11"/>
        <v>0.35963098240727015</v>
      </c>
      <c r="BM667" s="17">
        <v>28</v>
      </c>
      <c r="BN667" s="17" t="s">
        <v>469</v>
      </c>
      <c r="BO667" s="17">
        <v>7.3805999999999997E-2</v>
      </c>
      <c r="BP667" s="17">
        <v>0.17743100000000001</v>
      </c>
      <c r="BQ667" s="17">
        <v>0.121528</v>
      </c>
      <c r="BR667" s="17">
        <v>0.32152799999999998</v>
      </c>
      <c r="BS667" s="17">
        <v>7.7778E-2</v>
      </c>
      <c r="BT667" s="17">
        <v>0.60347200000000001</v>
      </c>
      <c r="BU667" s="17">
        <v>0.12881899999999999</v>
      </c>
      <c r="BV667" s="17">
        <v>0.39618100000000001</v>
      </c>
      <c r="BW667" s="17">
        <v>0.31874999999999998</v>
      </c>
      <c r="BX667" s="17">
        <v>0.17743100000000001</v>
      </c>
      <c r="BY667" s="17">
        <v>1.2347220000000001</v>
      </c>
      <c r="BZ667" s="17">
        <v>0.43993100000000002</v>
      </c>
      <c r="CA667" s="17">
        <v>0.42291699999999999</v>
      </c>
      <c r="CB667" s="17">
        <v>0.43020799999999998</v>
      </c>
      <c r="CC667" s="17">
        <v>0.52013900000000002</v>
      </c>
      <c r="CD667" s="17">
        <v>9.7222000000000003E-2</v>
      </c>
      <c r="CE667" s="17">
        <v>1.2809029999999999</v>
      </c>
      <c r="CF667" s="17">
        <v>9.7222000000000003E-2</v>
      </c>
      <c r="CG667" s="17">
        <v>0.155556</v>
      </c>
      <c r="CH667" s="17">
        <v>0.22847200000000001</v>
      </c>
      <c r="CI667" s="17">
        <v>0.33541700000000002</v>
      </c>
      <c r="CJ667" s="17">
        <v>1.2760419999999999</v>
      </c>
      <c r="CK667" s="17">
        <v>0.36458299999999999</v>
      </c>
      <c r="CL667" s="17">
        <v>0.75833300000000003</v>
      </c>
      <c r="CM667" s="17">
        <v>0.26736100000000002</v>
      </c>
      <c r="CN667" s="27">
        <f t="shared" si="17"/>
        <v>0.41223008</v>
      </c>
      <c r="CO667" s="17">
        <f t="shared" si="18"/>
        <v>0.36471653042487662</v>
      </c>
      <c r="CR667" s="17">
        <v>28</v>
      </c>
      <c r="CS667" s="17" t="s">
        <v>469</v>
      </c>
      <c r="CT667" s="17">
        <v>2.0518000000000002E-2</v>
      </c>
      <c r="CU667" s="17">
        <v>1.9443999999999999E-2</v>
      </c>
      <c r="CV667" s="17">
        <v>4.1667000000000003E-2</v>
      </c>
      <c r="CW667" s="17">
        <v>4.6875E-2</v>
      </c>
      <c r="CX667" s="17">
        <v>4.5832999999999999E-2</v>
      </c>
      <c r="CY667" s="17">
        <v>1.4931E-2</v>
      </c>
      <c r="CZ667" s="17">
        <v>0.32222200000000001</v>
      </c>
      <c r="DA667" s="17">
        <v>0.127778</v>
      </c>
      <c r="DB667" s="17">
        <v>0.48125000000000001</v>
      </c>
      <c r="DC667" s="27">
        <f t="shared" si="12"/>
        <v>0.12450199999999999</v>
      </c>
      <c r="DD667" s="17">
        <f t="shared" si="13"/>
        <v>0.1655691417716478</v>
      </c>
    </row>
    <row r="668" spans="1:108" x14ac:dyDescent="0.2">
      <c r="A668" s="17">
        <v>29</v>
      </c>
      <c r="B668" s="17" t="s">
        <v>469</v>
      </c>
      <c r="C668" s="17">
        <v>0.55832999999999999</v>
      </c>
      <c r="D668" s="17">
        <v>0.28542000000000001</v>
      </c>
      <c r="E668" s="17">
        <v>0.22847200000000001</v>
      </c>
      <c r="F668" s="17">
        <v>4.8611000000000001E-2</v>
      </c>
      <c r="G668" s="17">
        <v>0.19201399999999999</v>
      </c>
      <c r="H668" s="17">
        <v>2.2652999999999999</v>
      </c>
      <c r="I668" s="17">
        <v>0.49097200000000002</v>
      </c>
      <c r="J668" s="17">
        <v>0.66840299999999997</v>
      </c>
      <c r="K668" s="17">
        <v>0.112609</v>
      </c>
      <c r="L668" s="17">
        <v>0.80694399999999999</v>
      </c>
      <c r="M668" s="17">
        <v>0.21145800000000001</v>
      </c>
      <c r="N668" s="17">
        <v>1.2847000000000001E-2</v>
      </c>
      <c r="O668" s="17">
        <v>0.21111099999999999</v>
      </c>
      <c r="P668" s="17">
        <v>0.109722</v>
      </c>
      <c r="Q668" s="17">
        <v>0.26736100000000002</v>
      </c>
      <c r="R668" s="17">
        <v>0.21215249999999999</v>
      </c>
      <c r="S668" s="17">
        <v>0.432639</v>
      </c>
      <c r="T668" s="17">
        <v>0.72187500000000004</v>
      </c>
      <c r="U668" s="17">
        <v>1.035417</v>
      </c>
      <c r="V668" s="17">
        <v>0.65381900000000004</v>
      </c>
      <c r="W668" s="17">
        <v>5.1388999999999997E-2</v>
      </c>
      <c r="X668" s="17">
        <v>1.621181</v>
      </c>
      <c r="Y668" s="17">
        <v>1.6381939999999999</v>
      </c>
      <c r="Z668" s="17">
        <v>0.62951400000000002</v>
      </c>
      <c r="AA668" s="17">
        <v>1.132639</v>
      </c>
      <c r="AB668" s="17">
        <v>7.0485999999999993E-2</v>
      </c>
      <c r="AC668" s="17">
        <v>0.45937499999999998</v>
      </c>
      <c r="AD668" s="17">
        <v>0.17743100000000001</v>
      </c>
      <c r="AE668" s="17">
        <v>1.5385420000000001</v>
      </c>
      <c r="AF668" s="17">
        <v>0.39618100000000001</v>
      </c>
      <c r="AG668" s="17">
        <v>1.1861109999999999</v>
      </c>
      <c r="AH668" s="17">
        <v>0.34444399999999997</v>
      </c>
      <c r="AI668" s="17">
        <v>0.167708</v>
      </c>
      <c r="AJ668" s="17">
        <v>9.7222000000000003E-2</v>
      </c>
      <c r="AK668" s="17">
        <v>1.0208330000000001</v>
      </c>
      <c r="AL668" s="17">
        <v>0.63055600000000001</v>
      </c>
      <c r="AM668" s="17">
        <v>0.31111100000000003</v>
      </c>
      <c r="AN668" s="17">
        <v>1.468056</v>
      </c>
      <c r="AO668" s="17">
        <v>8.5069000000000006E-2</v>
      </c>
      <c r="AP668" s="17">
        <v>0.93576400000000004</v>
      </c>
      <c r="AQ668" s="17">
        <v>1.8180559999999999</v>
      </c>
      <c r="AR668" s="27">
        <f t="shared" si="14"/>
        <v>0.61720337804878045</v>
      </c>
      <c r="AS668" s="17">
        <f t="shared" si="15"/>
        <v>0.56972324668027174</v>
      </c>
      <c r="AV668" s="17">
        <v>29</v>
      </c>
      <c r="AW668" s="17" t="s">
        <v>469</v>
      </c>
      <c r="AX668" s="17">
        <v>0.28061999999999998</v>
      </c>
      <c r="AY668" s="17">
        <v>0.30868099999999998</v>
      </c>
      <c r="AZ668" s="17">
        <v>0.22604199999999999</v>
      </c>
      <c r="BA668" s="17">
        <v>0.158333</v>
      </c>
      <c r="BB668" s="17">
        <v>1.0815969999999999</v>
      </c>
      <c r="BC668" s="17">
        <v>1.074306</v>
      </c>
      <c r="BD668" s="17">
        <v>0.16250000000000001</v>
      </c>
      <c r="BE668" s="17">
        <v>0.41562500000000002</v>
      </c>
      <c r="BF668" s="17">
        <v>0.05</v>
      </c>
      <c r="BG668" s="17">
        <v>4.5138999999999999E-2</v>
      </c>
      <c r="BH668" s="17">
        <v>0.35972199999999999</v>
      </c>
      <c r="BI668" s="17">
        <v>0.16076399999999999</v>
      </c>
      <c r="BJ668" s="27">
        <f t="shared" si="16"/>
        <v>0.36027741666666663</v>
      </c>
      <c r="BK668" s="17">
        <f t="shared" si="11"/>
        <v>0.36497837245705411</v>
      </c>
      <c r="BM668" s="17">
        <v>29</v>
      </c>
      <c r="BN668" s="17" t="s">
        <v>469</v>
      </c>
      <c r="BO668" s="17">
        <v>6.6663E-2</v>
      </c>
      <c r="BP668" s="17">
        <v>0.18229200000000001</v>
      </c>
      <c r="BQ668" s="17">
        <v>0.11666700000000001</v>
      </c>
      <c r="BR668" s="17">
        <v>0.33124999999999999</v>
      </c>
      <c r="BS668" s="17">
        <v>7.4999999999999997E-2</v>
      </c>
      <c r="BT668" s="17">
        <v>0.64722199999999996</v>
      </c>
      <c r="BU668" s="17">
        <v>0.160417</v>
      </c>
      <c r="BV668" s="17">
        <v>0.34027800000000002</v>
      </c>
      <c r="BW668" s="17">
        <v>0.330208</v>
      </c>
      <c r="BX668" s="17">
        <v>0.17743100000000001</v>
      </c>
      <c r="BY668" s="17">
        <v>1.1204860000000001</v>
      </c>
      <c r="BZ668" s="17">
        <v>0.432639</v>
      </c>
      <c r="CA668" s="17">
        <v>0.403472</v>
      </c>
      <c r="CB668" s="17">
        <v>0.35243099999999999</v>
      </c>
      <c r="CC668" s="17">
        <v>0.432639</v>
      </c>
      <c r="CD668" s="17">
        <v>7.5346999999999997E-2</v>
      </c>
      <c r="CE668" s="17">
        <v>1.142361</v>
      </c>
      <c r="CF668" s="17">
        <v>0.109375</v>
      </c>
      <c r="CG668" s="17">
        <v>0.160417</v>
      </c>
      <c r="CH668" s="17">
        <v>0.24062500000000001</v>
      </c>
      <c r="CI668" s="17">
        <v>0.33055600000000002</v>
      </c>
      <c r="CJ668" s="17">
        <v>1.1180559999999999</v>
      </c>
      <c r="CK668" s="17">
        <v>0.34027800000000002</v>
      </c>
      <c r="CL668" s="17">
        <v>0.73159700000000005</v>
      </c>
      <c r="CM668" s="17">
        <v>0.26979199999999998</v>
      </c>
      <c r="CN668" s="27">
        <f t="shared" si="17"/>
        <v>0.38749996000000003</v>
      </c>
      <c r="CO668" s="17">
        <f t="shared" si="18"/>
        <v>0.32403054801881453</v>
      </c>
      <c r="CR668" s="17">
        <v>29</v>
      </c>
      <c r="CS668" s="17" t="s">
        <v>469</v>
      </c>
      <c r="CT668" s="17">
        <v>2.1149000000000001E-2</v>
      </c>
      <c r="CU668" s="17">
        <v>1.8749999999999999E-2</v>
      </c>
      <c r="CV668" s="17">
        <v>4.4791999999999998E-2</v>
      </c>
      <c r="CW668" s="17">
        <v>4.2708000000000003E-2</v>
      </c>
      <c r="CX668" s="17">
        <v>4.4791999999999998E-2</v>
      </c>
      <c r="CY668" s="17">
        <v>1.5278E-2</v>
      </c>
      <c r="CZ668" s="17">
        <v>0.267708</v>
      </c>
      <c r="DA668" s="17">
        <v>0.12673599999999999</v>
      </c>
      <c r="DB668" s="17">
        <v>0.42777799999999999</v>
      </c>
      <c r="DC668" s="27">
        <f t="shared" si="12"/>
        <v>0.11218788888888891</v>
      </c>
      <c r="DD668" s="17">
        <f t="shared" si="13"/>
        <v>0.14331668705217515</v>
      </c>
    </row>
    <row r="669" spans="1:108" x14ac:dyDescent="0.2">
      <c r="A669" s="33">
        <v>30</v>
      </c>
      <c r="B669" s="33" t="s">
        <v>470</v>
      </c>
      <c r="C669" s="33">
        <v>0.58750000000000002</v>
      </c>
      <c r="D669" s="33">
        <v>0.24374999999999999</v>
      </c>
      <c r="E669" s="33">
        <v>0.16284699999999999</v>
      </c>
      <c r="F669" s="33">
        <v>4.8611000000000001E-2</v>
      </c>
      <c r="G669" s="33">
        <v>0.19201399999999999</v>
      </c>
      <c r="H669" s="33">
        <v>2.4354</v>
      </c>
      <c r="I669" s="33">
        <v>0.551736</v>
      </c>
      <c r="J669" s="33">
        <v>0.75347200000000003</v>
      </c>
      <c r="K669" s="33">
        <v>0.14608699999999999</v>
      </c>
      <c r="L669" s="33">
        <v>0.91631899999999999</v>
      </c>
      <c r="M669" s="33">
        <v>0.20902799999999999</v>
      </c>
      <c r="N669" s="33">
        <v>1.7361000000000001E-2</v>
      </c>
      <c r="O669" s="33">
        <v>0.245833</v>
      </c>
      <c r="P669" s="33">
        <v>0.121528</v>
      </c>
      <c r="Q669" s="33">
        <v>0.33055600000000002</v>
      </c>
      <c r="R669" s="33">
        <v>0.26406249999999998</v>
      </c>
      <c r="S669" s="33">
        <v>0.45694400000000002</v>
      </c>
      <c r="T669" s="33">
        <v>0.74618099999999998</v>
      </c>
      <c r="U669" s="33">
        <v>0.77534700000000001</v>
      </c>
      <c r="V669" s="33">
        <v>0.69270799999999999</v>
      </c>
      <c r="W669" s="33">
        <v>0.11527800000000001</v>
      </c>
      <c r="X669" s="33">
        <v>1.4048609999999999</v>
      </c>
      <c r="Y669" s="33">
        <v>1.684375</v>
      </c>
      <c r="Z669" s="33">
        <v>0.64166699999999999</v>
      </c>
      <c r="AA669" s="33">
        <v>1.0062500000000001</v>
      </c>
      <c r="AB669" s="33">
        <v>0.104514</v>
      </c>
      <c r="AC669" s="33">
        <v>0.43993100000000002</v>
      </c>
      <c r="AD669" s="33">
        <v>0.39374999999999999</v>
      </c>
      <c r="AE669" s="33">
        <v>1.3854169999999999</v>
      </c>
      <c r="AF669" s="33">
        <v>0.403472</v>
      </c>
      <c r="AG669" s="33">
        <v>1.1059030000000001</v>
      </c>
      <c r="AH669" s="33">
        <v>0.315278</v>
      </c>
      <c r="AI669" s="33">
        <v>0.15312500000000001</v>
      </c>
      <c r="AJ669" s="33">
        <v>9.9653000000000005E-2</v>
      </c>
      <c r="AK669" s="33">
        <v>0.79479200000000005</v>
      </c>
      <c r="AL669" s="33">
        <v>0.60555599999999998</v>
      </c>
      <c r="AM669" s="33">
        <v>0.19930600000000001</v>
      </c>
      <c r="AN669" s="33">
        <v>1.365972</v>
      </c>
      <c r="AO669" s="33">
        <v>0.114236</v>
      </c>
      <c r="AP669" s="33">
        <v>0.80208299999999999</v>
      </c>
      <c r="AQ669" s="33">
        <v>1.660069</v>
      </c>
      <c r="AR669" s="2">
        <f t="shared" si="14"/>
        <v>0.60226274390243906</v>
      </c>
      <c r="AS669" s="33">
        <f t="shared" si="15"/>
        <v>0.54244486786353585</v>
      </c>
      <c r="AV669" s="33">
        <v>30</v>
      </c>
      <c r="AW669" s="33" t="s">
        <v>470</v>
      </c>
      <c r="AX669" s="33">
        <v>0.28504000000000002</v>
      </c>
      <c r="AY669" s="33">
        <v>0.298958</v>
      </c>
      <c r="AZ669" s="33">
        <v>0.20416699999999999</v>
      </c>
      <c r="BA669" s="33">
        <v>0.188889</v>
      </c>
      <c r="BB669" s="33">
        <v>1.1156250000000001</v>
      </c>
      <c r="BC669" s="33">
        <v>1.139931</v>
      </c>
      <c r="BD669" s="33">
        <v>0.20416699999999999</v>
      </c>
      <c r="BE669" s="33">
        <v>0.35</v>
      </c>
      <c r="BF669" s="33">
        <v>3.8889E-2</v>
      </c>
      <c r="BG669" s="33">
        <v>4.2361000000000003E-2</v>
      </c>
      <c r="BH669" s="33">
        <v>0.29652800000000001</v>
      </c>
      <c r="BI669" s="33">
        <v>0.159028</v>
      </c>
      <c r="BJ669" s="2">
        <f t="shared" si="16"/>
        <v>0.36029858333333342</v>
      </c>
      <c r="BK669" s="33">
        <f t="shared" si="11"/>
        <v>0.38350815794333615</v>
      </c>
      <c r="BM669" s="33">
        <v>30</v>
      </c>
      <c r="BN669" s="33" t="s">
        <v>470</v>
      </c>
      <c r="BO669" s="33">
        <v>7.2614999999999999E-2</v>
      </c>
      <c r="BP669" s="33">
        <v>0.14826400000000001</v>
      </c>
      <c r="BQ669" s="33">
        <v>0.121528</v>
      </c>
      <c r="BR669" s="33">
        <v>0.35694399999999998</v>
      </c>
      <c r="BS669" s="33">
        <v>7.2221999999999995E-2</v>
      </c>
      <c r="BT669" s="33">
        <v>0.61527799999999999</v>
      </c>
      <c r="BU669" s="33">
        <v>0.121528</v>
      </c>
      <c r="BV669" s="33">
        <v>0.35972199999999999</v>
      </c>
      <c r="BW669" s="33">
        <v>0.36979200000000001</v>
      </c>
      <c r="BX669" s="33">
        <v>0.15069399999999999</v>
      </c>
      <c r="BY669" s="33">
        <v>0.78506900000000002</v>
      </c>
      <c r="BZ669" s="33">
        <v>0.432639</v>
      </c>
      <c r="CA669" s="33">
        <v>0.53229199999999999</v>
      </c>
      <c r="CB669" s="33">
        <v>0.38402799999999998</v>
      </c>
      <c r="CC669" s="33">
        <v>0.4375</v>
      </c>
      <c r="CD669" s="33">
        <v>8.7499999999999994E-2</v>
      </c>
      <c r="CE669" s="33">
        <v>1.164236</v>
      </c>
      <c r="CF669" s="33">
        <v>0.109375</v>
      </c>
      <c r="CG669" s="33">
        <v>0.18229200000000001</v>
      </c>
      <c r="CH669" s="33">
        <v>0.21631900000000001</v>
      </c>
      <c r="CI669" s="33">
        <v>0.332986</v>
      </c>
      <c r="CJ669" s="33">
        <v>1.1010420000000001</v>
      </c>
      <c r="CK669" s="33">
        <v>0.323264</v>
      </c>
      <c r="CL669" s="33">
        <v>0.74131899999999995</v>
      </c>
      <c r="CM669" s="33">
        <v>0.27465299999999998</v>
      </c>
      <c r="CN669" s="2">
        <f t="shared" si="17"/>
        <v>0.3797240400000001</v>
      </c>
      <c r="CO669" s="33">
        <f t="shared" si="18"/>
        <v>0.30176974761610864</v>
      </c>
      <c r="CR669" s="33">
        <v>30</v>
      </c>
      <c r="CS669" s="33" t="s">
        <v>470</v>
      </c>
      <c r="CT669" s="33">
        <v>1.8624000000000002E-2</v>
      </c>
      <c r="CU669" s="33">
        <v>2.0139000000000001E-2</v>
      </c>
      <c r="CV669" s="33">
        <v>3.9583E-2</v>
      </c>
      <c r="CW669" s="33">
        <v>5.4514E-2</v>
      </c>
      <c r="CX669" s="33">
        <v>4.5138999999999999E-2</v>
      </c>
      <c r="CY669" s="33">
        <v>1.4583E-2</v>
      </c>
      <c r="CZ669" s="33">
        <v>0.252083</v>
      </c>
      <c r="DA669" s="33">
        <v>0.136458</v>
      </c>
      <c r="DB669" s="33">
        <v>0.52256899999999995</v>
      </c>
      <c r="DC669" s="2">
        <f t="shared" si="12"/>
        <v>0.12263244444444446</v>
      </c>
      <c r="DD669" s="17">
        <f t="shared" si="13"/>
        <v>0.16861114751560102</v>
      </c>
    </row>
    <row r="670" spans="1:108" x14ac:dyDescent="0.2">
      <c r="A670" s="33">
        <v>31</v>
      </c>
      <c r="B670" s="33" t="s">
        <v>470</v>
      </c>
      <c r="C670" s="33">
        <v>0.57082999999999995</v>
      </c>
      <c r="D670" s="33">
        <v>0.21042</v>
      </c>
      <c r="E670" s="33">
        <v>0.247917</v>
      </c>
      <c r="F670" s="33">
        <v>4.8611000000000001E-2</v>
      </c>
      <c r="G670" s="33">
        <v>0.172569</v>
      </c>
      <c r="H670" s="33">
        <v>2.2507000000000001</v>
      </c>
      <c r="I670" s="33">
        <v>0.45937499999999998</v>
      </c>
      <c r="J670" s="33">
        <v>0.67569400000000002</v>
      </c>
      <c r="K670" s="33">
        <v>0.127826</v>
      </c>
      <c r="L670" s="33">
        <v>0.92847199999999996</v>
      </c>
      <c r="M670" s="33">
        <v>0.235764</v>
      </c>
      <c r="N670" s="33">
        <v>1.5278E-2</v>
      </c>
      <c r="O670" s="33">
        <v>0.19375000000000001</v>
      </c>
      <c r="P670" s="33">
        <v>0.108333</v>
      </c>
      <c r="Q670" s="33">
        <v>0.284028</v>
      </c>
      <c r="R670" s="33">
        <v>0.17847250000000001</v>
      </c>
      <c r="S670" s="33">
        <v>0.42777799999999999</v>
      </c>
      <c r="T670" s="33">
        <v>0.65868099999999996</v>
      </c>
      <c r="U670" s="33">
        <v>0.80694399999999999</v>
      </c>
      <c r="V670" s="33">
        <v>0.65381900000000004</v>
      </c>
      <c r="W670" s="33">
        <v>0.17777799999999999</v>
      </c>
      <c r="X670" s="33">
        <v>1.412153</v>
      </c>
      <c r="Y670" s="33">
        <v>1.594444</v>
      </c>
      <c r="Z670" s="33">
        <v>0.62465300000000001</v>
      </c>
      <c r="AA670" s="33">
        <v>1.0256940000000001</v>
      </c>
      <c r="AB670" s="33">
        <v>9.7222000000000003E-2</v>
      </c>
      <c r="AC670" s="33">
        <v>0.48854199999999998</v>
      </c>
      <c r="AD670" s="33">
        <v>0.160417</v>
      </c>
      <c r="AE670" s="33">
        <v>1.3368059999999999</v>
      </c>
      <c r="AF670" s="33">
        <v>0.408333</v>
      </c>
      <c r="AG670" s="33">
        <v>1.188542</v>
      </c>
      <c r="AH670" s="33">
        <v>0.26250000000000001</v>
      </c>
      <c r="AI670" s="33">
        <v>0.14097199999999999</v>
      </c>
      <c r="AJ670" s="33">
        <v>9.4792000000000001E-2</v>
      </c>
      <c r="AK670" s="33">
        <v>0.79965299999999995</v>
      </c>
      <c r="AL670" s="33">
        <v>0.75</v>
      </c>
      <c r="AM670" s="33">
        <v>0.22118099999999999</v>
      </c>
      <c r="AN670" s="33">
        <v>1.2881940000000001</v>
      </c>
      <c r="AO670" s="33">
        <v>0.14583299999999999</v>
      </c>
      <c r="AP670" s="33">
        <v>0.71944399999999997</v>
      </c>
      <c r="AQ670" s="33">
        <v>1.5993059999999999</v>
      </c>
      <c r="AR670" s="2">
        <f t="shared" si="14"/>
        <v>0.5802858658536586</v>
      </c>
      <c r="AS670" s="33">
        <f t="shared" si="15"/>
        <v>0.52291847247127132</v>
      </c>
      <c r="AV670" s="33">
        <v>31</v>
      </c>
      <c r="AW670" s="33" t="s">
        <v>470</v>
      </c>
      <c r="AX670" s="33">
        <v>0.2298</v>
      </c>
      <c r="AY670" s="33">
        <v>0.27465299999999998</v>
      </c>
      <c r="AZ670" s="33">
        <v>0.20416699999999999</v>
      </c>
      <c r="BA670" s="33">
        <v>0.18055599999999999</v>
      </c>
      <c r="BB670" s="33">
        <v>1.132639</v>
      </c>
      <c r="BC670" s="33">
        <v>0.88715299999999997</v>
      </c>
      <c r="BD670" s="33">
        <v>0.18124999999999999</v>
      </c>
      <c r="BE670" s="33">
        <v>0.31111100000000003</v>
      </c>
      <c r="BF670" s="33">
        <v>4.3749999999999997E-2</v>
      </c>
      <c r="BG670" s="33">
        <v>4.2361000000000003E-2</v>
      </c>
      <c r="BH670" s="33">
        <v>0.29166700000000001</v>
      </c>
      <c r="BI670" s="33">
        <v>0.169792</v>
      </c>
      <c r="BJ670" s="2">
        <f t="shared" si="16"/>
        <v>0.32907491666666672</v>
      </c>
      <c r="BK670" s="33">
        <f t="shared" si="11"/>
        <v>0.34532976604973342</v>
      </c>
      <c r="BM670" s="33">
        <v>31</v>
      </c>
      <c r="BN670" s="33" t="s">
        <v>470</v>
      </c>
      <c r="BO670" s="33">
        <v>7.4995999999999993E-2</v>
      </c>
      <c r="BP670" s="33">
        <v>0.15312500000000001</v>
      </c>
      <c r="BQ670" s="33">
        <v>0.121528</v>
      </c>
      <c r="BR670" s="33">
        <v>0.338889</v>
      </c>
      <c r="BS670" s="33">
        <v>7.3610999999999996E-2</v>
      </c>
      <c r="BT670" s="33">
        <v>0.63680599999999998</v>
      </c>
      <c r="BU670" s="33">
        <v>0.109375</v>
      </c>
      <c r="BV670" s="33">
        <v>0.34756900000000002</v>
      </c>
      <c r="BW670" s="33">
        <v>0.33333299999999999</v>
      </c>
      <c r="BX670" s="33">
        <v>0.15069399999999999</v>
      </c>
      <c r="BY670" s="33">
        <v>0.78749999999999998</v>
      </c>
      <c r="BZ670" s="33">
        <v>0.41076400000000002</v>
      </c>
      <c r="CA670" s="33">
        <v>0.466667</v>
      </c>
      <c r="CB670" s="33">
        <v>0.362153</v>
      </c>
      <c r="CC670" s="33">
        <v>0.47395799999999999</v>
      </c>
      <c r="CD670" s="33">
        <v>7.5346999999999997E-2</v>
      </c>
      <c r="CE670" s="33">
        <v>1.0086809999999999</v>
      </c>
      <c r="CF670" s="33">
        <v>0.10208299999999999</v>
      </c>
      <c r="CG670" s="33">
        <v>0.16527800000000001</v>
      </c>
      <c r="CH670" s="33">
        <v>0.213889</v>
      </c>
      <c r="CI670" s="33">
        <v>0.33055600000000002</v>
      </c>
      <c r="CJ670" s="33">
        <v>1.1277779999999999</v>
      </c>
      <c r="CK670" s="33">
        <v>0.32569399999999998</v>
      </c>
      <c r="CL670" s="33">
        <v>0.62222200000000005</v>
      </c>
      <c r="CM670" s="33">
        <v>0.26250000000000001</v>
      </c>
      <c r="CN670" s="2">
        <f t="shared" si="17"/>
        <v>0.36299984000000002</v>
      </c>
      <c r="CO670" s="33">
        <f t="shared" si="18"/>
        <v>0.28536075270139494</v>
      </c>
      <c r="CR670" s="33">
        <v>31</v>
      </c>
      <c r="CS670" s="33" t="s">
        <v>470</v>
      </c>
      <c r="CT670" s="33">
        <v>1.9886000000000001E-2</v>
      </c>
      <c r="CU670" s="33">
        <v>1.6319E-2</v>
      </c>
      <c r="CV670" s="33">
        <v>3.3333000000000002E-2</v>
      </c>
      <c r="CW670" s="33">
        <v>4.4791999999999998E-2</v>
      </c>
      <c r="CX670" s="33">
        <v>3.9583E-2</v>
      </c>
      <c r="CY670" s="33">
        <v>1.0763999999999999E-2</v>
      </c>
      <c r="CZ670" s="33">
        <v>0.26145800000000002</v>
      </c>
      <c r="DA670" s="33">
        <v>0.13506899999999999</v>
      </c>
      <c r="DB670" s="33">
        <v>0.42534699999999998</v>
      </c>
      <c r="DC670" s="2">
        <f t="shared" si="12"/>
        <v>0.10961677777777777</v>
      </c>
      <c r="DD670" s="17">
        <f t="shared" si="13"/>
        <v>0.14354585578115603</v>
      </c>
    </row>
    <row r="671" spans="1:108" x14ac:dyDescent="0.2">
      <c r="A671" s="33">
        <v>32</v>
      </c>
      <c r="B671" s="33" t="s">
        <v>470</v>
      </c>
      <c r="C671" s="33">
        <v>0.62082999999999999</v>
      </c>
      <c r="D671" s="33">
        <v>0.24374999999999999</v>
      </c>
      <c r="E671" s="33">
        <v>0.26006899999999999</v>
      </c>
      <c r="F671" s="33">
        <v>4.8611000000000001E-2</v>
      </c>
      <c r="G671" s="33">
        <v>0.15069399999999999</v>
      </c>
      <c r="H671" s="33">
        <v>1.7305999999999999</v>
      </c>
      <c r="I671" s="33">
        <v>0.36701400000000001</v>
      </c>
      <c r="J671" s="33">
        <v>0.78993100000000005</v>
      </c>
      <c r="K671" s="33">
        <v>0.136957</v>
      </c>
      <c r="L671" s="33">
        <v>0.99166699999999997</v>
      </c>
      <c r="M671" s="33">
        <v>0.53229199999999999</v>
      </c>
      <c r="N671" s="33">
        <v>1.2847000000000001E-2</v>
      </c>
      <c r="O671" s="33">
        <v>0.31666699999999998</v>
      </c>
      <c r="P671" s="33">
        <v>0.159722</v>
      </c>
      <c r="Q671" s="33">
        <v>0.28819400000000001</v>
      </c>
      <c r="R671" s="33">
        <v>0.37083349999999998</v>
      </c>
      <c r="S671" s="33">
        <v>0.43993100000000002</v>
      </c>
      <c r="T671" s="33">
        <v>1.0256940000000001</v>
      </c>
      <c r="U671" s="33">
        <v>2.3527779999999998</v>
      </c>
      <c r="V671" s="33">
        <v>1.9614579999999999</v>
      </c>
      <c r="W671" s="33">
        <v>8.4722000000000006E-2</v>
      </c>
      <c r="X671" s="33">
        <v>1.6381939999999999</v>
      </c>
      <c r="Y671" s="33">
        <v>1.963889</v>
      </c>
      <c r="Z671" s="33">
        <v>1.2395830000000001</v>
      </c>
      <c r="AA671" s="33">
        <v>1.472917</v>
      </c>
      <c r="AB671" s="33">
        <v>0.14583299999999999</v>
      </c>
      <c r="AC671" s="33">
        <v>0.76319400000000004</v>
      </c>
      <c r="AD671" s="33">
        <v>0.62708299999999995</v>
      </c>
      <c r="AE671" s="33">
        <v>1.7767360000000001</v>
      </c>
      <c r="AF671" s="33">
        <v>0.91388899999999995</v>
      </c>
      <c r="AG671" s="33">
        <v>2.3381940000000001</v>
      </c>
      <c r="AH671" s="33">
        <v>0.43402800000000002</v>
      </c>
      <c r="AI671" s="33">
        <v>0.28923599999999999</v>
      </c>
      <c r="AJ671" s="33">
        <v>0.17013900000000001</v>
      </c>
      <c r="AK671" s="33">
        <v>1.4243060000000001</v>
      </c>
      <c r="AL671" s="33">
        <v>0.74722200000000005</v>
      </c>
      <c r="AM671" s="33">
        <v>0.78020800000000001</v>
      </c>
      <c r="AN671" s="33">
        <v>1.96875</v>
      </c>
      <c r="AO671" s="33">
        <v>0.109375</v>
      </c>
      <c r="AP671" s="33">
        <v>1.0184029999999999</v>
      </c>
      <c r="AQ671" s="33">
        <v>2.5763889999999998</v>
      </c>
      <c r="AR671" s="2">
        <f t="shared" si="14"/>
        <v>0.86055681707317067</v>
      </c>
      <c r="AS671" s="33">
        <f t="shared" si="15"/>
        <v>0.74091601326555356</v>
      </c>
      <c r="AV671" s="33">
        <v>32</v>
      </c>
      <c r="AW671" s="33" t="s">
        <v>470</v>
      </c>
      <c r="AX671" s="33">
        <v>0.48610999999999999</v>
      </c>
      <c r="AY671" s="33">
        <v>0.32083299999999998</v>
      </c>
      <c r="AZ671" s="33">
        <v>0.206597</v>
      </c>
      <c r="BA671" s="33">
        <v>0.13333300000000001</v>
      </c>
      <c r="BB671" s="33">
        <v>0.89201399999999997</v>
      </c>
      <c r="BC671" s="33">
        <v>0.14583299999999999</v>
      </c>
      <c r="BD671" s="33">
        <v>0.16250000000000001</v>
      </c>
      <c r="BE671" s="33">
        <v>0.49583300000000002</v>
      </c>
      <c r="BF671" s="33">
        <v>5.1388999999999997E-2</v>
      </c>
      <c r="BG671" s="33">
        <v>5.4861E-2</v>
      </c>
      <c r="BH671" s="33">
        <v>0.53715299999999999</v>
      </c>
      <c r="BI671" s="33">
        <v>0.46805600000000003</v>
      </c>
      <c r="BJ671" s="2">
        <f t="shared" si="16"/>
        <v>0.32954266666666671</v>
      </c>
      <c r="BK671" s="33">
        <f t="shared" si="11"/>
        <v>0.2603957339145031</v>
      </c>
      <c r="BM671" s="33">
        <v>32</v>
      </c>
      <c r="BN671" s="33" t="s">
        <v>470</v>
      </c>
      <c r="BO671" s="33">
        <v>8.5709999999999995E-2</v>
      </c>
      <c r="BP671" s="33">
        <v>0.15069399999999999</v>
      </c>
      <c r="BQ671" s="33">
        <v>0.106944</v>
      </c>
      <c r="BR671" s="33">
        <v>0.42638900000000002</v>
      </c>
      <c r="BS671" s="33">
        <v>6.7361000000000004E-2</v>
      </c>
      <c r="BT671" s="33">
        <v>0.67013900000000004</v>
      </c>
      <c r="BU671" s="33">
        <v>0.104514</v>
      </c>
      <c r="BV671" s="33">
        <v>0.43993100000000002</v>
      </c>
      <c r="BW671" s="33">
        <v>0.46770800000000001</v>
      </c>
      <c r="BX671" s="33">
        <v>0.20416699999999999</v>
      </c>
      <c r="BY671" s="33">
        <v>0.84583299999999995</v>
      </c>
      <c r="BZ671" s="33">
        <v>0.466667</v>
      </c>
      <c r="CA671" s="33">
        <v>0.53715299999999999</v>
      </c>
      <c r="CB671" s="33">
        <v>0.45694400000000002</v>
      </c>
      <c r="CC671" s="33">
        <v>0.78993100000000005</v>
      </c>
      <c r="CD671" s="33">
        <v>0.14097199999999999</v>
      </c>
      <c r="CE671" s="33">
        <v>1.079167</v>
      </c>
      <c r="CF671" s="33">
        <v>9.7222000000000003E-2</v>
      </c>
      <c r="CG671" s="33">
        <v>0.19930600000000001</v>
      </c>
      <c r="CH671" s="33">
        <v>0.31111100000000003</v>
      </c>
      <c r="CI671" s="33">
        <v>0.59791700000000003</v>
      </c>
      <c r="CJ671" s="33">
        <v>2.3843749999999999</v>
      </c>
      <c r="CK671" s="33">
        <v>1.188542</v>
      </c>
      <c r="CL671" s="33">
        <v>0.80451399999999995</v>
      </c>
      <c r="CM671" s="33">
        <v>0.29652800000000001</v>
      </c>
      <c r="CN671" s="2">
        <f t="shared" si="17"/>
        <v>0.51678955999999998</v>
      </c>
      <c r="CO671" s="33">
        <f t="shared" si="18"/>
        <v>0.50168716609872865</v>
      </c>
      <c r="CR671" s="33">
        <v>32</v>
      </c>
      <c r="CS671" s="33" t="s">
        <v>470</v>
      </c>
      <c r="CT671" s="33">
        <v>1.7676999999999998E-2</v>
      </c>
      <c r="CU671" s="33">
        <v>1.6319E-2</v>
      </c>
      <c r="CV671" s="33">
        <v>3.0556E-2</v>
      </c>
      <c r="CW671" s="33">
        <v>5.7986000000000003E-2</v>
      </c>
      <c r="CX671" s="33">
        <v>7.0139000000000007E-2</v>
      </c>
      <c r="CY671" s="33">
        <v>1.6319E-2</v>
      </c>
      <c r="CZ671" s="33">
        <v>0.57604200000000005</v>
      </c>
      <c r="DA671" s="33">
        <v>0.15104200000000001</v>
      </c>
      <c r="DB671" s="33">
        <v>0.42534699999999998</v>
      </c>
      <c r="DC671" s="2">
        <f t="shared" si="12"/>
        <v>0.15126966666666669</v>
      </c>
      <c r="DD671" s="17">
        <f t="shared" si="13"/>
        <v>0.20605707763869699</v>
      </c>
    </row>
    <row r="672" spans="1:108" x14ac:dyDescent="0.2">
      <c r="A672" s="33">
        <v>33</v>
      </c>
      <c r="B672" s="33" t="s">
        <v>470</v>
      </c>
      <c r="C672" s="33">
        <v>0.86041999999999996</v>
      </c>
      <c r="D672" s="33">
        <v>0.62082999999999999</v>
      </c>
      <c r="E672" s="33">
        <v>0.206597</v>
      </c>
      <c r="F672" s="33">
        <v>0.11909699999999999</v>
      </c>
      <c r="G672" s="33">
        <v>0.15312500000000001</v>
      </c>
      <c r="H672" s="33">
        <v>1.6333</v>
      </c>
      <c r="I672" s="33">
        <v>0.53715299999999999</v>
      </c>
      <c r="J672" s="33">
        <v>1.4243060000000001</v>
      </c>
      <c r="K672" s="33">
        <v>0.19478300000000001</v>
      </c>
      <c r="L672" s="33">
        <v>1.978472</v>
      </c>
      <c r="M672" s="33">
        <v>0.81180600000000003</v>
      </c>
      <c r="N672" s="33">
        <v>1.2500000000000001E-2</v>
      </c>
      <c r="O672" s="33">
        <v>0.59097200000000005</v>
      </c>
      <c r="P672" s="33">
        <v>0.39583299999999999</v>
      </c>
      <c r="Q672" s="33">
        <v>0.92500000000000004</v>
      </c>
      <c r="R672" s="33">
        <v>0.60729149999999998</v>
      </c>
      <c r="S672" s="33">
        <v>0.50312500000000004</v>
      </c>
      <c r="T672" s="33">
        <v>2.206944</v>
      </c>
      <c r="U672" s="33">
        <v>4.7906250000000004</v>
      </c>
      <c r="V672" s="33">
        <v>4.4454859999999998</v>
      </c>
      <c r="W672" s="33">
        <v>0.23472199999999999</v>
      </c>
      <c r="X672" s="33">
        <v>1.8763890000000001</v>
      </c>
      <c r="Y672" s="33">
        <v>1.9444440000000001</v>
      </c>
      <c r="Z672" s="33">
        <v>2.0052080000000001</v>
      </c>
      <c r="AA672" s="33">
        <v>2.082986</v>
      </c>
      <c r="AB672" s="33">
        <v>0.21631900000000001</v>
      </c>
      <c r="AC672" s="33">
        <v>1.8812500000000001</v>
      </c>
      <c r="AD672" s="33">
        <v>1.361111</v>
      </c>
      <c r="AE672" s="33">
        <v>2.4524309999999998</v>
      </c>
      <c r="AF672" s="33">
        <v>2.411111</v>
      </c>
      <c r="AG672" s="33">
        <v>3.1427079999999998</v>
      </c>
      <c r="AH672" s="33">
        <v>1.388889</v>
      </c>
      <c r="AI672" s="33">
        <v>0.57118100000000005</v>
      </c>
      <c r="AJ672" s="33">
        <v>0.230903</v>
      </c>
      <c r="AK672" s="33">
        <v>2.301736</v>
      </c>
      <c r="AL672" s="33">
        <v>1.344444</v>
      </c>
      <c r="AM672" s="33">
        <v>1.1666669999999999</v>
      </c>
      <c r="AN672" s="33">
        <v>2.7100689999999998</v>
      </c>
      <c r="AO672" s="33">
        <v>0.14097199999999999</v>
      </c>
      <c r="AP672" s="33">
        <v>1.903125</v>
      </c>
      <c r="AQ672" s="33">
        <v>4.8611110000000002</v>
      </c>
      <c r="AR672" s="2">
        <f t="shared" si="14"/>
        <v>1.4450107682926829</v>
      </c>
      <c r="AS672" s="33">
        <f t="shared" si="15"/>
        <v>1.2550891343705637</v>
      </c>
      <c r="AV672" s="33">
        <v>33</v>
      </c>
      <c r="AW672" s="33" t="s">
        <v>470</v>
      </c>
      <c r="AX672" s="33">
        <v>1.1798999999999999</v>
      </c>
      <c r="AY672" s="33">
        <v>0.25763900000000001</v>
      </c>
      <c r="AZ672" s="33">
        <v>0.160417</v>
      </c>
      <c r="BA672" s="33">
        <v>0.14305599999999999</v>
      </c>
      <c r="BB672" s="33">
        <v>0.78993100000000005</v>
      </c>
      <c r="BC672" s="33">
        <v>0.15312500000000001</v>
      </c>
      <c r="BD672" s="33">
        <v>0.22708300000000001</v>
      </c>
      <c r="BE672" s="33">
        <v>0.84097200000000005</v>
      </c>
      <c r="BF672" s="33">
        <v>0.108333</v>
      </c>
      <c r="BG672" s="33">
        <v>0.106597</v>
      </c>
      <c r="BH672" s="33">
        <v>0.90659699999999999</v>
      </c>
      <c r="BI672" s="33">
        <v>1.074306</v>
      </c>
      <c r="BJ672" s="2">
        <f t="shared" si="16"/>
        <v>0.49566299999999996</v>
      </c>
      <c r="BK672" s="33">
        <f t="shared" si="11"/>
        <v>0.39958497002551413</v>
      </c>
      <c r="BM672" s="33">
        <v>33</v>
      </c>
      <c r="BN672" s="33" t="s">
        <v>470</v>
      </c>
      <c r="BO672" s="33">
        <v>0.18332000000000001</v>
      </c>
      <c r="BP672" s="33">
        <v>0.143403</v>
      </c>
      <c r="BQ672" s="33">
        <v>7.7778E-2</v>
      </c>
      <c r="BR672" s="33">
        <v>0.98680599999999996</v>
      </c>
      <c r="BS672" s="33">
        <v>0.107639</v>
      </c>
      <c r="BT672" s="33">
        <v>0.65555600000000003</v>
      </c>
      <c r="BU672" s="33">
        <v>0.206597</v>
      </c>
      <c r="BV672" s="33">
        <v>0.48854199999999998</v>
      </c>
      <c r="BW672" s="33">
        <v>0.50312500000000004</v>
      </c>
      <c r="BX672" s="33">
        <v>0.432639</v>
      </c>
      <c r="BY672" s="33">
        <v>1.373264</v>
      </c>
      <c r="BZ672" s="33">
        <v>0.56388899999999997</v>
      </c>
      <c r="CA672" s="33">
        <v>1.0815969999999999</v>
      </c>
      <c r="CB672" s="33">
        <v>0.78506900000000002</v>
      </c>
      <c r="CC672" s="33">
        <v>1.2371529999999999</v>
      </c>
      <c r="CD672" s="33">
        <v>0.14826400000000001</v>
      </c>
      <c r="CE672" s="33">
        <v>1.6114580000000001</v>
      </c>
      <c r="CF672" s="33">
        <v>0.13125000000000001</v>
      </c>
      <c r="CG672" s="33">
        <v>0.58090299999999995</v>
      </c>
      <c r="CH672" s="33">
        <v>0.36944399999999999</v>
      </c>
      <c r="CI672" s="33">
        <v>0.56631900000000002</v>
      </c>
      <c r="CJ672" s="33">
        <v>2.967708</v>
      </c>
      <c r="CK672" s="33">
        <v>1.2954859999999999</v>
      </c>
      <c r="CL672" s="33">
        <v>1.3052079999999999</v>
      </c>
      <c r="CM672" s="33">
        <v>0.28923599999999999</v>
      </c>
      <c r="CN672" s="2">
        <f t="shared" si="17"/>
        <v>0.72366611999999986</v>
      </c>
      <c r="CO672" s="33">
        <f t="shared" si="18"/>
        <v>0.65602065680417165</v>
      </c>
      <c r="CR672" s="33">
        <v>33</v>
      </c>
      <c r="CS672" s="33" t="s">
        <v>470</v>
      </c>
      <c r="CT672" s="33">
        <v>1.6729999999999998E-2</v>
      </c>
      <c r="CU672" s="33">
        <v>1.3889E-2</v>
      </c>
      <c r="CV672" s="33">
        <v>3.5763999999999997E-2</v>
      </c>
      <c r="CW672" s="33">
        <v>5.2082999999999997E-2</v>
      </c>
      <c r="CX672" s="33">
        <v>0.18437500000000001</v>
      </c>
      <c r="CY672" s="33">
        <v>2.9860999999999999E-2</v>
      </c>
      <c r="CZ672" s="33">
        <v>0.52465300000000004</v>
      </c>
      <c r="DA672" s="33">
        <v>0.14652799999999999</v>
      </c>
      <c r="DB672" s="33">
        <v>0.48125000000000001</v>
      </c>
      <c r="DC672" s="2">
        <f t="shared" si="12"/>
        <v>0.16501477777777779</v>
      </c>
      <c r="DD672" s="17">
        <f t="shared" si="13"/>
        <v>0.20081528063109255</v>
      </c>
    </row>
    <row r="673" spans="1:108" x14ac:dyDescent="0.2">
      <c r="A673" s="33">
        <v>34</v>
      </c>
      <c r="B673" s="33" t="s">
        <v>470</v>
      </c>
      <c r="C673" s="33">
        <v>0.9</v>
      </c>
      <c r="D673" s="33">
        <v>0.27707999999999999</v>
      </c>
      <c r="E673" s="33">
        <v>0.21631900000000001</v>
      </c>
      <c r="F673" s="33">
        <v>0.106944</v>
      </c>
      <c r="G673" s="33">
        <v>0.17743100000000001</v>
      </c>
      <c r="H673" s="33">
        <v>2.1413000000000002</v>
      </c>
      <c r="I673" s="33">
        <v>0.43020799999999998</v>
      </c>
      <c r="J673" s="33">
        <v>2.5423610000000001</v>
      </c>
      <c r="K673" s="33">
        <v>0.18565200000000001</v>
      </c>
      <c r="L673" s="33">
        <v>1.6479170000000001</v>
      </c>
      <c r="M673" s="33">
        <v>0.59548599999999996</v>
      </c>
      <c r="N673" s="33">
        <v>1.5972E-2</v>
      </c>
      <c r="O673" s="33">
        <v>0.52013900000000002</v>
      </c>
      <c r="P673" s="33">
        <v>0.39166699999999999</v>
      </c>
      <c r="Q673" s="33">
        <v>0.88472200000000001</v>
      </c>
      <c r="R673" s="33">
        <v>0.4032985</v>
      </c>
      <c r="S673" s="33">
        <v>0.35243099999999999</v>
      </c>
      <c r="T673" s="33">
        <v>1.088889</v>
      </c>
      <c r="U673" s="33">
        <v>3.5364580000000001</v>
      </c>
      <c r="V673" s="33">
        <v>2.386806</v>
      </c>
      <c r="W673" s="33">
        <v>0.158333</v>
      </c>
      <c r="X673" s="33">
        <v>1.3003469999999999</v>
      </c>
      <c r="Y673" s="33">
        <v>1.3805559999999999</v>
      </c>
      <c r="Z673" s="33">
        <v>1.2371529999999999</v>
      </c>
      <c r="AA673" s="33">
        <v>1.370833</v>
      </c>
      <c r="AB673" s="33">
        <v>0.17013900000000001</v>
      </c>
      <c r="AC673" s="33">
        <v>1.103472</v>
      </c>
      <c r="AD673" s="33">
        <v>0.73402800000000001</v>
      </c>
      <c r="AE673" s="33">
        <v>2.2798609999999999</v>
      </c>
      <c r="AF673" s="33">
        <v>1.8326389999999999</v>
      </c>
      <c r="AG673" s="33">
        <v>1.9395830000000001</v>
      </c>
      <c r="AH673" s="33">
        <v>0.31597199999999998</v>
      </c>
      <c r="AI673" s="33">
        <v>0.44965300000000002</v>
      </c>
      <c r="AJ673" s="33">
        <v>0.19444400000000001</v>
      </c>
      <c r="AK673" s="33">
        <v>1.8715280000000001</v>
      </c>
      <c r="AL673" s="33">
        <v>1.108333</v>
      </c>
      <c r="AM673" s="33">
        <v>0.61250000000000004</v>
      </c>
      <c r="AN673" s="33">
        <v>1.5020830000000001</v>
      </c>
      <c r="AO673" s="33">
        <v>0.167708</v>
      </c>
      <c r="AP673" s="33">
        <v>1.915278</v>
      </c>
      <c r="AQ673" s="33">
        <v>3.6774309999999999</v>
      </c>
      <c r="AR673" s="2">
        <f t="shared" si="14"/>
        <v>1.0761696219512191</v>
      </c>
      <c r="AS673" s="33">
        <f t="shared" si="15"/>
        <v>0.93235751997839356</v>
      </c>
      <c r="AV673" s="33">
        <v>34</v>
      </c>
      <c r="AW673" s="33" t="s">
        <v>470</v>
      </c>
      <c r="AX673" s="33">
        <v>0.61868999999999996</v>
      </c>
      <c r="AY673" s="33">
        <v>0.235764</v>
      </c>
      <c r="AZ673" s="33">
        <v>0.19687499999999999</v>
      </c>
      <c r="BA673" s="33">
        <v>0.18194399999999999</v>
      </c>
      <c r="BB673" s="33">
        <v>1.045139</v>
      </c>
      <c r="BC673" s="33">
        <v>0.74131899999999995</v>
      </c>
      <c r="BD673" s="33">
        <v>0.30416700000000002</v>
      </c>
      <c r="BE673" s="33">
        <v>0.83611100000000005</v>
      </c>
      <c r="BF673" s="33">
        <v>0.109028</v>
      </c>
      <c r="BG673" s="33">
        <v>9.6528000000000003E-2</v>
      </c>
      <c r="BH673" s="33">
        <v>0.77534700000000001</v>
      </c>
      <c r="BI673" s="33">
        <v>0.90659699999999999</v>
      </c>
      <c r="BJ673" s="2">
        <f t="shared" si="16"/>
        <v>0.50395908333333339</v>
      </c>
      <c r="BK673" s="33">
        <f t="shared" si="11"/>
        <v>0.34109052355299235</v>
      </c>
      <c r="BM673" s="33">
        <v>34</v>
      </c>
      <c r="BN673" s="33" t="s">
        <v>470</v>
      </c>
      <c r="BO673" s="33">
        <v>0.17856</v>
      </c>
      <c r="BP673" s="33">
        <v>0.16527800000000001</v>
      </c>
      <c r="BQ673" s="33">
        <v>9.9653000000000005E-2</v>
      </c>
      <c r="BR673" s="33">
        <v>0.72083299999999995</v>
      </c>
      <c r="BS673" s="33">
        <v>0.110417</v>
      </c>
      <c r="BT673" s="33">
        <v>0.50763899999999995</v>
      </c>
      <c r="BU673" s="33">
        <v>0.16284699999999999</v>
      </c>
      <c r="BV673" s="33">
        <v>0.34513899999999997</v>
      </c>
      <c r="BW673" s="33">
        <v>0.35833300000000001</v>
      </c>
      <c r="BX673" s="33">
        <v>0.23333300000000001</v>
      </c>
      <c r="BY673" s="33">
        <v>1.003819</v>
      </c>
      <c r="BZ673" s="33">
        <v>0.50798600000000005</v>
      </c>
      <c r="CA673" s="33">
        <v>1.079167</v>
      </c>
      <c r="CB673" s="33">
        <v>1.023264</v>
      </c>
      <c r="CC673" s="33">
        <v>0.90659699999999999</v>
      </c>
      <c r="CD673" s="33">
        <v>0.14583299999999999</v>
      </c>
      <c r="CE673" s="33">
        <v>1.2784720000000001</v>
      </c>
      <c r="CF673" s="33">
        <v>0.13368099999999999</v>
      </c>
      <c r="CG673" s="33">
        <v>0.48854199999999998</v>
      </c>
      <c r="CH673" s="33">
        <v>0.29166700000000001</v>
      </c>
      <c r="CI673" s="33">
        <v>0.40590300000000001</v>
      </c>
      <c r="CJ673" s="33">
        <v>1.7621530000000001</v>
      </c>
      <c r="CK673" s="33">
        <v>0.760764</v>
      </c>
      <c r="CL673" s="33">
        <v>0.89687499999999998</v>
      </c>
      <c r="CM673" s="33">
        <v>0.24548600000000001</v>
      </c>
      <c r="CN673" s="2">
        <f t="shared" si="17"/>
        <v>0.55248963999999989</v>
      </c>
      <c r="CO673" s="33">
        <f t="shared" si="18"/>
        <v>0.4361765958583444</v>
      </c>
      <c r="CR673" s="33">
        <v>34</v>
      </c>
      <c r="CS673" s="33" t="s">
        <v>470</v>
      </c>
      <c r="CT673" s="33">
        <v>2.6199E-2</v>
      </c>
      <c r="CU673" s="33">
        <v>2.4653000000000001E-2</v>
      </c>
      <c r="CV673" s="33">
        <v>3.5763999999999997E-2</v>
      </c>
      <c r="CW673" s="33">
        <v>5.1735999999999997E-2</v>
      </c>
      <c r="CX673" s="33">
        <v>9.8611000000000004E-2</v>
      </c>
      <c r="CY673" s="33">
        <v>2.1874999999999999E-2</v>
      </c>
      <c r="CZ673" s="33">
        <v>0.37673600000000002</v>
      </c>
      <c r="DA673" s="33">
        <v>0.110764</v>
      </c>
      <c r="DB673" s="33">
        <v>0.42048600000000003</v>
      </c>
      <c r="DC673" s="2">
        <f t="shared" si="12"/>
        <v>0.12964711111111113</v>
      </c>
      <c r="DD673" s="17">
        <f t="shared" si="13"/>
        <v>0.15619870084322438</v>
      </c>
    </row>
    <row r="674" spans="1:108" x14ac:dyDescent="0.2">
      <c r="A674" s="33">
        <v>35</v>
      </c>
      <c r="B674" s="33" t="s">
        <v>470</v>
      </c>
      <c r="C674" s="33">
        <v>0.82082999999999995</v>
      </c>
      <c r="D674" s="33">
        <v>0.26667000000000002</v>
      </c>
      <c r="E674" s="33">
        <v>0.38645800000000002</v>
      </c>
      <c r="F674" s="33">
        <v>0.13611100000000001</v>
      </c>
      <c r="G674" s="33">
        <v>0.18715300000000001</v>
      </c>
      <c r="H674" s="33">
        <v>2.6566000000000001</v>
      </c>
      <c r="I674" s="33">
        <v>0.73402800000000001</v>
      </c>
      <c r="J674" s="33">
        <v>2.4135420000000001</v>
      </c>
      <c r="K674" s="33">
        <v>0.15521699999999999</v>
      </c>
      <c r="L674" s="33">
        <v>0.91631899999999999</v>
      </c>
      <c r="M674" s="33">
        <v>0.26736100000000002</v>
      </c>
      <c r="N674" s="33">
        <v>1.3542E-2</v>
      </c>
      <c r="O674" s="33">
        <v>0.34236100000000003</v>
      </c>
      <c r="P674" s="33">
        <v>0.30555599999999999</v>
      </c>
      <c r="Q674" s="33">
        <v>0.61250000000000004</v>
      </c>
      <c r="R674" s="33">
        <v>0.31579849999999998</v>
      </c>
      <c r="S674" s="33"/>
      <c r="T674" s="33">
        <v>0.72187500000000004</v>
      </c>
      <c r="U674" s="33">
        <v>2.1607639999999999</v>
      </c>
      <c r="V674" s="33">
        <v>1.1861109999999999</v>
      </c>
      <c r="W674" s="33">
        <v>0.13055600000000001</v>
      </c>
      <c r="X674" s="33">
        <v>1.142361</v>
      </c>
      <c r="Y674" s="33">
        <v>1.0913189999999999</v>
      </c>
      <c r="Z674" s="33">
        <v>0.760764</v>
      </c>
      <c r="AA674" s="33">
        <v>0.94305600000000001</v>
      </c>
      <c r="AB674" s="33">
        <v>0.13368099999999999</v>
      </c>
      <c r="AC674" s="33">
        <v>0.51770799999999995</v>
      </c>
      <c r="AD674" s="33">
        <v>0.39618100000000001</v>
      </c>
      <c r="AE674" s="33">
        <v>2.292014</v>
      </c>
      <c r="AF674" s="33">
        <v>1.003819</v>
      </c>
      <c r="AG674" s="33">
        <v>1.0208330000000001</v>
      </c>
      <c r="AH674" s="33">
        <v>0.93402799999999997</v>
      </c>
      <c r="AI674" s="33">
        <v>0.37187500000000001</v>
      </c>
      <c r="AJ674" s="33">
        <v>0.121528</v>
      </c>
      <c r="AK674" s="33">
        <v>1.5190969999999999</v>
      </c>
      <c r="AL674" s="33">
        <v>0.88611099999999998</v>
      </c>
      <c r="AM674" s="33">
        <v>0.37673600000000002</v>
      </c>
      <c r="AN674" s="33">
        <v>1.1253470000000001</v>
      </c>
      <c r="AO674" s="33">
        <v>0.15798599999999999</v>
      </c>
      <c r="AP674" s="33">
        <v>1.6090279999999999</v>
      </c>
      <c r="AQ674" s="33">
        <v>2.6493060000000002</v>
      </c>
      <c r="AR674" s="2">
        <f t="shared" si="14"/>
        <v>0.84455326249999985</v>
      </c>
      <c r="AS674" s="33">
        <f t="shared" si="15"/>
        <v>0.73279692035568889</v>
      </c>
      <c r="AV674" s="33">
        <v>35</v>
      </c>
      <c r="AW674" s="33" t="s">
        <v>470</v>
      </c>
      <c r="AX674" s="33">
        <v>0.30934</v>
      </c>
      <c r="AY674" s="33">
        <v>0.53472200000000003</v>
      </c>
      <c r="AZ674" s="33">
        <v>0.31840299999999999</v>
      </c>
      <c r="BA674" s="33">
        <v>0.156944</v>
      </c>
      <c r="BB674" s="33">
        <v>1.3003469999999999</v>
      </c>
      <c r="BC674" s="33">
        <v>1.5725690000000001</v>
      </c>
      <c r="BD674" s="33">
        <v>0.27500000000000002</v>
      </c>
      <c r="BE674" s="33">
        <v>0.60520799999999997</v>
      </c>
      <c r="BF674" s="33">
        <v>0.108333</v>
      </c>
      <c r="BG674" s="33">
        <v>8.1944000000000003E-2</v>
      </c>
      <c r="BH674" s="33">
        <v>0.471528</v>
      </c>
      <c r="BI674" s="33">
        <v>0.67812499999999998</v>
      </c>
      <c r="BJ674" s="2">
        <f t="shared" si="16"/>
        <v>0.53437191666666672</v>
      </c>
      <c r="BK674" s="33">
        <f t="shared" si="11"/>
        <v>0.48629901806817638</v>
      </c>
      <c r="BM674" s="33">
        <v>35</v>
      </c>
      <c r="BN674" s="33" t="s">
        <v>470</v>
      </c>
      <c r="BO674" s="33">
        <v>0.14404</v>
      </c>
      <c r="BP674" s="33">
        <v>0.184722</v>
      </c>
      <c r="BQ674" s="33">
        <v>0.27708300000000002</v>
      </c>
      <c r="BR674" s="33">
        <v>0.4375</v>
      </c>
      <c r="BS674" s="33">
        <v>0.14027800000000001</v>
      </c>
      <c r="BT674" s="33">
        <v>0.56458299999999995</v>
      </c>
      <c r="BU674" s="33">
        <v>0.12881899999999999</v>
      </c>
      <c r="BV674" s="33">
        <v>0.298958</v>
      </c>
      <c r="BW674" s="33">
        <v>0.40208300000000002</v>
      </c>
      <c r="BX674" s="33">
        <v>0.22604199999999999</v>
      </c>
      <c r="BY674" s="33">
        <v>0.79722199999999999</v>
      </c>
      <c r="BZ674" s="33">
        <v>0.50555600000000001</v>
      </c>
      <c r="CA674" s="33">
        <v>0.76319400000000004</v>
      </c>
      <c r="CB674" s="33">
        <v>0.46909699999999999</v>
      </c>
      <c r="CC674" s="33">
        <v>0.55659700000000001</v>
      </c>
      <c r="CD674" s="33">
        <v>0.11909699999999999</v>
      </c>
      <c r="CE674" s="33">
        <v>1.0694440000000001</v>
      </c>
      <c r="CF674" s="33">
        <v>8.9930999999999997E-2</v>
      </c>
      <c r="CG674" s="33">
        <v>0.31840299999999999</v>
      </c>
      <c r="CH674" s="33">
        <v>0.27708300000000002</v>
      </c>
      <c r="CI674" s="33">
        <v>0.36944399999999999</v>
      </c>
      <c r="CJ674" s="33">
        <v>1.183681</v>
      </c>
      <c r="CK674" s="33">
        <v>0.37673600000000002</v>
      </c>
      <c r="CL674" s="33">
        <v>0.70972199999999996</v>
      </c>
      <c r="CM674" s="33">
        <v>0.19930600000000001</v>
      </c>
      <c r="CN674" s="2">
        <f t="shared" si="17"/>
        <v>0.42434484</v>
      </c>
      <c r="CO674" s="33">
        <f t="shared" si="18"/>
        <v>0.29219412120835581</v>
      </c>
      <c r="CR674" s="33">
        <v>35</v>
      </c>
      <c r="CS674" s="33" t="s">
        <v>470</v>
      </c>
      <c r="CT674" s="33">
        <v>1.8939000000000001E-2</v>
      </c>
      <c r="CU674" s="33">
        <v>3.6110999999999997E-2</v>
      </c>
      <c r="CV674" s="33">
        <v>4.0972000000000001E-2</v>
      </c>
      <c r="CW674" s="33">
        <v>3.4722000000000003E-2</v>
      </c>
      <c r="CX674" s="33">
        <v>5.2082999999999997E-2</v>
      </c>
      <c r="CY674" s="33">
        <v>1.3542E-2</v>
      </c>
      <c r="CZ674" s="33">
        <v>0.32673600000000003</v>
      </c>
      <c r="DA674" s="33">
        <v>0.105208</v>
      </c>
      <c r="DB674" s="33">
        <v>0.34756900000000002</v>
      </c>
      <c r="DC674" s="2">
        <f t="shared" si="12"/>
        <v>0.10843133333333334</v>
      </c>
      <c r="DD674" s="17">
        <f t="shared" si="13"/>
        <v>0.13240855195567997</v>
      </c>
    </row>
    <row r="675" spans="1:108" x14ac:dyDescent="0.2">
      <c r="A675" s="33">
        <v>36</v>
      </c>
      <c r="B675" s="33" t="s">
        <v>470</v>
      </c>
      <c r="C675" s="33">
        <v>0.70625000000000004</v>
      </c>
      <c r="D675" s="33">
        <v>0.26041999999999998</v>
      </c>
      <c r="E675" s="33">
        <v>1.079167</v>
      </c>
      <c r="F675" s="33">
        <v>0.252778</v>
      </c>
      <c r="G675" s="33">
        <v>0.39131899999999997</v>
      </c>
      <c r="H675" s="33">
        <v>2.1486000000000001</v>
      </c>
      <c r="I675" s="33">
        <v>0.95763900000000002</v>
      </c>
      <c r="J675" s="33">
        <v>2.1486109999999998</v>
      </c>
      <c r="K675" s="33">
        <v>0.143043</v>
      </c>
      <c r="L675" s="33">
        <v>0.50798600000000005</v>
      </c>
      <c r="M675" s="33">
        <v>0.19201399999999999</v>
      </c>
      <c r="N675" s="33">
        <v>1.6319E-2</v>
      </c>
      <c r="O675" s="33">
        <v>0.19722200000000001</v>
      </c>
      <c r="P675" s="33">
        <v>0.23958299999999999</v>
      </c>
      <c r="Q675" s="33">
        <v>0.377083</v>
      </c>
      <c r="R675" s="33">
        <v>0.24427099999999999</v>
      </c>
      <c r="S675" s="33">
        <v>0.33784700000000001</v>
      </c>
      <c r="T675" s="33">
        <v>0.58333299999999999</v>
      </c>
      <c r="U675" s="33">
        <v>1.378125</v>
      </c>
      <c r="V675" s="33">
        <v>0.83854200000000001</v>
      </c>
      <c r="W675" s="33">
        <v>0.14583299999999999</v>
      </c>
      <c r="X675" s="33">
        <v>1.1763889999999999</v>
      </c>
      <c r="Y675" s="33">
        <v>1.1204860000000001</v>
      </c>
      <c r="Z675" s="33">
        <v>0.65625</v>
      </c>
      <c r="AA675" s="33">
        <v>0.83125000000000004</v>
      </c>
      <c r="AB675" s="33">
        <v>7.0485999999999993E-2</v>
      </c>
      <c r="AC675" s="33">
        <v>0.34270800000000001</v>
      </c>
      <c r="AD675" s="33">
        <v>0.25034699999999999</v>
      </c>
      <c r="AE675" s="33">
        <v>2.182639</v>
      </c>
      <c r="AF675" s="33">
        <v>0.64895800000000003</v>
      </c>
      <c r="AG675" s="33">
        <v>0.93333299999999997</v>
      </c>
      <c r="AH675" s="33">
        <v>0.63333300000000003</v>
      </c>
      <c r="AI675" s="33">
        <v>0.26250000000000001</v>
      </c>
      <c r="AJ675" s="33">
        <v>0.13125000000000001</v>
      </c>
      <c r="AK675" s="33">
        <v>1.4048609999999999</v>
      </c>
      <c r="AL675" s="33">
        <v>0.65</v>
      </c>
      <c r="AM675" s="33">
        <v>0.24062500000000001</v>
      </c>
      <c r="AN675" s="33">
        <v>0.96736100000000003</v>
      </c>
      <c r="AO675" s="33">
        <v>0.14826400000000001</v>
      </c>
      <c r="AP675" s="33">
        <v>1.6333329999999999</v>
      </c>
      <c r="AQ675" s="33">
        <v>1.6673610000000001</v>
      </c>
      <c r="AR675" s="2">
        <f t="shared" si="14"/>
        <v>0.70970046341463433</v>
      </c>
      <c r="AS675" s="33">
        <f t="shared" si="15"/>
        <v>0.60184556635963904</v>
      </c>
      <c r="AV675" s="33">
        <v>36</v>
      </c>
      <c r="AW675" s="33" t="s">
        <v>470</v>
      </c>
      <c r="AX675" s="33">
        <v>0.21654000000000001</v>
      </c>
      <c r="AY675" s="33">
        <v>0.80694399999999999</v>
      </c>
      <c r="AZ675" s="33">
        <v>0.403472</v>
      </c>
      <c r="BA675" s="33">
        <v>0.18055599999999999</v>
      </c>
      <c r="BB675" s="33">
        <v>1.317361</v>
      </c>
      <c r="BC675" s="33">
        <v>2.3503470000000002</v>
      </c>
      <c r="BD675" s="33">
        <v>0.24166699999999999</v>
      </c>
      <c r="BE675" s="33">
        <v>0.42291699999999999</v>
      </c>
      <c r="BF675" s="33">
        <v>5.6250000000000001E-2</v>
      </c>
      <c r="BG675" s="33">
        <v>6.7708000000000004E-2</v>
      </c>
      <c r="BH675" s="33">
        <v>0.38645800000000002</v>
      </c>
      <c r="BI675" s="33">
        <v>0.41388900000000001</v>
      </c>
      <c r="BJ675" s="2">
        <f t="shared" si="16"/>
        <v>0.57200908333333333</v>
      </c>
      <c r="BK675" s="33">
        <f t="shared" si="11"/>
        <v>0.69029456246928</v>
      </c>
      <c r="BM675" s="33">
        <v>36</v>
      </c>
      <c r="BN675" s="33" t="s">
        <v>470</v>
      </c>
      <c r="BO675" s="33">
        <v>0.12617999999999999</v>
      </c>
      <c r="BP675" s="33">
        <v>0.23333300000000001</v>
      </c>
      <c r="BQ675" s="33">
        <v>0.49826399999999998</v>
      </c>
      <c r="BR675" s="33">
        <v>0.32638899999999998</v>
      </c>
      <c r="BS675" s="33">
        <v>0.15069399999999999</v>
      </c>
      <c r="BT675" s="33">
        <v>0.64791699999999997</v>
      </c>
      <c r="BU675" s="33">
        <v>7.2916999999999996E-2</v>
      </c>
      <c r="BV675" s="33">
        <v>0.30138900000000002</v>
      </c>
      <c r="BW675" s="33">
        <v>0.4</v>
      </c>
      <c r="BX675" s="33">
        <v>0.21145800000000001</v>
      </c>
      <c r="BY675" s="33">
        <v>0.82881899999999997</v>
      </c>
      <c r="BZ675" s="33">
        <v>0.442361</v>
      </c>
      <c r="CA675" s="33">
        <v>0.61736100000000005</v>
      </c>
      <c r="CB675" s="33">
        <v>0.36458299999999999</v>
      </c>
      <c r="CC675" s="33">
        <v>0.50312500000000004</v>
      </c>
      <c r="CD675" s="33">
        <v>0.13368099999999999</v>
      </c>
      <c r="CE675" s="33">
        <v>1.098611</v>
      </c>
      <c r="CF675" s="33">
        <v>0.104514</v>
      </c>
      <c r="CG675" s="33">
        <v>0.23333300000000001</v>
      </c>
      <c r="CH675" s="33">
        <v>0.27465299999999998</v>
      </c>
      <c r="CI675" s="33">
        <v>0.36458299999999999</v>
      </c>
      <c r="CJ675" s="33">
        <v>1.108333</v>
      </c>
      <c r="CK675" s="33">
        <v>0.30138900000000002</v>
      </c>
      <c r="CL675" s="33">
        <v>0.49340299999999998</v>
      </c>
      <c r="CM675" s="33">
        <v>0.172569</v>
      </c>
      <c r="CN675" s="2">
        <f t="shared" si="17"/>
        <v>0.40039435999999995</v>
      </c>
      <c r="CO675" s="33">
        <f t="shared" si="18"/>
        <v>0.28147385317969303</v>
      </c>
      <c r="CR675" s="33">
        <v>36</v>
      </c>
      <c r="CS675" s="33" t="s">
        <v>470</v>
      </c>
      <c r="CT675" s="33">
        <v>1.9255000000000001E-2</v>
      </c>
      <c r="CU675" s="33">
        <v>2.8125000000000001E-2</v>
      </c>
      <c r="CV675" s="33">
        <v>3.6457999999999997E-2</v>
      </c>
      <c r="CW675" s="33">
        <v>3.1597E-2</v>
      </c>
      <c r="CX675" s="33">
        <v>3.8193999999999999E-2</v>
      </c>
      <c r="CY675" s="33">
        <v>1.1806000000000001E-2</v>
      </c>
      <c r="CZ675" s="33">
        <v>0.29930600000000002</v>
      </c>
      <c r="DA675" s="33">
        <v>0.10069400000000001</v>
      </c>
      <c r="DB675" s="33">
        <v>0.32083299999999998</v>
      </c>
      <c r="DC675" s="2">
        <f t="shared" si="12"/>
        <v>9.8474222222222227E-2</v>
      </c>
      <c r="DD675" s="17">
        <f t="shared" si="13"/>
        <v>0.12271415733094712</v>
      </c>
    </row>
    <row r="676" spans="1:108" x14ac:dyDescent="0.2">
      <c r="A676" s="33">
        <v>37</v>
      </c>
      <c r="B676" s="33" t="s">
        <v>470</v>
      </c>
      <c r="C676" s="33">
        <v>0.72292000000000001</v>
      </c>
      <c r="D676" s="33">
        <v>0.28958</v>
      </c>
      <c r="E676" s="33">
        <v>0.90173599999999998</v>
      </c>
      <c r="F676" s="33">
        <v>0.20902799999999999</v>
      </c>
      <c r="G676" s="33">
        <v>0.408333</v>
      </c>
      <c r="H676" s="33">
        <v>1.8593999999999999</v>
      </c>
      <c r="I676" s="33">
        <v>0.88472200000000001</v>
      </c>
      <c r="J676" s="33">
        <v>1.905556</v>
      </c>
      <c r="K676" s="33">
        <v>0.133913</v>
      </c>
      <c r="L676" s="33">
        <v>0.37916699999999998</v>
      </c>
      <c r="M676" s="33">
        <v>0.155556</v>
      </c>
      <c r="N676" s="33">
        <v>1.6667000000000001E-2</v>
      </c>
      <c r="O676" s="33">
        <v>0.13611100000000001</v>
      </c>
      <c r="P676" s="33">
        <v>0.17916699999999999</v>
      </c>
      <c r="Q676" s="33">
        <v>0.23194400000000001</v>
      </c>
      <c r="R676" s="33">
        <v>0.224826</v>
      </c>
      <c r="S676" s="33">
        <v>0.30381900000000001</v>
      </c>
      <c r="T676" s="33">
        <v>0.40590300000000001</v>
      </c>
      <c r="U676" s="33">
        <v>1.023264</v>
      </c>
      <c r="V676" s="33">
        <v>0.61006899999999997</v>
      </c>
      <c r="W676" s="33">
        <v>8.3333000000000004E-2</v>
      </c>
      <c r="X676" s="33">
        <v>1.0694440000000001</v>
      </c>
      <c r="Y676" s="33">
        <v>1.0135419999999999</v>
      </c>
      <c r="Z676" s="33">
        <v>0.51284700000000005</v>
      </c>
      <c r="AA676" s="33">
        <v>0.71215300000000004</v>
      </c>
      <c r="AB676" s="33">
        <v>9.7222000000000003E-2</v>
      </c>
      <c r="AC676" s="33">
        <v>0.323264</v>
      </c>
      <c r="AD676" s="33">
        <v>0.21145800000000001</v>
      </c>
      <c r="AE676" s="33">
        <v>1.864236</v>
      </c>
      <c r="AF676" s="33">
        <v>0.42048600000000003</v>
      </c>
      <c r="AG676" s="33">
        <v>0.74618099999999998</v>
      </c>
      <c r="AH676" s="33">
        <v>0.42777799999999999</v>
      </c>
      <c r="AI676" s="33">
        <v>0.15798599999999999</v>
      </c>
      <c r="AJ676" s="33">
        <v>0.114236</v>
      </c>
      <c r="AK676" s="33">
        <v>0.73159700000000005</v>
      </c>
      <c r="AL676" s="33">
        <v>0.64444400000000002</v>
      </c>
      <c r="AM676" s="33">
        <v>0.29652800000000001</v>
      </c>
      <c r="AN676" s="33">
        <v>0.96006899999999995</v>
      </c>
      <c r="AO676" s="33">
        <v>0.14826400000000001</v>
      </c>
      <c r="AP676" s="33">
        <v>1.4899309999999999</v>
      </c>
      <c r="AQ676" s="33">
        <v>1.358681</v>
      </c>
      <c r="AR676" s="2">
        <f t="shared" si="14"/>
        <v>0.59427709756097558</v>
      </c>
      <c r="AS676" s="33">
        <f t="shared" si="15"/>
        <v>0.51535885484542754</v>
      </c>
      <c r="AV676" s="33">
        <v>37</v>
      </c>
      <c r="AW676" s="33" t="s">
        <v>470</v>
      </c>
      <c r="AX676" s="33">
        <v>0.20991000000000001</v>
      </c>
      <c r="AY676" s="33">
        <v>0.67326399999999997</v>
      </c>
      <c r="AZ676" s="33">
        <v>0.52986100000000003</v>
      </c>
      <c r="BA676" s="33">
        <v>0.23888899999999999</v>
      </c>
      <c r="BB676" s="33">
        <v>1.0670139999999999</v>
      </c>
      <c r="BC676" s="33">
        <v>1.5628470000000001</v>
      </c>
      <c r="BD676" s="33">
        <v>0.25416699999999998</v>
      </c>
      <c r="BE676" s="33">
        <v>0.31840299999999999</v>
      </c>
      <c r="BF676" s="33">
        <v>4.6528E-2</v>
      </c>
      <c r="BG676" s="33">
        <v>5.5556000000000001E-2</v>
      </c>
      <c r="BH676" s="33">
        <v>0.26250000000000001</v>
      </c>
      <c r="BI676" s="33">
        <v>0.25381900000000002</v>
      </c>
      <c r="BJ676" s="2">
        <f t="shared" si="16"/>
        <v>0.45606316666666663</v>
      </c>
      <c r="BK676" s="33">
        <f t="shared" si="11"/>
        <v>0.4669256253034309</v>
      </c>
      <c r="BM676" s="33">
        <v>37</v>
      </c>
      <c r="BN676" s="33" t="s">
        <v>470</v>
      </c>
      <c r="BO676" s="33">
        <v>0.12379999999999999</v>
      </c>
      <c r="BP676" s="33">
        <v>0.23333300000000001</v>
      </c>
      <c r="BQ676" s="33">
        <v>0.403472</v>
      </c>
      <c r="BR676" s="33">
        <v>0.25416699999999998</v>
      </c>
      <c r="BS676" s="33">
        <v>0.122917</v>
      </c>
      <c r="BT676" s="33">
        <v>0.60555599999999998</v>
      </c>
      <c r="BU676" s="33">
        <v>7.2916999999999996E-2</v>
      </c>
      <c r="BV676" s="33">
        <v>0.26493100000000003</v>
      </c>
      <c r="BW676" s="33">
        <v>0.40520800000000001</v>
      </c>
      <c r="BX676" s="33">
        <v>0.15798599999999999</v>
      </c>
      <c r="BY676" s="33">
        <v>0.86284700000000003</v>
      </c>
      <c r="BZ676" s="33">
        <v>0.37187500000000001</v>
      </c>
      <c r="CA676" s="33">
        <v>0.47881899999999999</v>
      </c>
      <c r="CB676" s="33">
        <v>0.38645800000000002</v>
      </c>
      <c r="CC676" s="33">
        <v>0.48125000000000001</v>
      </c>
      <c r="CD676" s="33">
        <v>0.11666700000000001</v>
      </c>
      <c r="CE676" s="33">
        <v>0.92118100000000003</v>
      </c>
      <c r="CF676" s="33">
        <v>0.109375</v>
      </c>
      <c r="CG676" s="33">
        <v>0.223611</v>
      </c>
      <c r="CH676" s="33">
        <v>0.21875</v>
      </c>
      <c r="CI676" s="33">
        <v>0.362153</v>
      </c>
      <c r="CJ676" s="33">
        <v>0.92118100000000003</v>
      </c>
      <c r="CK676" s="33">
        <v>0.26250000000000001</v>
      </c>
      <c r="CL676" s="33">
        <v>0.42777799999999999</v>
      </c>
      <c r="CM676" s="33">
        <v>0.17743100000000001</v>
      </c>
      <c r="CN676" s="2">
        <f t="shared" si="17"/>
        <v>0.35864651999999997</v>
      </c>
      <c r="CO676" s="33">
        <f t="shared" si="18"/>
        <v>0.24631207579378517</v>
      </c>
      <c r="CR676" s="33">
        <v>37</v>
      </c>
      <c r="CS676" s="33" t="s">
        <v>470</v>
      </c>
      <c r="CT676" s="33">
        <v>2.1465000000000001E-2</v>
      </c>
      <c r="CU676" s="33">
        <v>1.8749999999999999E-2</v>
      </c>
      <c r="CV676" s="33">
        <v>4.5138999999999999E-2</v>
      </c>
      <c r="CW676" s="33">
        <v>3.1597E-2</v>
      </c>
      <c r="CX676" s="33">
        <v>3.4028000000000003E-2</v>
      </c>
      <c r="CY676" s="33">
        <v>9.7219999999999997E-3</v>
      </c>
      <c r="CZ676" s="33">
        <v>0.36666700000000002</v>
      </c>
      <c r="DA676" s="33">
        <v>9.7917000000000004E-2</v>
      </c>
      <c r="DB676" s="33">
        <v>0.35972199999999999</v>
      </c>
      <c r="DC676" s="2">
        <f t="shared" si="12"/>
        <v>0.10944522222222224</v>
      </c>
      <c r="DD676" s="17">
        <f t="shared" si="13"/>
        <v>0.14608587610527049</v>
      </c>
    </row>
    <row r="677" spans="1:108" x14ac:dyDescent="0.2">
      <c r="A677" s="33">
        <v>38</v>
      </c>
      <c r="B677" s="33" t="s">
        <v>470</v>
      </c>
      <c r="C677" s="33">
        <v>0.63958000000000004</v>
      </c>
      <c r="D677" s="33">
        <v>0.30417</v>
      </c>
      <c r="E677" s="33">
        <v>0.85555599999999998</v>
      </c>
      <c r="F677" s="33">
        <v>0.143403</v>
      </c>
      <c r="G677" s="33">
        <v>0.37673600000000002</v>
      </c>
      <c r="H677" s="33">
        <v>1.7524</v>
      </c>
      <c r="I677" s="33">
        <v>0.61736100000000005</v>
      </c>
      <c r="J677" s="33">
        <v>1.4243060000000001</v>
      </c>
      <c r="K677" s="33">
        <v>9.7391000000000005E-2</v>
      </c>
      <c r="L677" s="33">
        <v>0.39374999999999999</v>
      </c>
      <c r="M677" s="33">
        <v>0.184722</v>
      </c>
      <c r="N677" s="33">
        <v>1.7014000000000001E-2</v>
      </c>
      <c r="O677" s="33">
        <v>0.107639</v>
      </c>
      <c r="P677" s="33">
        <v>0.128472</v>
      </c>
      <c r="Q677" s="33">
        <v>0.156944</v>
      </c>
      <c r="R677" s="33">
        <v>0.22309000000000001</v>
      </c>
      <c r="S677" s="33">
        <v>0.33784700000000001</v>
      </c>
      <c r="T677" s="33">
        <v>0.36458299999999999</v>
      </c>
      <c r="U677" s="33">
        <v>0.84340300000000001</v>
      </c>
      <c r="V677" s="33">
        <v>0.51770799999999995</v>
      </c>
      <c r="W677" s="33">
        <v>6.6667000000000004E-2</v>
      </c>
      <c r="X677" s="33">
        <v>1.1010420000000001</v>
      </c>
      <c r="Y677" s="33">
        <v>1.0572919999999999</v>
      </c>
      <c r="Z677" s="33">
        <v>0.49583300000000002</v>
      </c>
      <c r="AA677" s="33">
        <v>0.65381900000000004</v>
      </c>
      <c r="AB677" s="33">
        <v>8.5069000000000006E-2</v>
      </c>
      <c r="AC677" s="33">
        <v>0.31111100000000003</v>
      </c>
      <c r="AD677" s="33">
        <v>0.18229200000000001</v>
      </c>
      <c r="AE677" s="33">
        <v>1.9371529999999999</v>
      </c>
      <c r="AF677" s="33">
        <v>0.44722200000000001</v>
      </c>
      <c r="AG677" s="33">
        <v>0.66597200000000001</v>
      </c>
      <c r="AH677" s="33">
        <v>0.346528</v>
      </c>
      <c r="AI677" s="33">
        <v>0.123958</v>
      </c>
      <c r="AJ677" s="33">
        <v>0.11909699999999999</v>
      </c>
      <c r="AK677" s="33">
        <v>0.66597200000000001</v>
      </c>
      <c r="AL677" s="33">
        <v>0.56388899999999997</v>
      </c>
      <c r="AM677" s="33">
        <v>0.27222200000000002</v>
      </c>
      <c r="AN677" s="33">
        <v>0.84097200000000005</v>
      </c>
      <c r="AO677" s="33">
        <v>0.13368099999999999</v>
      </c>
      <c r="AP677" s="33">
        <v>1.815625</v>
      </c>
      <c r="AQ677" s="33">
        <v>1.3003469999999999</v>
      </c>
      <c r="AR677" s="2">
        <f t="shared" si="14"/>
        <v>0.55297165853658525</v>
      </c>
      <c r="AS677" s="33">
        <f t="shared" si="15"/>
        <v>0.50266045721871799</v>
      </c>
      <c r="AV677" s="33">
        <v>38</v>
      </c>
      <c r="AW677" s="33" t="s">
        <v>470</v>
      </c>
      <c r="AX677" s="33">
        <v>0.15467</v>
      </c>
      <c r="AY677" s="33">
        <v>0.69756899999999999</v>
      </c>
      <c r="AZ677" s="33">
        <v>0.63194399999999995</v>
      </c>
      <c r="BA677" s="33">
        <v>0.247222</v>
      </c>
      <c r="BB677" s="33">
        <v>0.870139</v>
      </c>
      <c r="BC677" s="33">
        <v>0.97222200000000003</v>
      </c>
      <c r="BD677" s="33">
        <v>0.21041699999999999</v>
      </c>
      <c r="BE677" s="33">
        <v>1.103472</v>
      </c>
      <c r="BF677" s="33">
        <v>4.3749999999999997E-2</v>
      </c>
      <c r="BG677" s="33">
        <v>4.9306000000000003E-2</v>
      </c>
      <c r="BH677" s="33">
        <v>0.27951399999999998</v>
      </c>
      <c r="BI677" s="33">
        <v>0.19131899999999999</v>
      </c>
      <c r="BJ677" s="2">
        <f t="shared" si="16"/>
        <v>0.45429533333333327</v>
      </c>
      <c r="BK677" s="33">
        <f t="shared" si="11"/>
        <v>0.38759543220143633</v>
      </c>
      <c r="BM677" s="33">
        <v>38</v>
      </c>
      <c r="BN677" s="33" t="s">
        <v>470</v>
      </c>
      <c r="BO677" s="33">
        <v>9.0471999999999997E-2</v>
      </c>
      <c r="BP677" s="33">
        <v>0.201736</v>
      </c>
      <c r="BQ677" s="33">
        <v>0.37187500000000001</v>
      </c>
      <c r="BR677" s="33">
        <v>0.23819399999999999</v>
      </c>
      <c r="BS677" s="33">
        <v>9.0277999999999997E-2</v>
      </c>
      <c r="BT677" s="33">
        <v>0.66527800000000004</v>
      </c>
      <c r="BU677" s="33">
        <v>0.111806</v>
      </c>
      <c r="BV677" s="33">
        <v>0.27222200000000002</v>
      </c>
      <c r="BW677" s="33">
        <v>0.35416700000000001</v>
      </c>
      <c r="BX677" s="33">
        <v>0.114236</v>
      </c>
      <c r="BY677" s="33">
        <v>0.77777799999999997</v>
      </c>
      <c r="BZ677" s="33">
        <v>0.41076400000000002</v>
      </c>
      <c r="CA677" s="33">
        <v>0.471528</v>
      </c>
      <c r="CB677" s="33">
        <v>0.29166700000000001</v>
      </c>
      <c r="CC677" s="33">
        <v>0.48125000000000001</v>
      </c>
      <c r="CD677" s="33">
        <v>0.106944</v>
      </c>
      <c r="CE677" s="33">
        <v>0.97708300000000003</v>
      </c>
      <c r="CF677" s="33">
        <v>0.111806</v>
      </c>
      <c r="CG677" s="33">
        <v>0.201736</v>
      </c>
      <c r="CH677" s="33">
        <v>0.22604199999999999</v>
      </c>
      <c r="CI677" s="33">
        <v>0.32569399999999998</v>
      </c>
      <c r="CJ677" s="33">
        <v>0.85069399999999995</v>
      </c>
      <c r="CK677" s="33">
        <v>0.19687499999999999</v>
      </c>
      <c r="CL677" s="33">
        <v>0.38159700000000002</v>
      </c>
      <c r="CM677" s="33">
        <v>0.16284699999999999</v>
      </c>
      <c r="CN677" s="2">
        <f t="shared" si="17"/>
        <v>0.33938276000000001</v>
      </c>
      <c r="CO677" s="33">
        <f t="shared" si="18"/>
        <v>0.24697982214921246</v>
      </c>
      <c r="CR677" s="33">
        <v>38</v>
      </c>
      <c r="CS677" s="33" t="s">
        <v>470</v>
      </c>
      <c r="CT677" s="33">
        <v>1.6414000000000002E-2</v>
      </c>
      <c r="CU677" s="33">
        <v>1.3889E-2</v>
      </c>
      <c r="CV677" s="33">
        <v>4.3749999999999997E-2</v>
      </c>
      <c r="CW677" s="33">
        <v>2.9166999999999998E-2</v>
      </c>
      <c r="CX677" s="33">
        <v>2.6735999999999999E-2</v>
      </c>
      <c r="CY677" s="33">
        <v>1.5972E-2</v>
      </c>
      <c r="CZ677" s="33">
        <v>0.24131900000000001</v>
      </c>
      <c r="DA677" s="33">
        <v>9.1666999999999998E-2</v>
      </c>
      <c r="DB677" s="33">
        <v>0.27222200000000002</v>
      </c>
      <c r="DC677" s="2">
        <f t="shared" si="12"/>
        <v>8.3459555555555565E-2</v>
      </c>
      <c r="DD677" s="17">
        <f t="shared" si="13"/>
        <v>0.10139653457972704</v>
      </c>
    </row>
    <row r="678" spans="1:108" x14ac:dyDescent="0.2">
      <c r="A678" s="33">
        <v>39</v>
      </c>
      <c r="B678" s="33" t="s">
        <v>470</v>
      </c>
      <c r="C678" s="33">
        <v>0.59582999999999997</v>
      </c>
      <c r="D678" s="33">
        <v>0.26457999999999998</v>
      </c>
      <c r="E678" s="33">
        <v>0.84097200000000005</v>
      </c>
      <c r="F678" s="33">
        <v>0.17013900000000001</v>
      </c>
      <c r="G678" s="33">
        <v>0.323264</v>
      </c>
      <c r="H678" s="33">
        <v>1.6212</v>
      </c>
      <c r="I678" s="33">
        <v>0.51770799999999995</v>
      </c>
      <c r="J678" s="33">
        <v>1.193403</v>
      </c>
      <c r="K678" s="33">
        <v>0.112609</v>
      </c>
      <c r="L678" s="33">
        <v>0.46423599999999998</v>
      </c>
      <c r="M678" s="33">
        <v>0.17986099999999999</v>
      </c>
      <c r="N678" s="33">
        <v>1.4931E-2</v>
      </c>
      <c r="O678" s="33">
        <v>0.113889</v>
      </c>
      <c r="P678" s="33">
        <v>0.11666700000000001</v>
      </c>
      <c r="Q678" s="33">
        <v>0.17291699999999999</v>
      </c>
      <c r="R678" s="33">
        <v>0.2314235</v>
      </c>
      <c r="S678" s="33">
        <v>0.30625000000000002</v>
      </c>
      <c r="T678" s="33">
        <v>0.38402799999999998</v>
      </c>
      <c r="U678" s="33">
        <v>0.73159700000000005</v>
      </c>
      <c r="V678" s="33">
        <v>0.471528</v>
      </c>
      <c r="W678" s="33">
        <v>0.14027800000000001</v>
      </c>
      <c r="X678" s="33">
        <v>1.1666669999999999</v>
      </c>
      <c r="Y678" s="33">
        <v>0.98680599999999996</v>
      </c>
      <c r="Z678" s="33">
        <v>0.42291699999999999</v>
      </c>
      <c r="AA678" s="33">
        <v>0.69270799999999999</v>
      </c>
      <c r="AB678" s="33">
        <v>7.2916999999999996E-2</v>
      </c>
      <c r="AC678" s="33">
        <v>0.26979199999999998</v>
      </c>
      <c r="AD678" s="33">
        <v>0.160417</v>
      </c>
      <c r="AE678" s="33">
        <v>1.75</v>
      </c>
      <c r="AF678" s="33">
        <v>0.33055600000000002</v>
      </c>
      <c r="AG678" s="33">
        <v>0.65868099999999996</v>
      </c>
      <c r="AH678" s="33">
        <v>0.35277799999999998</v>
      </c>
      <c r="AI678" s="33">
        <v>0.14826400000000001</v>
      </c>
      <c r="AJ678" s="33">
        <v>5.8333000000000003E-2</v>
      </c>
      <c r="AK678" s="33">
        <v>0.57361099999999998</v>
      </c>
      <c r="AL678" s="33">
        <v>0.51111099999999998</v>
      </c>
      <c r="AM678" s="33">
        <v>0.25763900000000001</v>
      </c>
      <c r="AN678" s="33">
        <v>0.90902799999999995</v>
      </c>
      <c r="AO678" s="33">
        <v>0.126389</v>
      </c>
      <c r="AP678" s="33">
        <v>1.0815969999999999</v>
      </c>
      <c r="AQ678" s="33">
        <v>1.113194</v>
      </c>
      <c r="AR678" s="2">
        <f t="shared" si="14"/>
        <v>0.50270037804878043</v>
      </c>
      <c r="AS678" s="33">
        <f t="shared" si="15"/>
        <v>0.42940175237003847</v>
      </c>
      <c r="AV678" s="33">
        <v>39</v>
      </c>
      <c r="AW678" s="33" t="s">
        <v>470</v>
      </c>
      <c r="AX678" s="33">
        <v>0.15024999999999999</v>
      </c>
      <c r="AY678" s="33">
        <v>0.55659700000000001</v>
      </c>
      <c r="AZ678" s="33">
        <v>0.49583300000000002</v>
      </c>
      <c r="BA678" s="33">
        <v>0.17083300000000001</v>
      </c>
      <c r="BB678" s="33">
        <v>0.765625</v>
      </c>
      <c r="BC678" s="33">
        <v>0.77777799999999997</v>
      </c>
      <c r="BD678" s="33">
        <v>0.222917</v>
      </c>
      <c r="BE678" s="33">
        <v>0.294097</v>
      </c>
      <c r="BF678" s="33">
        <v>3.1944E-2</v>
      </c>
      <c r="BG678" s="33">
        <v>4.3402999999999997E-2</v>
      </c>
      <c r="BH678" s="33">
        <v>0.22604199999999999</v>
      </c>
      <c r="BI678" s="33">
        <v>0.17152800000000001</v>
      </c>
      <c r="BJ678" s="2">
        <f t="shared" si="16"/>
        <v>0.32557058333333333</v>
      </c>
      <c r="BK678" s="33">
        <f t="shared" si="11"/>
        <v>0.26838315264277063</v>
      </c>
      <c r="BM678" s="33">
        <v>39</v>
      </c>
      <c r="BN678" s="33" t="s">
        <v>470</v>
      </c>
      <c r="BO678" s="33">
        <v>9.8805000000000004E-2</v>
      </c>
      <c r="BP678" s="33">
        <v>0.19930600000000001</v>
      </c>
      <c r="BQ678" s="33">
        <v>0.31354199999999999</v>
      </c>
      <c r="BR678" s="33">
        <v>0.16458300000000001</v>
      </c>
      <c r="BS678" s="33">
        <v>9.7917000000000004E-2</v>
      </c>
      <c r="BT678" s="33">
        <v>0.33194400000000002</v>
      </c>
      <c r="BU678" s="33">
        <v>8.5069000000000006E-2</v>
      </c>
      <c r="BV678" s="33">
        <v>0.26493100000000003</v>
      </c>
      <c r="BW678" s="33">
        <v>0.37187500000000001</v>
      </c>
      <c r="BX678" s="33">
        <v>0.15069399999999999</v>
      </c>
      <c r="BY678" s="33">
        <v>0.69270799999999999</v>
      </c>
      <c r="BZ678" s="33">
        <v>0.408333</v>
      </c>
      <c r="CA678" s="33">
        <v>0.39618100000000001</v>
      </c>
      <c r="CB678" s="33">
        <v>0.28437499999999999</v>
      </c>
      <c r="CC678" s="33">
        <v>0.49826399999999998</v>
      </c>
      <c r="CD678" s="33">
        <v>7.2916999999999996E-2</v>
      </c>
      <c r="CE678" s="33">
        <v>0.760764</v>
      </c>
      <c r="CF678" s="33">
        <v>9.2360999999999999E-2</v>
      </c>
      <c r="CG678" s="33">
        <v>0.17743100000000001</v>
      </c>
      <c r="CH678" s="33">
        <v>0.20902799999999999</v>
      </c>
      <c r="CI678" s="33">
        <v>0.37430600000000003</v>
      </c>
      <c r="CJ678" s="33">
        <v>0.86041699999999999</v>
      </c>
      <c r="CK678" s="33">
        <v>0.223611</v>
      </c>
      <c r="CL678" s="33">
        <v>0.38159700000000002</v>
      </c>
      <c r="CM678" s="33">
        <v>0.14826400000000001</v>
      </c>
      <c r="CN678" s="2">
        <f t="shared" si="17"/>
        <v>0.30636892000000004</v>
      </c>
      <c r="CO678" s="33">
        <f t="shared" si="18"/>
        <v>0.21262401158008948</v>
      </c>
      <c r="CR678" s="33">
        <v>39</v>
      </c>
      <c r="CS678" s="33" t="s">
        <v>470</v>
      </c>
      <c r="CT678" s="33">
        <v>1.9255000000000001E-2</v>
      </c>
      <c r="CU678" s="33">
        <v>1.4236E-2</v>
      </c>
      <c r="CV678" s="33">
        <v>4.2708000000000003E-2</v>
      </c>
      <c r="CW678" s="33">
        <v>2.0486000000000001E-2</v>
      </c>
      <c r="CX678" s="33">
        <v>5.4167E-2</v>
      </c>
      <c r="CY678" s="33">
        <v>1.2153000000000001E-2</v>
      </c>
      <c r="CZ678" s="33">
        <v>0.21006900000000001</v>
      </c>
      <c r="DA678" s="33">
        <v>9.0624999999999997E-2</v>
      </c>
      <c r="DB678" s="33">
        <v>0.43020799999999998</v>
      </c>
      <c r="DC678" s="2">
        <f t="shared" si="12"/>
        <v>9.9322999999999995E-2</v>
      </c>
      <c r="DD678" s="17">
        <f t="shared" si="13"/>
        <v>0.13898475688362374</v>
      </c>
    </row>
    <row r="679" spans="1:108" x14ac:dyDescent="0.2">
      <c r="A679" s="33">
        <v>40</v>
      </c>
      <c r="B679" s="33" t="s">
        <v>470</v>
      </c>
      <c r="C679" s="33">
        <v>0.52707999999999999</v>
      </c>
      <c r="D679" s="33">
        <v>0.24792</v>
      </c>
      <c r="E679" s="33">
        <v>0.71215300000000004</v>
      </c>
      <c r="F679" s="33">
        <v>0.138542</v>
      </c>
      <c r="G679" s="33">
        <v>0.25763900000000001</v>
      </c>
      <c r="H679" s="33">
        <v>1.6066</v>
      </c>
      <c r="I679" s="33">
        <v>0.65868099999999996</v>
      </c>
      <c r="J679" s="33">
        <v>1.3951389999999999</v>
      </c>
      <c r="K679" s="33">
        <v>0.14000000000000001</v>
      </c>
      <c r="L679" s="33">
        <v>0.61250000000000004</v>
      </c>
      <c r="M679" s="33">
        <v>0.19687499999999999</v>
      </c>
      <c r="N679" s="33">
        <v>1.2153000000000001E-2</v>
      </c>
      <c r="O679" s="33">
        <v>0.13333300000000001</v>
      </c>
      <c r="P679" s="33">
        <v>0.122917</v>
      </c>
      <c r="Q679" s="33">
        <v>0.18124999999999999</v>
      </c>
      <c r="R679" s="33">
        <v>0.235069</v>
      </c>
      <c r="S679" s="33">
        <v>0.25034699999999999</v>
      </c>
      <c r="T679" s="33">
        <v>0.42291699999999999</v>
      </c>
      <c r="U679" s="33">
        <v>0.72916700000000001</v>
      </c>
      <c r="V679" s="33">
        <v>0.39374999999999999</v>
      </c>
      <c r="W679" s="33">
        <v>0.14722199999999999</v>
      </c>
      <c r="X679" s="33">
        <v>1.1690970000000001</v>
      </c>
      <c r="Y679" s="33">
        <v>1.0159720000000001</v>
      </c>
      <c r="Z679" s="33">
        <v>0.41805599999999998</v>
      </c>
      <c r="AA679" s="33">
        <v>0.67812499999999998</v>
      </c>
      <c r="AB679" s="33">
        <v>7.7778E-2</v>
      </c>
      <c r="AC679" s="33">
        <v>0.27708300000000002</v>
      </c>
      <c r="AD679" s="33">
        <v>0.155556</v>
      </c>
      <c r="AE679" s="33">
        <v>1.9468749999999999</v>
      </c>
      <c r="AF679" s="33">
        <v>0.31597199999999998</v>
      </c>
      <c r="AG679" s="33">
        <v>1.108333</v>
      </c>
      <c r="AH679" s="33">
        <v>0.33819399999999999</v>
      </c>
      <c r="AI679" s="33">
        <v>0.11909699999999999</v>
      </c>
      <c r="AJ679" s="33">
        <v>8.2639000000000004E-2</v>
      </c>
      <c r="AK679" s="33">
        <v>0.52013900000000002</v>
      </c>
      <c r="AL679" s="33">
        <v>0.50555600000000001</v>
      </c>
      <c r="AM679" s="33">
        <v>0.28194399999999997</v>
      </c>
      <c r="AN679" s="33">
        <v>0.62708299999999995</v>
      </c>
      <c r="AO679" s="33">
        <v>0.15312500000000001</v>
      </c>
      <c r="AP679" s="33">
        <v>0.75833300000000003</v>
      </c>
      <c r="AQ679" s="33">
        <v>1.0718749999999999</v>
      </c>
      <c r="AR679" s="2">
        <f t="shared" si="14"/>
        <v>0.50590453658536583</v>
      </c>
      <c r="AS679" s="33">
        <f t="shared" si="15"/>
        <v>0.44848065170986467</v>
      </c>
      <c r="AV679" s="33">
        <v>40</v>
      </c>
      <c r="AW679" s="33" t="s">
        <v>470</v>
      </c>
      <c r="AX679" s="33">
        <v>0.13037000000000001</v>
      </c>
      <c r="AY679" s="33">
        <v>0.47638900000000001</v>
      </c>
      <c r="AZ679" s="33">
        <v>0.28680600000000001</v>
      </c>
      <c r="BA679" s="33">
        <v>0.183333</v>
      </c>
      <c r="BB679" s="33">
        <v>0.76805599999999996</v>
      </c>
      <c r="BC679" s="33">
        <v>0.66354199999999997</v>
      </c>
      <c r="BD679" s="33">
        <v>0.220833</v>
      </c>
      <c r="BE679" s="33">
        <v>0.27708300000000002</v>
      </c>
      <c r="BF679" s="33">
        <v>3.9583E-2</v>
      </c>
      <c r="BG679" s="33">
        <v>3.9931000000000001E-2</v>
      </c>
      <c r="BH679" s="33">
        <v>0.19687499999999999</v>
      </c>
      <c r="BI679" s="33">
        <v>0.14930599999999999</v>
      </c>
      <c r="BJ679" s="2">
        <f t="shared" si="16"/>
        <v>0.28600891666666667</v>
      </c>
      <c r="BK679" s="33">
        <f t="shared" si="11"/>
        <v>0.24036748267615721</v>
      </c>
      <c r="BM679" s="33">
        <v>40</v>
      </c>
      <c r="BN679" s="33" t="s">
        <v>470</v>
      </c>
      <c r="BO679" s="33">
        <v>8.6900000000000005E-2</v>
      </c>
      <c r="BP679" s="33">
        <v>0.17986099999999999</v>
      </c>
      <c r="BQ679" s="33">
        <v>0.28923599999999999</v>
      </c>
      <c r="BR679" s="33">
        <v>0.16944400000000001</v>
      </c>
      <c r="BS679" s="33">
        <v>0.10277799999999999</v>
      </c>
      <c r="BT679" s="33">
        <v>0.50902800000000004</v>
      </c>
      <c r="BU679" s="33">
        <v>0.106944</v>
      </c>
      <c r="BV679" s="33">
        <v>0.25520799999999999</v>
      </c>
      <c r="BW679" s="33">
        <v>0.32395800000000002</v>
      </c>
      <c r="BX679" s="33">
        <v>0.121528</v>
      </c>
      <c r="BY679" s="33">
        <v>0.770486</v>
      </c>
      <c r="BZ679" s="33">
        <v>0.40590300000000001</v>
      </c>
      <c r="CA679" s="33">
        <v>0.31597199999999998</v>
      </c>
      <c r="CB679" s="33">
        <v>0.31111100000000003</v>
      </c>
      <c r="CC679" s="33">
        <v>0.47638900000000001</v>
      </c>
      <c r="CD679" s="33">
        <v>0.104514</v>
      </c>
      <c r="CE679" s="33">
        <v>0.88472200000000001</v>
      </c>
      <c r="CF679" s="33">
        <v>0.14097199999999999</v>
      </c>
      <c r="CG679" s="33">
        <v>0.16527800000000001</v>
      </c>
      <c r="CH679" s="33">
        <v>0.189583</v>
      </c>
      <c r="CI679" s="33">
        <v>0.30625000000000002</v>
      </c>
      <c r="CJ679" s="33">
        <v>0.75104199999999999</v>
      </c>
      <c r="CK679" s="33">
        <v>0.235764</v>
      </c>
      <c r="CL679" s="33">
        <v>0.37187500000000001</v>
      </c>
      <c r="CM679" s="33">
        <v>0.18715300000000001</v>
      </c>
      <c r="CN679" s="2">
        <f t="shared" si="17"/>
        <v>0.31047596</v>
      </c>
      <c r="CO679" s="33">
        <f t="shared" si="18"/>
        <v>0.21926674643218633</v>
      </c>
      <c r="CR679" s="33">
        <v>40</v>
      </c>
      <c r="CS679" s="33" t="s">
        <v>470</v>
      </c>
      <c r="CT679" s="33">
        <v>1.7676999999999998E-2</v>
      </c>
      <c r="CU679" s="33">
        <v>1.1110999999999999E-2</v>
      </c>
      <c r="CV679" s="33">
        <v>3.9583E-2</v>
      </c>
      <c r="CW679" s="33">
        <v>2.5347000000000001E-2</v>
      </c>
      <c r="CX679" s="33">
        <v>1.9792000000000001E-2</v>
      </c>
      <c r="CY679" s="33">
        <v>3.5763999999999997E-2</v>
      </c>
      <c r="CZ679" s="33">
        <v>0.167014</v>
      </c>
      <c r="DA679" s="33">
        <v>9.1666999999999998E-2</v>
      </c>
      <c r="DB679" s="33">
        <v>0.28923599999999999</v>
      </c>
      <c r="DC679" s="2">
        <f t="shared" si="12"/>
        <v>7.7465666666666669E-2</v>
      </c>
      <c r="DD679" s="17">
        <f t="shared" si="13"/>
        <v>9.3716070580237204E-2</v>
      </c>
    </row>
    <row r="680" spans="1:108" x14ac:dyDescent="0.2">
      <c r="A680" s="33">
        <v>41</v>
      </c>
      <c r="B680" s="33" t="s">
        <v>470</v>
      </c>
      <c r="C680" s="33">
        <v>0.56457999999999997</v>
      </c>
      <c r="D680" s="33">
        <v>0.3</v>
      </c>
      <c r="E680" s="33">
        <v>0.63923600000000003</v>
      </c>
      <c r="F680" s="33">
        <v>0.121528</v>
      </c>
      <c r="G680" s="33">
        <v>0.223611</v>
      </c>
      <c r="H680" s="33">
        <v>1.5385</v>
      </c>
      <c r="I680" s="33">
        <v>0.53472200000000003</v>
      </c>
      <c r="J680" s="33">
        <v>1.3125</v>
      </c>
      <c r="K680" s="33">
        <v>0.152174</v>
      </c>
      <c r="L680" s="33">
        <v>0.51284700000000005</v>
      </c>
      <c r="M680" s="33">
        <v>0.121528</v>
      </c>
      <c r="N680" s="33">
        <v>1.9792000000000001E-2</v>
      </c>
      <c r="O680" s="33">
        <v>0.13055600000000001</v>
      </c>
      <c r="P680" s="33">
        <v>0.114583</v>
      </c>
      <c r="Q680" s="33">
        <v>0.186806</v>
      </c>
      <c r="R680" s="33">
        <v>0.22951350000000001</v>
      </c>
      <c r="S680" s="33">
        <v>0.25763900000000001</v>
      </c>
      <c r="T680" s="33">
        <v>0.49340299999999998</v>
      </c>
      <c r="U680" s="33">
        <v>0.77534700000000001</v>
      </c>
      <c r="V680" s="33">
        <v>0.49097200000000002</v>
      </c>
      <c r="W680" s="33">
        <v>8.3333000000000004E-2</v>
      </c>
      <c r="X680" s="33">
        <v>1.2055560000000001</v>
      </c>
      <c r="Y680" s="33">
        <v>0.94305600000000001</v>
      </c>
      <c r="Z680" s="33">
        <v>0.37916699999999998</v>
      </c>
      <c r="AA680" s="33">
        <v>0.62222200000000005</v>
      </c>
      <c r="AB680" s="33">
        <v>9.4792000000000001E-2</v>
      </c>
      <c r="AC680" s="33">
        <v>0.28680600000000001</v>
      </c>
      <c r="AD680" s="33">
        <v>0.138542</v>
      </c>
      <c r="AE680" s="33">
        <v>2.092708</v>
      </c>
      <c r="AF680" s="33">
        <v>0.31354199999999999</v>
      </c>
      <c r="AG680" s="33">
        <v>0.70972199999999996</v>
      </c>
      <c r="AH680" s="33">
        <v>0.31180600000000003</v>
      </c>
      <c r="AI680" s="33">
        <v>7.2916999999999996E-2</v>
      </c>
      <c r="AJ680" s="33">
        <v>8.5069000000000006E-2</v>
      </c>
      <c r="AK680" s="33">
        <v>0.58819399999999999</v>
      </c>
      <c r="AL680" s="33">
        <v>0.59444399999999997</v>
      </c>
      <c r="AM680" s="33">
        <v>0.252778</v>
      </c>
      <c r="AN680" s="33">
        <v>0.91631899999999999</v>
      </c>
      <c r="AO680" s="33">
        <v>0.30625000000000002</v>
      </c>
      <c r="AP680" s="33">
        <v>0.74131899999999995</v>
      </c>
      <c r="AQ680" s="33">
        <v>1.144792</v>
      </c>
      <c r="AR680" s="2">
        <f t="shared" si="14"/>
        <v>0.50251637804878047</v>
      </c>
      <c r="AS680" s="33">
        <f t="shared" si="15"/>
        <v>0.45040004545749085</v>
      </c>
      <c r="AV680" s="33">
        <v>41</v>
      </c>
      <c r="AW680" s="33" t="s">
        <v>470</v>
      </c>
      <c r="AX680" s="33">
        <v>0.1613</v>
      </c>
      <c r="AY680" s="33">
        <v>0.41076400000000002</v>
      </c>
      <c r="AZ680" s="33">
        <v>0.230903</v>
      </c>
      <c r="BA680" s="33">
        <v>0.17361099999999999</v>
      </c>
      <c r="BB680" s="33">
        <v>0.68055600000000005</v>
      </c>
      <c r="BC680" s="33">
        <v>0.59791700000000003</v>
      </c>
      <c r="BD680" s="33">
        <v>0.19583300000000001</v>
      </c>
      <c r="BE680" s="33">
        <v>0.31111100000000003</v>
      </c>
      <c r="BF680" s="33">
        <v>3.3333000000000002E-2</v>
      </c>
      <c r="BG680" s="33">
        <v>4.3749999999999997E-2</v>
      </c>
      <c r="BH680" s="33">
        <v>0.184722</v>
      </c>
      <c r="BI680" s="33">
        <v>0.154167</v>
      </c>
      <c r="BJ680" s="2">
        <f t="shared" si="16"/>
        <v>0.26483058333333331</v>
      </c>
      <c r="BK680" s="33">
        <f t="shared" si="11"/>
        <v>0.20974646419544468</v>
      </c>
      <c r="BM680" s="33">
        <v>41</v>
      </c>
      <c r="BN680" s="33" t="s">
        <v>470</v>
      </c>
      <c r="BO680" s="33">
        <v>0.10595</v>
      </c>
      <c r="BP680" s="33">
        <v>0.201736</v>
      </c>
      <c r="BQ680" s="33">
        <v>0.294097</v>
      </c>
      <c r="BR680" s="33">
        <v>0.17499999999999999</v>
      </c>
      <c r="BS680" s="33">
        <v>9.6528000000000003E-2</v>
      </c>
      <c r="BT680" s="33">
        <v>0.48333300000000001</v>
      </c>
      <c r="BU680" s="33">
        <v>9.7222000000000003E-2</v>
      </c>
      <c r="BV680" s="33">
        <v>0.27951399999999998</v>
      </c>
      <c r="BW680" s="33">
        <v>0.31666699999999998</v>
      </c>
      <c r="BX680" s="33">
        <v>0.111806</v>
      </c>
      <c r="BY680" s="33">
        <v>0.78993100000000005</v>
      </c>
      <c r="BZ680" s="33">
        <v>0.37430600000000003</v>
      </c>
      <c r="CA680" s="33">
        <v>0.51284700000000005</v>
      </c>
      <c r="CB680" s="33">
        <v>0.34513899999999997</v>
      </c>
      <c r="CC680" s="33">
        <v>0.46423599999999998</v>
      </c>
      <c r="CD680" s="33">
        <v>0.138542</v>
      </c>
      <c r="CE680" s="33">
        <v>0.84583299999999995</v>
      </c>
      <c r="CF680" s="33">
        <v>8.5069000000000006E-2</v>
      </c>
      <c r="CG680" s="33">
        <v>0.17986099999999999</v>
      </c>
      <c r="CH680" s="33">
        <v>0.17499999999999999</v>
      </c>
      <c r="CI680" s="33">
        <v>0.35243099999999999</v>
      </c>
      <c r="CJ680" s="33">
        <v>0.74618099999999998</v>
      </c>
      <c r="CK680" s="33">
        <v>0.20416699999999999</v>
      </c>
      <c r="CL680" s="33">
        <v>0.44965300000000002</v>
      </c>
      <c r="CM680" s="33">
        <v>0.172569</v>
      </c>
      <c r="CN680" s="2">
        <f t="shared" si="17"/>
        <v>0.31990471999999992</v>
      </c>
      <c r="CO680" s="33">
        <f t="shared" si="18"/>
        <v>0.22127293943840046</v>
      </c>
      <c r="CR680" s="33">
        <v>41</v>
      </c>
      <c r="CS680" s="33" t="s">
        <v>470</v>
      </c>
      <c r="CT680" s="33">
        <v>2.0833000000000001E-2</v>
      </c>
      <c r="CU680" s="33">
        <v>1.4236E-2</v>
      </c>
      <c r="CV680" s="33">
        <v>3.3681000000000003E-2</v>
      </c>
      <c r="CW680" s="33">
        <v>2.2917E-2</v>
      </c>
      <c r="CX680" s="33">
        <v>3.2986000000000001E-2</v>
      </c>
      <c r="CY680" s="33">
        <v>1.2153000000000001E-2</v>
      </c>
      <c r="CZ680" s="33">
        <v>0.237847</v>
      </c>
      <c r="DA680" s="33">
        <v>8.8541999999999996E-2</v>
      </c>
      <c r="DB680" s="33">
        <v>0.294097</v>
      </c>
      <c r="DC680" s="2">
        <f t="shared" si="12"/>
        <v>8.4143555555555569E-2</v>
      </c>
      <c r="DD680" s="17">
        <f t="shared" si="13"/>
        <v>0.10648634475146462</v>
      </c>
    </row>
    <row r="681" spans="1:108" x14ac:dyDescent="0.2">
      <c r="A681" s="33">
        <v>42</v>
      </c>
      <c r="B681" s="33" t="s">
        <v>470</v>
      </c>
      <c r="C681" s="33">
        <v>0.50832999999999995</v>
      </c>
      <c r="D681" s="33">
        <v>0.28333000000000003</v>
      </c>
      <c r="E681" s="33">
        <v>0.60520799999999997</v>
      </c>
      <c r="F681" s="33">
        <v>0.104514</v>
      </c>
      <c r="G681" s="33">
        <v>0.18229200000000001</v>
      </c>
      <c r="H681" s="33">
        <v>1.6042000000000001</v>
      </c>
      <c r="I681" s="33">
        <v>0.60277800000000004</v>
      </c>
      <c r="J681" s="33">
        <v>1.3149310000000001</v>
      </c>
      <c r="K681" s="33">
        <v>0.13086999999999999</v>
      </c>
      <c r="L681" s="33">
        <v>0.60520799999999997</v>
      </c>
      <c r="M681" s="33">
        <v>0.126389</v>
      </c>
      <c r="N681" s="33">
        <v>1.5625E-2</v>
      </c>
      <c r="O681" s="33">
        <v>0.11736099999999999</v>
      </c>
      <c r="P681" s="33">
        <v>0.11874999999999999</v>
      </c>
      <c r="Q681" s="33">
        <v>0.17222199999999999</v>
      </c>
      <c r="R681" s="33">
        <v>0.26093749999999999</v>
      </c>
      <c r="S681" s="33">
        <v>0.26736100000000002</v>
      </c>
      <c r="T681" s="33">
        <v>0.53958300000000003</v>
      </c>
      <c r="U681" s="33">
        <v>0.61979200000000001</v>
      </c>
      <c r="V681" s="33">
        <v>0.49583300000000002</v>
      </c>
      <c r="W681" s="33">
        <v>9.0277999999999997E-2</v>
      </c>
      <c r="X681" s="33">
        <v>1.05</v>
      </c>
      <c r="Y681" s="33">
        <v>0.97222200000000003</v>
      </c>
      <c r="Z681" s="33">
        <v>0.432639</v>
      </c>
      <c r="AA681" s="33">
        <v>0.61250000000000004</v>
      </c>
      <c r="AB681" s="33">
        <v>9.7222000000000003E-2</v>
      </c>
      <c r="AC681" s="33">
        <v>0.298958</v>
      </c>
      <c r="AD681" s="33">
        <v>0.11666700000000001</v>
      </c>
      <c r="AE681" s="33">
        <v>1.805903</v>
      </c>
      <c r="AF681" s="33">
        <v>0.28680600000000001</v>
      </c>
      <c r="AG681" s="33">
        <v>0.81909699999999996</v>
      </c>
      <c r="AH681" s="33">
        <v>0.34027800000000002</v>
      </c>
      <c r="AI681" s="33">
        <v>4.8611000000000001E-2</v>
      </c>
      <c r="AJ681" s="33">
        <v>8.7499999999999994E-2</v>
      </c>
      <c r="AK681" s="33">
        <v>0.52986100000000003</v>
      </c>
      <c r="AL681" s="33">
        <v>0.46944399999999997</v>
      </c>
      <c r="AM681" s="33">
        <v>0.23819399999999999</v>
      </c>
      <c r="AN681" s="33">
        <v>0.83368100000000001</v>
      </c>
      <c r="AO681" s="33">
        <v>0.14097199999999999</v>
      </c>
      <c r="AP681" s="33">
        <v>0.79236099999999998</v>
      </c>
      <c r="AQ681" s="33">
        <v>1.1958329999999999</v>
      </c>
      <c r="AR681" s="2">
        <f t="shared" si="14"/>
        <v>0.48620832926829272</v>
      </c>
      <c r="AS681" s="33">
        <f t="shared" si="15"/>
        <v>0.43133524538176216</v>
      </c>
      <c r="AV681" s="33">
        <v>42</v>
      </c>
      <c r="AW681" s="33" t="s">
        <v>470</v>
      </c>
      <c r="AX681" s="33">
        <v>0.14141000000000001</v>
      </c>
      <c r="AY681" s="33">
        <v>0.32569399999999998</v>
      </c>
      <c r="AZ681" s="33">
        <v>0.23333300000000001</v>
      </c>
      <c r="BA681" s="33">
        <v>0.19444400000000001</v>
      </c>
      <c r="BB681" s="33">
        <v>0.78749999999999998</v>
      </c>
      <c r="BC681" s="33">
        <v>0.60763900000000004</v>
      </c>
      <c r="BD681" s="33">
        <v>0.214583</v>
      </c>
      <c r="BE681" s="33">
        <v>0.28680600000000001</v>
      </c>
      <c r="BF681" s="33">
        <v>2.2917E-2</v>
      </c>
      <c r="BG681" s="33">
        <v>4.0278000000000001E-2</v>
      </c>
      <c r="BH681" s="33">
        <v>0.17499999999999999</v>
      </c>
      <c r="BI681" s="33">
        <v>0.13194400000000001</v>
      </c>
      <c r="BJ681" s="2">
        <f t="shared" si="16"/>
        <v>0.2634623333333333</v>
      </c>
      <c r="BK681" s="33">
        <f t="shared" si="11"/>
        <v>0.23116540761903093</v>
      </c>
      <c r="BM681" s="33">
        <v>42</v>
      </c>
      <c r="BN681" s="33" t="s">
        <v>470</v>
      </c>
      <c r="BO681" s="33">
        <v>9.0471999999999997E-2</v>
      </c>
      <c r="BP681" s="33">
        <v>0.189583</v>
      </c>
      <c r="BQ681" s="33">
        <v>0.21875</v>
      </c>
      <c r="BR681" s="33">
        <v>0.188889</v>
      </c>
      <c r="BS681" s="33">
        <v>9.7222000000000003E-2</v>
      </c>
      <c r="BT681" s="33">
        <v>0.54652800000000001</v>
      </c>
      <c r="BU681" s="33">
        <v>5.5903000000000001E-2</v>
      </c>
      <c r="BV681" s="33">
        <v>0.30138900000000002</v>
      </c>
      <c r="BW681" s="33">
        <v>0.35625000000000001</v>
      </c>
      <c r="BX681" s="33">
        <v>0.126389</v>
      </c>
      <c r="BY681" s="33">
        <v>0.90416700000000005</v>
      </c>
      <c r="BZ681" s="33">
        <v>0.44479200000000002</v>
      </c>
      <c r="CA681" s="33">
        <v>0.42048600000000003</v>
      </c>
      <c r="CB681" s="33">
        <v>0.61979200000000001</v>
      </c>
      <c r="CC681" s="33">
        <v>0.75347200000000003</v>
      </c>
      <c r="CD681" s="33">
        <v>8.0208000000000002E-2</v>
      </c>
      <c r="CE681" s="33">
        <v>0.87256900000000004</v>
      </c>
      <c r="CF681" s="33">
        <v>9.4792000000000001E-2</v>
      </c>
      <c r="CG681" s="33">
        <v>0.223611</v>
      </c>
      <c r="CH681" s="33">
        <v>0.19201399999999999</v>
      </c>
      <c r="CI681" s="33">
        <v>0.33784700000000001</v>
      </c>
      <c r="CJ681" s="33">
        <v>0.70729200000000003</v>
      </c>
      <c r="CK681" s="33">
        <v>0.167708</v>
      </c>
      <c r="CL681" s="33">
        <v>0.42291699999999999</v>
      </c>
      <c r="CM681" s="33">
        <v>0.17013900000000001</v>
      </c>
      <c r="CN681" s="2">
        <f t="shared" si="17"/>
        <v>0.34332724000000003</v>
      </c>
      <c r="CO681" s="33">
        <f t="shared" si="18"/>
        <v>0.25689177944487968</v>
      </c>
      <c r="CR681" s="33">
        <v>42</v>
      </c>
      <c r="CS681" s="33" t="s">
        <v>470</v>
      </c>
      <c r="CT681" s="33">
        <v>1.7045000000000001E-2</v>
      </c>
      <c r="CU681" s="33">
        <v>1.4583E-2</v>
      </c>
      <c r="CV681" s="33">
        <v>3.0903E-2</v>
      </c>
      <c r="CW681" s="33">
        <v>2.3611E-2</v>
      </c>
      <c r="CX681" s="33">
        <v>2.6735999999999999E-2</v>
      </c>
      <c r="CY681" s="33">
        <v>1.1110999999999999E-2</v>
      </c>
      <c r="CZ681" s="33">
        <v>0.168403</v>
      </c>
      <c r="DA681" s="33">
        <v>9.0971999999999997E-2</v>
      </c>
      <c r="DB681" s="33">
        <v>0.31840299999999999</v>
      </c>
      <c r="DC681" s="2">
        <f t="shared" si="12"/>
        <v>7.7974111111111119E-2</v>
      </c>
      <c r="DD681" s="17">
        <f t="shared" si="13"/>
        <v>0.10377272415650035</v>
      </c>
    </row>
    <row r="682" spans="1:108" x14ac:dyDescent="0.2">
      <c r="A682" s="33">
        <v>43</v>
      </c>
      <c r="B682" s="33" t="s">
        <v>470</v>
      </c>
      <c r="C682" s="33">
        <v>0.48332999999999998</v>
      </c>
      <c r="D682" s="33">
        <v>0.27500000000000002</v>
      </c>
      <c r="E682" s="33">
        <v>0.50555600000000001</v>
      </c>
      <c r="F682" s="33">
        <v>0.126389</v>
      </c>
      <c r="G682" s="33">
        <v>0.14583299999999999</v>
      </c>
      <c r="H682" s="33">
        <v>1.5969</v>
      </c>
      <c r="I682" s="33">
        <v>0.57118100000000005</v>
      </c>
      <c r="J682" s="33">
        <v>1.2322919999999999</v>
      </c>
      <c r="K682" s="33">
        <v>0.121739</v>
      </c>
      <c r="L682" s="33">
        <v>0.59791700000000003</v>
      </c>
      <c r="M682" s="33">
        <v>9.2360999999999999E-2</v>
      </c>
      <c r="N682" s="33">
        <v>1.5972E-2</v>
      </c>
      <c r="O682" s="33">
        <v>0.122222</v>
      </c>
      <c r="P682" s="33">
        <v>0.126389</v>
      </c>
      <c r="Q682" s="33">
        <v>0.161111</v>
      </c>
      <c r="R682" s="33">
        <v>0.21875</v>
      </c>
      <c r="S682" s="33">
        <v>0.26250000000000001</v>
      </c>
      <c r="T682" s="33">
        <v>0.53958300000000003</v>
      </c>
      <c r="U682" s="33">
        <v>0.67326399999999997</v>
      </c>
      <c r="V682" s="33">
        <v>0.52013900000000002</v>
      </c>
      <c r="W682" s="33">
        <v>8.7499999999999994E-2</v>
      </c>
      <c r="X682" s="33">
        <v>1.0135419999999999</v>
      </c>
      <c r="Y682" s="33">
        <v>0.89687499999999998</v>
      </c>
      <c r="Z682" s="33">
        <v>0.40590300000000001</v>
      </c>
      <c r="AA682" s="33">
        <v>0.58090299999999995</v>
      </c>
      <c r="AB682" s="33">
        <v>8.2639000000000004E-2</v>
      </c>
      <c r="AC682" s="33">
        <v>0.26250000000000001</v>
      </c>
      <c r="AD682" s="33">
        <v>0.114236</v>
      </c>
      <c r="AE682" s="33">
        <v>1.6527780000000001</v>
      </c>
      <c r="AF682" s="33">
        <v>0.27951399999999998</v>
      </c>
      <c r="AG682" s="33">
        <v>0.71458299999999997</v>
      </c>
      <c r="AH682" s="33">
        <v>0.27708300000000002</v>
      </c>
      <c r="AI682" s="33">
        <v>5.1041999999999997E-2</v>
      </c>
      <c r="AJ682" s="33">
        <v>8.5069000000000006E-2</v>
      </c>
      <c r="AK682" s="33">
        <v>0.56388899999999997</v>
      </c>
      <c r="AL682" s="33">
        <v>0.48333300000000001</v>
      </c>
      <c r="AM682" s="33">
        <v>0.24548600000000001</v>
      </c>
      <c r="AN682" s="33">
        <v>0.90659699999999999</v>
      </c>
      <c r="AO682" s="33">
        <v>0.143403</v>
      </c>
      <c r="AP682" s="33">
        <v>0.60763900000000004</v>
      </c>
      <c r="AQ682" s="33">
        <v>1.302778</v>
      </c>
      <c r="AR682" s="2">
        <f t="shared" si="14"/>
        <v>0.46696878048780482</v>
      </c>
      <c r="AS682" s="33">
        <f t="shared" si="15"/>
        <v>0.41786171936996774</v>
      </c>
      <c r="AV682" s="33">
        <v>43</v>
      </c>
      <c r="AW682" s="33" t="s">
        <v>470</v>
      </c>
      <c r="AX682" s="33">
        <v>0.15246000000000001</v>
      </c>
      <c r="AY682" s="33">
        <v>0.31111100000000003</v>
      </c>
      <c r="AZ682" s="33">
        <v>0.18715300000000001</v>
      </c>
      <c r="BA682" s="33">
        <v>0.158333</v>
      </c>
      <c r="BB682" s="33">
        <v>0.73888900000000002</v>
      </c>
      <c r="BC682" s="33">
        <v>0.59791700000000003</v>
      </c>
      <c r="BD682" s="33">
        <v>0.22500000000000001</v>
      </c>
      <c r="BE682" s="33">
        <v>0.20416699999999999</v>
      </c>
      <c r="BF682" s="33">
        <v>3.0556E-2</v>
      </c>
      <c r="BG682" s="33">
        <v>3.9931000000000001E-2</v>
      </c>
      <c r="BH682" s="33">
        <v>0.17013900000000001</v>
      </c>
      <c r="BI682" s="33">
        <v>0.14583299999999999</v>
      </c>
      <c r="BJ682" s="2">
        <f t="shared" si="16"/>
        <v>0.24679075000000003</v>
      </c>
      <c r="BK682" s="33">
        <f t="shared" si="11"/>
        <v>0.22060283266045833</v>
      </c>
      <c r="BM682" s="33">
        <v>43</v>
      </c>
      <c r="BN682" s="33" t="s">
        <v>470</v>
      </c>
      <c r="BO682" s="33">
        <v>7.9757999999999996E-2</v>
      </c>
      <c r="BP682" s="33">
        <v>0.15798599999999999</v>
      </c>
      <c r="BQ682" s="33">
        <v>0.18715300000000001</v>
      </c>
      <c r="BR682" s="33">
        <v>0.17083300000000001</v>
      </c>
      <c r="BS682" s="33">
        <v>9.8611000000000004E-2</v>
      </c>
      <c r="BT682" s="33">
        <v>0.51458300000000001</v>
      </c>
      <c r="BU682" s="33">
        <v>8.2639000000000004E-2</v>
      </c>
      <c r="BV682" s="33">
        <v>0.27708300000000002</v>
      </c>
      <c r="BW682" s="33">
        <v>0.38124999999999998</v>
      </c>
      <c r="BX682" s="33">
        <v>0.12881899999999999</v>
      </c>
      <c r="BY682" s="33">
        <v>0.91631899999999999</v>
      </c>
      <c r="BZ682" s="33">
        <v>0.40590300000000001</v>
      </c>
      <c r="CA682" s="33">
        <v>0.33784700000000001</v>
      </c>
      <c r="CB682" s="33">
        <v>0.34756900000000002</v>
      </c>
      <c r="CC682" s="33">
        <v>0.53472200000000003</v>
      </c>
      <c r="CD682" s="33">
        <v>7.0485999999999993E-2</v>
      </c>
      <c r="CE682" s="33">
        <v>0.71215300000000004</v>
      </c>
      <c r="CF682" s="33">
        <v>8.2639000000000004E-2</v>
      </c>
      <c r="CG682" s="33">
        <v>0.172569</v>
      </c>
      <c r="CH682" s="33">
        <v>0.19444400000000001</v>
      </c>
      <c r="CI682" s="33">
        <v>0.35243099999999999</v>
      </c>
      <c r="CJ682" s="33">
        <v>0.65625</v>
      </c>
      <c r="CK682" s="33">
        <v>0.189583</v>
      </c>
      <c r="CL682" s="33">
        <v>0.41076400000000002</v>
      </c>
      <c r="CM682" s="33">
        <v>0.16527800000000001</v>
      </c>
      <c r="CN682" s="2">
        <f t="shared" si="17"/>
        <v>0.30510688000000002</v>
      </c>
      <c r="CO682" s="33">
        <f t="shared" si="18"/>
        <v>0.2223942727953967</v>
      </c>
      <c r="CR682" s="33">
        <v>43</v>
      </c>
      <c r="CS682" s="33" t="s">
        <v>470</v>
      </c>
      <c r="CT682" s="33">
        <v>1.7361000000000001E-2</v>
      </c>
      <c r="CU682" s="33">
        <v>1.0416999999999999E-2</v>
      </c>
      <c r="CV682" s="33">
        <v>3.0903E-2</v>
      </c>
      <c r="CW682" s="33">
        <v>2.3264E-2</v>
      </c>
      <c r="CX682" s="33">
        <v>3.3681000000000003E-2</v>
      </c>
      <c r="CY682" s="33">
        <v>1.1110999999999999E-2</v>
      </c>
      <c r="CZ682" s="33">
        <v>0.16562499999999999</v>
      </c>
      <c r="DA682" s="33">
        <v>8.7846999999999995E-2</v>
      </c>
      <c r="DB682" s="33">
        <v>0.27222200000000002</v>
      </c>
      <c r="DC682" s="2">
        <f t="shared" si="12"/>
        <v>7.2492333333333325E-2</v>
      </c>
      <c r="DD682" s="17">
        <f t="shared" si="13"/>
        <v>9.0222848537662576E-2</v>
      </c>
    </row>
    <row r="683" spans="1:108" x14ac:dyDescent="0.2">
      <c r="A683" s="33">
        <v>44</v>
      </c>
      <c r="B683" s="33" t="s">
        <v>470</v>
      </c>
      <c r="C683" s="33">
        <v>0.49167</v>
      </c>
      <c r="D683" s="33">
        <v>0.28542000000000001</v>
      </c>
      <c r="E683" s="33">
        <v>0.47395799999999999</v>
      </c>
      <c r="F683" s="33">
        <v>0.111806</v>
      </c>
      <c r="G683" s="33">
        <v>0.17499999999999999</v>
      </c>
      <c r="H683" s="33">
        <v>1.5652999999999999</v>
      </c>
      <c r="I683" s="33">
        <v>0.44722200000000001</v>
      </c>
      <c r="J683" s="33">
        <v>0.95034700000000005</v>
      </c>
      <c r="K683" s="33">
        <v>0.103478</v>
      </c>
      <c r="L683" s="33">
        <v>0.45208300000000001</v>
      </c>
      <c r="M683" s="33">
        <v>0.109375</v>
      </c>
      <c r="N683" s="33">
        <v>1.1457999999999999E-2</v>
      </c>
      <c r="O683" s="33">
        <v>0.127778</v>
      </c>
      <c r="P683" s="33">
        <v>0.121528</v>
      </c>
      <c r="Q683" s="33">
        <v>8.8193999999999995E-2</v>
      </c>
      <c r="R683" s="33">
        <v>0.19479150000000001</v>
      </c>
      <c r="S683" s="33">
        <v>0.26736100000000002</v>
      </c>
      <c r="T683" s="33">
        <v>0.53472200000000003</v>
      </c>
      <c r="U683" s="33">
        <v>0.73888900000000002</v>
      </c>
      <c r="V683" s="33">
        <v>0.542014</v>
      </c>
      <c r="W683" s="33">
        <v>6.6667000000000004E-2</v>
      </c>
      <c r="X683" s="33">
        <v>0.984375</v>
      </c>
      <c r="Y683" s="33">
        <v>0.93090300000000004</v>
      </c>
      <c r="Z683" s="33">
        <v>0.41562500000000002</v>
      </c>
      <c r="AA683" s="33">
        <v>0.55416699999999997</v>
      </c>
      <c r="AB683" s="33">
        <v>9.4792000000000001E-2</v>
      </c>
      <c r="AC683" s="33">
        <v>0.28923599999999999</v>
      </c>
      <c r="AD683" s="33">
        <v>0.13368099999999999</v>
      </c>
      <c r="AE683" s="33">
        <v>1.5652779999999999</v>
      </c>
      <c r="AF683" s="33">
        <v>0.31111100000000003</v>
      </c>
      <c r="AG683" s="33">
        <v>0.75590299999999999</v>
      </c>
      <c r="AH683" s="33">
        <v>0.30833300000000002</v>
      </c>
      <c r="AI683" s="33">
        <v>0.106944</v>
      </c>
      <c r="AJ683" s="33">
        <v>0.1</v>
      </c>
      <c r="AK683" s="33">
        <v>0.551736</v>
      </c>
      <c r="AL683" s="33">
        <v>0.51388900000000004</v>
      </c>
      <c r="AM683" s="33">
        <v>0.235764</v>
      </c>
      <c r="AN683" s="33">
        <v>0.93333299999999997</v>
      </c>
      <c r="AO683" s="33">
        <v>0.172569</v>
      </c>
      <c r="AP683" s="33">
        <v>0.58819399999999999</v>
      </c>
      <c r="AQ683" s="33">
        <v>1.1958329999999999</v>
      </c>
      <c r="AR683" s="2">
        <f t="shared" si="14"/>
        <v>0.45367628048780489</v>
      </c>
      <c r="AS683" s="33">
        <f t="shared" si="15"/>
        <v>0.39283742874664512</v>
      </c>
      <c r="AV683" s="33">
        <v>44</v>
      </c>
      <c r="AW683" s="33" t="s">
        <v>470</v>
      </c>
      <c r="AX683" s="33">
        <v>0.14804</v>
      </c>
      <c r="AY683" s="33">
        <v>0.31597199999999998</v>
      </c>
      <c r="AZ683" s="33">
        <v>0.206597</v>
      </c>
      <c r="BA683" s="33">
        <v>0.154167</v>
      </c>
      <c r="BB683" s="33">
        <v>0.72916700000000001</v>
      </c>
      <c r="BC683" s="33">
        <v>0.49340299999999998</v>
      </c>
      <c r="BD683" s="33">
        <v>0.19375000000000001</v>
      </c>
      <c r="BE683" s="33">
        <v>0.27465299999999998</v>
      </c>
      <c r="BF683" s="33">
        <v>2.6388999999999999E-2</v>
      </c>
      <c r="BG683" s="33">
        <v>4.5832999999999999E-2</v>
      </c>
      <c r="BH683" s="33">
        <v>0.17499999999999999</v>
      </c>
      <c r="BI683" s="33">
        <v>0.16284699999999999</v>
      </c>
      <c r="BJ683" s="2">
        <f t="shared" si="16"/>
        <v>0.24381816666666664</v>
      </c>
      <c r="BK683" s="33">
        <f t="shared" si="11"/>
        <v>0.2038944692559454</v>
      </c>
      <c r="BM683" s="33">
        <v>44</v>
      </c>
      <c r="BN683" s="33" t="s">
        <v>470</v>
      </c>
      <c r="BO683" s="33">
        <v>8.4519999999999998E-2</v>
      </c>
      <c r="BP683" s="33">
        <v>0.201736</v>
      </c>
      <c r="BQ683" s="33">
        <v>0.21875</v>
      </c>
      <c r="BR683" s="33">
        <v>0.182639</v>
      </c>
      <c r="BS683" s="33">
        <v>4.6528E-2</v>
      </c>
      <c r="BT683" s="33">
        <v>0.56805600000000001</v>
      </c>
      <c r="BU683" s="33">
        <v>6.3194E-2</v>
      </c>
      <c r="BV683" s="33">
        <v>0.29166700000000001</v>
      </c>
      <c r="BW683" s="33">
        <v>0.36354199999999998</v>
      </c>
      <c r="BX683" s="33">
        <v>0.11909699999999999</v>
      </c>
      <c r="BY683" s="33">
        <v>0.69513899999999995</v>
      </c>
      <c r="BZ683" s="33">
        <v>0.432639</v>
      </c>
      <c r="CA683" s="33">
        <v>0.28923599999999999</v>
      </c>
      <c r="CB683" s="33">
        <v>0.41076400000000002</v>
      </c>
      <c r="CC683" s="33">
        <v>0.51284700000000005</v>
      </c>
      <c r="CD683" s="33">
        <v>9.9653000000000005E-2</v>
      </c>
      <c r="CE683" s="33">
        <v>0.77291699999999997</v>
      </c>
      <c r="CF683" s="33">
        <v>8.2639000000000004E-2</v>
      </c>
      <c r="CG683" s="33">
        <v>0.19201399999999999</v>
      </c>
      <c r="CH683" s="33">
        <v>0.213889</v>
      </c>
      <c r="CI683" s="33">
        <v>0.37187500000000001</v>
      </c>
      <c r="CJ683" s="33">
        <v>0.67569400000000002</v>
      </c>
      <c r="CK683" s="33">
        <v>0.21145800000000001</v>
      </c>
      <c r="CL683" s="33">
        <v>0.48854199999999998</v>
      </c>
      <c r="CM683" s="33">
        <v>0.16284699999999999</v>
      </c>
      <c r="CN683" s="2">
        <f t="shared" si="17"/>
        <v>0.31007528000000006</v>
      </c>
      <c r="CO683" s="33">
        <f t="shared" si="18"/>
        <v>0.21144101025611528</v>
      </c>
      <c r="CR683" s="33">
        <v>44</v>
      </c>
      <c r="CS683" s="33" t="s">
        <v>470</v>
      </c>
      <c r="CT683" s="33">
        <v>2.0518000000000002E-2</v>
      </c>
      <c r="CU683" s="33">
        <v>8.3330000000000001E-3</v>
      </c>
      <c r="CV683" s="33">
        <v>2.6735999999999999E-2</v>
      </c>
      <c r="CW683" s="33">
        <v>3.0556E-2</v>
      </c>
      <c r="CX683" s="33">
        <v>2.3611E-2</v>
      </c>
      <c r="CY683" s="33">
        <v>1.2847000000000001E-2</v>
      </c>
      <c r="CZ683" s="33">
        <v>0.157639</v>
      </c>
      <c r="DA683" s="33">
        <v>8.1944000000000003E-2</v>
      </c>
      <c r="DB683" s="33">
        <v>0.31840299999999999</v>
      </c>
      <c r="DC683" s="2">
        <f t="shared" si="12"/>
        <v>7.5620777777777787E-2</v>
      </c>
      <c r="DD683" s="17">
        <f t="shared" si="13"/>
        <v>0.10267683548125373</v>
      </c>
    </row>
    <row r="684" spans="1:108" x14ac:dyDescent="0.2">
      <c r="A684" s="33">
        <v>45</v>
      </c>
      <c r="B684" s="33" t="s">
        <v>470</v>
      </c>
      <c r="C684" s="33">
        <v>0.47916999999999998</v>
      </c>
      <c r="D684" s="33">
        <v>0.25208000000000003</v>
      </c>
      <c r="E684" s="33">
        <v>0.471528</v>
      </c>
      <c r="F684" s="33">
        <v>0.11909699999999999</v>
      </c>
      <c r="G684" s="33">
        <v>0.155556</v>
      </c>
      <c r="H684" s="33">
        <v>1.2882</v>
      </c>
      <c r="I684" s="33">
        <v>0.43020799999999998</v>
      </c>
      <c r="J684" s="33">
        <v>0.879861</v>
      </c>
      <c r="K684" s="33">
        <v>0.13086999999999999</v>
      </c>
      <c r="L684" s="33">
        <v>0.51284700000000005</v>
      </c>
      <c r="M684" s="33">
        <v>8.9930999999999997E-2</v>
      </c>
      <c r="N684" s="33">
        <v>1.4583E-2</v>
      </c>
      <c r="O684" s="33">
        <v>0.129167</v>
      </c>
      <c r="P684" s="33">
        <v>0.13055600000000001</v>
      </c>
      <c r="Q684" s="33">
        <v>0.17291699999999999</v>
      </c>
      <c r="R684" s="33">
        <v>0.28958349999999999</v>
      </c>
      <c r="S684" s="33">
        <v>0.29652800000000001</v>
      </c>
      <c r="T684" s="33">
        <v>0.52013900000000002</v>
      </c>
      <c r="U684" s="33">
        <v>0.64895800000000003</v>
      </c>
      <c r="V684" s="33">
        <v>0.49583300000000002</v>
      </c>
      <c r="W684" s="33">
        <v>0.16805600000000001</v>
      </c>
      <c r="X684" s="33">
        <v>0.96736100000000003</v>
      </c>
      <c r="Y684" s="33">
        <v>0.80694399999999999</v>
      </c>
      <c r="Z684" s="33">
        <v>0.39374999999999999</v>
      </c>
      <c r="AA684" s="33">
        <v>0.55902799999999997</v>
      </c>
      <c r="AB684" s="33">
        <v>8.5069000000000006E-2</v>
      </c>
      <c r="AC684" s="33">
        <v>0.26250000000000001</v>
      </c>
      <c r="AD684" s="33">
        <v>0.138542</v>
      </c>
      <c r="AE684" s="33">
        <v>1.545833</v>
      </c>
      <c r="AF684" s="33">
        <v>0.26979199999999998</v>
      </c>
      <c r="AG684" s="33">
        <v>0.67569400000000002</v>
      </c>
      <c r="AH684" s="33">
        <v>0.40277800000000002</v>
      </c>
      <c r="AI684" s="33">
        <v>0.106944</v>
      </c>
      <c r="AJ684" s="33">
        <v>0.104514</v>
      </c>
      <c r="AK684" s="33">
        <v>0.45451399999999997</v>
      </c>
      <c r="AL684" s="33">
        <v>0.53055600000000003</v>
      </c>
      <c r="AM684" s="33">
        <v>0.206597</v>
      </c>
      <c r="AN684" s="33">
        <v>0.78263899999999997</v>
      </c>
      <c r="AO684" s="33">
        <v>0.252778</v>
      </c>
      <c r="AP684" s="33">
        <v>1.0256940000000001</v>
      </c>
      <c r="AQ684" s="33">
        <v>1.207986</v>
      </c>
      <c r="AR684" s="2">
        <f t="shared" si="14"/>
        <v>0.45012637804878053</v>
      </c>
      <c r="AS684" s="33">
        <f t="shared" si="15"/>
        <v>0.3649269272564849</v>
      </c>
      <c r="AV684" s="33">
        <v>45</v>
      </c>
      <c r="AW684" s="33" t="s">
        <v>470</v>
      </c>
      <c r="AX684" s="33">
        <v>0.13478999999999999</v>
      </c>
      <c r="AY684" s="33">
        <v>0.26979199999999998</v>
      </c>
      <c r="AZ684" s="33">
        <v>0.23333300000000001</v>
      </c>
      <c r="BA684" s="33">
        <v>0.159722</v>
      </c>
      <c r="BB684" s="33">
        <v>0.65868099999999996</v>
      </c>
      <c r="BC684" s="33">
        <v>0.48611100000000002</v>
      </c>
      <c r="BD684" s="33">
        <v>0.16458300000000001</v>
      </c>
      <c r="BE684" s="33">
        <v>0.29652800000000001</v>
      </c>
      <c r="BF684" s="33">
        <v>4.4443999999999997E-2</v>
      </c>
      <c r="BG684" s="33">
        <v>5.4861E-2</v>
      </c>
      <c r="BH684" s="33">
        <v>0.201736</v>
      </c>
      <c r="BI684" s="33">
        <v>0.19409699999999999</v>
      </c>
      <c r="BJ684" s="2">
        <f t="shared" si="16"/>
        <v>0.24155649999999998</v>
      </c>
      <c r="BK684" s="33">
        <f t="shared" si="11"/>
        <v>0.18352025321309914</v>
      </c>
      <c r="BM684" s="33">
        <v>45</v>
      </c>
      <c r="BN684" s="33" t="s">
        <v>470</v>
      </c>
      <c r="BO684" s="33">
        <v>7.7377000000000001E-2</v>
      </c>
      <c r="BP684" s="33">
        <v>0.19930600000000001</v>
      </c>
      <c r="BQ684" s="33">
        <v>0.167708</v>
      </c>
      <c r="BR684" s="33">
        <v>0.154167</v>
      </c>
      <c r="BS684" s="33">
        <v>9.3056E-2</v>
      </c>
      <c r="BT684" s="33">
        <v>0.54027800000000004</v>
      </c>
      <c r="BU684" s="33">
        <v>6.8056000000000005E-2</v>
      </c>
      <c r="BV684" s="33">
        <v>0.28923599999999999</v>
      </c>
      <c r="BW684" s="33">
        <v>0.39583299999999999</v>
      </c>
      <c r="BX684" s="33">
        <v>0.14097199999999999</v>
      </c>
      <c r="BY684" s="33">
        <v>0.68298599999999998</v>
      </c>
      <c r="BZ684" s="33">
        <v>0.357292</v>
      </c>
      <c r="CA684" s="33">
        <v>0.27708300000000002</v>
      </c>
      <c r="CB684" s="33">
        <v>0.31111100000000003</v>
      </c>
      <c r="CC684" s="33">
        <v>0.47881899999999999</v>
      </c>
      <c r="CD684" s="33">
        <v>0.11666700000000001</v>
      </c>
      <c r="CE684" s="33">
        <v>0.71701400000000004</v>
      </c>
      <c r="CF684" s="33">
        <v>8.2639000000000004E-2</v>
      </c>
      <c r="CG684" s="33">
        <v>0.21145800000000001</v>
      </c>
      <c r="CH684" s="33">
        <v>0.22847200000000001</v>
      </c>
      <c r="CI684" s="33">
        <v>0.35972199999999999</v>
      </c>
      <c r="CJ684" s="33">
        <v>0.58333299999999999</v>
      </c>
      <c r="CK684" s="33">
        <v>0.19930600000000001</v>
      </c>
      <c r="CL684" s="33">
        <v>0.42777799999999999</v>
      </c>
      <c r="CM684" s="33">
        <v>0.20902799999999999</v>
      </c>
      <c r="CN684" s="2">
        <f t="shared" si="17"/>
        <v>0.29474788000000002</v>
      </c>
      <c r="CO684" s="33">
        <f t="shared" si="18"/>
        <v>0.18881338174158455</v>
      </c>
      <c r="CR684" s="33">
        <v>45</v>
      </c>
      <c r="CS684" s="33" t="s">
        <v>470</v>
      </c>
      <c r="CT684" s="33">
        <v>1.5782999999999998E-2</v>
      </c>
      <c r="CU684" s="33">
        <v>9.0279999999999996E-3</v>
      </c>
      <c r="CV684" s="33">
        <v>2.0833000000000001E-2</v>
      </c>
      <c r="CW684" s="33">
        <v>2.0486000000000001E-2</v>
      </c>
      <c r="CX684" s="33">
        <v>2.8819000000000001E-2</v>
      </c>
      <c r="CY684" s="33">
        <v>1.4236E-2</v>
      </c>
      <c r="CZ684" s="33">
        <v>0.16354199999999999</v>
      </c>
      <c r="DA684" s="33">
        <v>7.0485999999999993E-2</v>
      </c>
      <c r="DB684" s="33">
        <v>0.30381900000000001</v>
      </c>
      <c r="DC684" s="2">
        <f t="shared" si="12"/>
        <v>7.1892444444444453E-2</v>
      </c>
      <c r="DD684" s="17">
        <f t="shared" si="13"/>
        <v>9.9825492123894771E-2</v>
      </c>
    </row>
    <row r="685" spans="1:108" x14ac:dyDescent="0.2">
      <c r="A685" s="33">
        <v>46</v>
      </c>
      <c r="B685" s="33" t="s">
        <v>470</v>
      </c>
      <c r="C685" s="33">
        <v>0.50624999999999998</v>
      </c>
      <c r="D685" s="33">
        <v>0.30417</v>
      </c>
      <c r="E685" s="33">
        <v>0.41805599999999998</v>
      </c>
      <c r="F685" s="33">
        <v>0.143403</v>
      </c>
      <c r="G685" s="33">
        <v>0.13368099999999999</v>
      </c>
      <c r="H685" s="33">
        <v>1.2639</v>
      </c>
      <c r="I685" s="33">
        <v>1.368403</v>
      </c>
      <c r="J685" s="33">
        <v>0.88229199999999997</v>
      </c>
      <c r="K685" s="33">
        <v>0.16434799999999999</v>
      </c>
      <c r="L685" s="33">
        <v>0.45451399999999997</v>
      </c>
      <c r="M685" s="33">
        <v>0.11666700000000001</v>
      </c>
      <c r="N685" s="33">
        <v>1.3889E-2</v>
      </c>
      <c r="O685" s="33">
        <v>0.13333300000000001</v>
      </c>
      <c r="P685" s="33">
        <v>0.11805599999999999</v>
      </c>
      <c r="Q685" s="33">
        <v>0.14930599999999999</v>
      </c>
      <c r="R685" s="33">
        <v>0.19305549999999999</v>
      </c>
      <c r="S685" s="33">
        <v>0.22847200000000001</v>
      </c>
      <c r="T685" s="33">
        <v>0.66840299999999997</v>
      </c>
      <c r="U685" s="33">
        <v>0.75833300000000003</v>
      </c>
      <c r="V685" s="33">
        <v>0.44479200000000002</v>
      </c>
      <c r="W685" s="33">
        <v>0.13472200000000001</v>
      </c>
      <c r="X685" s="33">
        <v>1.003819</v>
      </c>
      <c r="Y685" s="33">
        <v>0.64895800000000003</v>
      </c>
      <c r="Z685" s="33">
        <v>0.34756900000000002</v>
      </c>
      <c r="AA685" s="33">
        <v>0.55902799999999997</v>
      </c>
      <c r="AB685" s="33">
        <v>6.5625000000000003E-2</v>
      </c>
      <c r="AC685" s="33">
        <v>0.26006899999999999</v>
      </c>
      <c r="AD685" s="33">
        <v>0.114236</v>
      </c>
      <c r="AE685" s="33">
        <v>1.5531250000000001</v>
      </c>
      <c r="AF685" s="33">
        <v>0.20416699999999999</v>
      </c>
      <c r="AG685" s="33">
        <v>0.62708299999999995</v>
      </c>
      <c r="AH685" s="33">
        <v>0.30486099999999999</v>
      </c>
      <c r="AI685" s="33">
        <v>0.111806</v>
      </c>
      <c r="AJ685" s="33">
        <v>0.106944</v>
      </c>
      <c r="AK685" s="33">
        <v>0.43506899999999998</v>
      </c>
      <c r="AL685" s="33">
        <v>0.46111099999999999</v>
      </c>
      <c r="AM685" s="33">
        <v>0.23819399999999999</v>
      </c>
      <c r="AN685" s="33">
        <v>0.71215300000000004</v>
      </c>
      <c r="AO685" s="33">
        <v>0.201736</v>
      </c>
      <c r="AP685" s="33">
        <v>1.074306</v>
      </c>
      <c r="AQ685" s="33">
        <v>0.94305600000000001</v>
      </c>
      <c r="AR685" s="2">
        <f t="shared" si="14"/>
        <v>0.45295025609756095</v>
      </c>
      <c r="AS685" s="33">
        <f t="shared" si="15"/>
        <v>0.38692668549902848</v>
      </c>
      <c r="AV685" s="33">
        <v>46</v>
      </c>
      <c r="AW685" s="33" t="s">
        <v>470</v>
      </c>
      <c r="AX685" s="33">
        <v>0.12374</v>
      </c>
      <c r="AY685" s="33">
        <v>0.27951399999999998</v>
      </c>
      <c r="AZ685" s="33">
        <v>0.230903</v>
      </c>
      <c r="BA685" s="33">
        <v>0.161111</v>
      </c>
      <c r="BB685" s="33">
        <v>0.62951400000000002</v>
      </c>
      <c r="BC685" s="33">
        <v>0.57361099999999998</v>
      </c>
      <c r="BD685" s="33">
        <v>0.2</v>
      </c>
      <c r="BE685" s="33">
        <v>0.30625000000000002</v>
      </c>
      <c r="BF685" s="33">
        <v>3.3333000000000002E-2</v>
      </c>
      <c r="BG685" s="33">
        <v>4.1319000000000002E-2</v>
      </c>
      <c r="BH685" s="33">
        <v>0.17013900000000001</v>
      </c>
      <c r="BI685" s="33">
        <v>0.14305599999999999</v>
      </c>
      <c r="BJ685" s="2">
        <f t="shared" si="16"/>
        <v>0.24104083333333334</v>
      </c>
      <c r="BK685" s="33">
        <f t="shared" si="11"/>
        <v>0.19400199235851351</v>
      </c>
      <c r="BM685" s="33">
        <v>46</v>
      </c>
      <c r="BN685" s="33" t="s">
        <v>470</v>
      </c>
      <c r="BO685" s="33">
        <v>8.4519999999999998E-2</v>
      </c>
      <c r="BP685" s="33">
        <v>0.155556</v>
      </c>
      <c r="BQ685" s="33">
        <v>0.24305599999999999</v>
      </c>
      <c r="BR685" s="33">
        <v>0.16527800000000001</v>
      </c>
      <c r="BS685" s="33">
        <v>9.2360999999999999E-2</v>
      </c>
      <c r="BT685" s="33">
        <v>0.47847200000000001</v>
      </c>
      <c r="BU685" s="33">
        <v>8.9930999999999997E-2</v>
      </c>
      <c r="BV685" s="33">
        <v>0.30625000000000002</v>
      </c>
      <c r="BW685" s="33">
        <v>0.30625000000000002</v>
      </c>
      <c r="BX685" s="33">
        <v>0.138542</v>
      </c>
      <c r="BY685" s="33">
        <v>0.70486099999999996</v>
      </c>
      <c r="BZ685" s="33">
        <v>0.37673600000000002</v>
      </c>
      <c r="CA685" s="33">
        <v>0.19930600000000001</v>
      </c>
      <c r="CB685" s="33">
        <v>0.33784700000000001</v>
      </c>
      <c r="CC685" s="33">
        <v>0.42777799999999999</v>
      </c>
      <c r="CD685" s="33">
        <v>0.109375</v>
      </c>
      <c r="CE685" s="33">
        <v>0.88472200000000001</v>
      </c>
      <c r="CF685" s="33">
        <v>0.10208299999999999</v>
      </c>
      <c r="CG685" s="33">
        <v>0.172569</v>
      </c>
      <c r="CH685" s="33">
        <v>0.155556</v>
      </c>
      <c r="CI685" s="33">
        <v>0.31840299999999999</v>
      </c>
      <c r="CJ685" s="33">
        <v>0.51770799999999995</v>
      </c>
      <c r="CK685" s="33">
        <v>0.19201399999999999</v>
      </c>
      <c r="CL685" s="33">
        <v>0.31354199999999999</v>
      </c>
      <c r="CM685" s="33">
        <v>0.18715300000000001</v>
      </c>
      <c r="CN685" s="2">
        <f t="shared" si="17"/>
        <v>0.28239476000000002</v>
      </c>
      <c r="CO685" s="33">
        <f t="shared" si="18"/>
        <v>0.19902965574491646</v>
      </c>
      <c r="CR685" s="33">
        <v>46</v>
      </c>
      <c r="CS685" s="33" t="s">
        <v>470</v>
      </c>
      <c r="CT685" s="33">
        <v>1.5782999999999998E-2</v>
      </c>
      <c r="CU685" s="33">
        <v>1.2153000000000001E-2</v>
      </c>
      <c r="CV685" s="33">
        <v>2.5000000000000001E-2</v>
      </c>
      <c r="CW685" s="33">
        <v>1.8402999999999999E-2</v>
      </c>
      <c r="CX685" s="33">
        <v>2.1527999999999999E-2</v>
      </c>
      <c r="CY685" s="33">
        <v>8.6809999999999995E-3</v>
      </c>
      <c r="CZ685" s="33">
        <v>0.152778</v>
      </c>
      <c r="DA685" s="33">
        <v>7.6388999999999999E-2</v>
      </c>
      <c r="DB685" s="33">
        <v>0.30625000000000002</v>
      </c>
      <c r="DC685" s="2">
        <f t="shared" si="12"/>
        <v>7.0773888888888886E-2</v>
      </c>
      <c r="DD685" s="17">
        <f t="shared" si="13"/>
        <v>9.9865066728116264E-2</v>
      </c>
    </row>
    <row r="686" spans="1:108" x14ac:dyDescent="0.2">
      <c r="A686" s="33">
        <v>47</v>
      </c>
      <c r="B686" s="33" t="s">
        <v>470</v>
      </c>
      <c r="C686" s="33">
        <v>0.41249999999999998</v>
      </c>
      <c r="D686" s="33">
        <v>0.32707999999999998</v>
      </c>
      <c r="E686" s="33">
        <v>0.35486099999999998</v>
      </c>
      <c r="F686" s="33">
        <v>7.5346999999999997E-2</v>
      </c>
      <c r="G686" s="33">
        <v>0.160417</v>
      </c>
      <c r="H686" s="33">
        <v>1.1763999999999999</v>
      </c>
      <c r="I686" s="33">
        <v>0.4375</v>
      </c>
      <c r="J686" s="33">
        <v>0.879861</v>
      </c>
      <c r="K686" s="33">
        <v>0.12478300000000001</v>
      </c>
      <c r="L686" s="33">
        <v>0.466667</v>
      </c>
      <c r="M686" s="33">
        <v>0.13125000000000001</v>
      </c>
      <c r="N686" s="33">
        <v>1.6667000000000001E-2</v>
      </c>
      <c r="O686" s="33">
        <v>0.14722199999999999</v>
      </c>
      <c r="P686" s="33">
        <v>0.123611</v>
      </c>
      <c r="Q686" s="33">
        <v>0.13125000000000001</v>
      </c>
      <c r="R686" s="33">
        <v>0.2291665</v>
      </c>
      <c r="S686" s="33">
        <v>0.21875</v>
      </c>
      <c r="T686" s="33">
        <v>0.61666699999999997</v>
      </c>
      <c r="U686" s="33">
        <v>0.63923600000000003</v>
      </c>
      <c r="V686" s="33">
        <v>0.403472</v>
      </c>
      <c r="W686" s="33">
        <v>0.109722</v>
      </c>
      <c r="X686" s="33">
        <v>0.99409700000000001</v>
      </c>
      <c r="Y686" s="33">
        <v>0.75833300000000003</v>
      </c>
      <c r="Z686" s="33">
        <v>0.35</v>
      </c>
      <c r="AA686" s="33">
        <v>0.546875</v>
      </c>
      <c r="AB686" s="33">
        <v>6.3194E-2</v>
      </c>
      <c r="AC686" s="33">
        <v>0.22604199999999999</v>
      </c>
      <c r="AD686" s="33">
        <v>0.104514</v>
      </c>
      <c r="AE686" s="33">
        <v>1.4145829999999999</v>
      </c>
      <c r="AF686" s="33">
        <v>0.235764</v>
      </c>
      <c r="AG686" s="33">
        <v>0.75833300000000003</v>
      </c>
      <c r="AH686" s="33">
        <v>0.33263900000000002</v>
      </c>
      <c r="AI686" s="33">
        <v>4.8611000000000001E-2</v>
      </c>
      <c r="AJ686" s="33">
        <v>8.0208000000000002E-2</v>
      </c>
      <c r="AK686" s="33">
        <v>0.432639</v>
      </c>
      <c r="AL686" s="33">
        <v>0.45555600000000002</v>
      </c>
      <c r="AM686" s="33">
        <v>0.17743100000000001</v>
      </c>
      <c r="AN686" s="33">
        <v>0.73159700000000005</v>
      </c>
      <c r="AO686" s="33">
        <v>0.22604199999999999</v>
      </c>
      <c r="AP686" s="33">
        <v>0.75590299999999999</v>
      </c>
      <c r="AQ686" s="33">
        <v>0.94305600000000001</v>
      </c>
      <c r="AR686" s="2">
        <f t="shared" si="14"/>
        <v>0.41019137804878042</v>
      </c>
      <c r="AS686" s="33">
        <f t="shared" si="15"/>
        <v>0.33652034807996345</v>
      </c>
      <c r="AV686" s="33">
        <v>47</v>
      </c>
      <c r="AW686" s="33" t="s">
        <v>470</v>
      </c>
      <c r="AX686" s="33">
        <v>0.1149</v>
      </c>
      <c r="AY686" s="33">
        <v>0.26736100000000002</v>
      </c>
      <c r="AZ686" s="33">
        <v>0.18229200000000001</v>
      </c>
      <c r="BA686" s="33">
        <v>0.125</v>
      </c>
      <c r="BB686" s="33">
        <v>0.62708299999999995</v>
      </c>
      <c r="BC686" s="33">
        <v>0.54930599999999996</v>
      </c>
      <c r="BD686" s="33">
        <v>0.189583</v>
      </c>
      <c r="BE686" s="33">
        <v>0.24548600000000001</v>
      </c>
      <c r="BF686" s="33">
        <v>2.7082999999999999E-2</v>
      </c>
      <c r="BG686" s="33">
        <v>4.0972000000000001E-2</v>
      </c>
      <c r="BH686" s="33">
        <v>0.172569</v>
      </c>
      <c r="BI686" s="33">
        <v>0.167014</v>
      </c>
      <c r="BJ686" s="2">
        <f t="shared" si="16"/>
        <v>0.22572075000000003</v>
      </c>
      <c r="BK686" s="33">
        <f t="shared" si="11"/>
        <v>0.19226086314489008</v>
      </c>
      <c r="BM686" s="33">
        <v>47</v>
      </c>
      <c r="BN686" s="33" t="s">
        <v>470</v>
      </c>
      <c r="BO686" s="33">
        <v>8.9280999999999999E-2</v>
      </c>
      <c r="BP686" s="33">
        <v>0.19687499999999999</v>
      </c>
      <c r="BQ686" s="33">
        <v>0.26979199999999998</v>
      </c>
      <c r="BR686" s="33">
        <v>0.17152800000000001</v>
      </c>
      <c r="BS686" s="33">
        <v>8.5417000000000007E-2</v>
      </c>
      <c r="BT686" s="33">
        <v>0.47847200000000001</v>
      </c>
      <c r="BU686" s="33">
        <v>4.8611000000000001E-2</v>
      </c>
      <c r="BV686" s="33">
        <v>0.28680600000000001</v>
      </c>
      <c r="BW686" s="33">
        <v>0.33437499999999998</v>
      </c>
      <c r="BX686" s="33">
        <v>0.11909699999999999</v>
      </c>
      <c r="BY686" s="33">
        <v>0.79965299999999995</v>
      </c>
      <c r="BZ686" s="33">
        <v>0.38888899999999998</v>
      </c>
      <c r="CA686" s="33">
        <v>0.31597199999999998</v>
      </c>
      <c r="CB686" s="33">
        <v>0.29652800000000001</v>
      </c>
      <c r="CC686" s="33">
        <v>0.48125000000000001</v>
      </c>
      <c r="CD686" s="33">
        <v>0.109375</v>
      </c>
      <c r="CE686" s="33">
        <v>0.82638900000000004</v>
      </c>
      <c r="CF686" s="33">
        <v>0.106944</v>
      </c>
      <c r="CG686" s="33">
        <v>0.18715300000000001</v>
      </c>
      <c r="CH686" s="33">
        <v>0.235764</v>
      </c>
      <c r="CI686" s="33">
        <v>0.36944399999999999</v>
      </c>
      <c r="CJ686" s="33">
        <v>0.46909699999999999</v>
      </c>
      <c r="CK686" s="33">
        <v>0.14826400000000001</v>
      </c>
      <c r="CL686" s="33">
        <v>0.31354199999999999</v>
      </c>
      <c r="CM686" s="33">
        <v>0.17743100000000001</v>
      </c>
      <c r="CN686" s="2">
        <f t="shared" si="17"/>
        <v>0.29223796000000002</v>
      </c>
      <c r="CO686" s="33">
        <f t="shared" si="18"/>
        <v>0.20165968583905572</v>
      </c>
      <c r="CR686" s="33">
        <v>47</v>
      </c>
      <c r="CS686" s="33" t="s">
        <v>470</v>
      </c>
      <c r="CT686" s="33">
        <v>1.4836E-2</v>
      </c>
      <c r="CU686" s="33">
        <v>9.0279999999999996E-3</v>
      </c>
      <c r="CV686" s="33">
        <v>2.0139000000000001E-2</v>
      </c>
      <c r="CW686" s="33">
        <v>1.9792000000000001E-2</v>
      </c>
      <c r="CX686" s="33">
        <v>2.0833000000000001E-2</v>
      </c>
      <c r="CY686" s="33">
        <v>1.0763999999999999E-2</v>
      </c>
      <c r="CZ686" s="33">
        <v>0.13750000000000001</v>
      </c>
      <c r="DA686" s="33">
        <v>6.9444000000000006E-2</v>
      </c>
      <c r="DB686" s="33">
        <v>0.28680600000000001</v>
      </c>
      <c r="DC686" s="2">
        <f t="shared" si="12"/>
        <v>6.5460222222222225E-2</v>
      </c>
      <c r="DD686" s="17">
        <f t="shared" si="13"/>
        <v>9.2917857797596912E-2</v>
      </c>
    </row>
    <row r="687" spans="1:108" x14ac:dyDescent="0.2">
      <c r="A687" s="33">
        <v>48</v>
      </c>
      <c r="B687" s="33" t="s">
        <v>470</v>
      </c>
      <c r="C687" s="33">
        <v>0.41458</v>
      </c>
      <c r="D687" s="33">
        <v>0.27916999999999997</v>
      </c>
      <c r="E687" s="33">
        <v>0.30381900000000001</v>
      </c>
      <c r="F687" s="33">
        <v>8.7499999999999994E-2</v>
      </c>
      <c r="G687" s="33">
        <v>0.123958</v>
      </c>
      <c r="H687" s="33">
        <v>1.4267000000000001</v>
      </c>
      <c r="I687" s="33">
        <v>0.48854199999999998</v>
      </c>
      <c r="J687" s="33">
        <v>1.042708</v>
      </c>
      <c r="K687" s="33">
        <v>0.23739099999999999</v>
      </c>
      <c r="L687" s="33">
        <v>0.43020799999999998</v>
      </c>
      <c r="M687" s="33">
        <v>8.7499999999999994E-2</v>
      </c>
      <c r="N687" s="33">
        <v>1.6319E-2</v>
      </c>
      <c r="O687" s="33">
        <v>0.17986099999999999</v>
      </c>
      <c r="P687" s="33">
        <v>0.125</v>
      </c>
      <c r="Q687" s="33">
        <v>0.122917</v>
      </c>
      <c r="R687" s="33">
        <v>0.18524299999999999</v>
      </c>
      <c r="S687" s="33">
        <v>0.27951399999999998</v>
      </c>
      <c r="T687" s="33">
        <v>0.68055600000000005</v>
      </c>
      <c r="U687" s="33">
        <v>0.49826399999999998</v>
      </c>
      <c r="V687" s="33">
        <v>0.46180599999999999</v>
      </c>
      <c r="W687" s="33">
        <v>8.3333000000000004E-2</v>
      </c>
      <c r="X687" s="33">
        <v>0.90659699999999999</v>
      </c>
      <c r="Y687" s="33">
        <v>0.82395799999999997</v>
      </c>
      <c r="Z687" s="33">
        <v>0.35972199999999999</v>
      </c>
      <c r="AA687" s="33">
        <v>0.53958300000000003</v>
      </c>
      <c r="AB687" s="33">
        <v>8.0208000000000002E-2</v>
      </c>
      <c r="AC687" s="33">
        <v>0.24548600000000001</v>
      </c>
      <c r="AD687" s="33">
        <v>0.10208299999999999</v>
      </c>
      <c r="AE687" s="33">
        <v>1.7256940000000001</v>
      </c>
      <c r="AF687" s="33">
        <v>0.24062500000000001</v>
      </c>
      <c r="AG687" s="33">
        <v>0.54930599999999996</v>
      </c>
      <c r="AH687" s="33">
        <v>0.32013900000000001</v>
      </c>
      <c r="AI687" s="33">
        <v>9.2360999999999999E-2</v>
      </c>
      <c r="AJ687" s="33">
        <v>0.114236</v>
      </c>
      <c r="AK687" s="33">
        <v>0.48854199999999998</v>
      </c>
      <c r="AL687" s="33">
        <v>0.51666699999999999</v>
      </c>
      <c r="AM687" s="33">
        <v>0.25034699999999999</v>
      </c>
      <c r="AN687" s="33">
        <v>0.67569400000000002</v>
      </c>
      <c r="AO687" s="33">
        <v>0.143403</v>
      </c>
      <c r="AP687" s="33">
        <v>0.67812499999999998</v>
      </c>
      <c r="AQ687" s="33">
        <v>0.88958300000000001</v>
      </c>
      <c r="AR687" s="2">
        <f t="shared" si="14"/>
        <v>0.42188409756097567</v>
      </c>
      <c r="AS687" s="33">
        <f t="shared" si="15"/>
        <v>0.37223838673468418</v>
      </c>
      <c r="AV687" s="33">
        <v>48</v>
      </c>
      <c r="AW687" s="33" t="s">
        <v>470</v>
      </c>
      <c r="AX687" s="33">
        <v>0.12374</v>
      </c>
      <c r="AY687" s="33">
        <v>0.26493100000000003</v>
      </c>
      <c r="AZ687" s="33">
        <v>0.17986099999999999</v>
      </c>
      <c r="BA687" s="33">
        <v>0.13888900000000001</v>
      </c>
      <c r="BB687" s="33">
        <v>0.61736100000000005</v>
      </c>
      <c r="BC687" s="33">
        <v>0.53958300000000003</v>
      </c>
      <c r="BD687" s="33">
        <v>0.23333300000000001</v>
      </c>
      <c r="BE687" s="33">
        <v>0.20902799999999999</v>
      </c>
      <c r="BF687" s="33">
        <v>7.4999999999999997E-2</v>
      </c>
      <c r="BG687" s="33">
        <v>3.4722000000000003E-2</v>
      </c>
      <c r="BH687" s="33">
        <v>0.155556</v>
      </c>
      <c r="BI687" s="33">
        <v>0.173264</v>
      </c>
      <c r="BJ687" s="2">
        <f t="shared" si="16"/>
        <v>0.22877233333333336</v>
      </c>
      <c r="BK687" s="33">
        <f t="shared" si="11"/>
        <v>0.18363213774356801</v>
      </c>
      <c r="BM687" s="33">
        <v>48</v>
      </c>
      <c r="BN687" s="33" t="s">
        <v>470</v>
      </c>
      <c r="BO687" s="33">
        <v>0.11428000000000001</v>
      </c>
      <c r="BP687" s="33">
        <v>0.15069399999999999</v>
      </c>
      <c r="BQ687" s="33">
        <v>0.23819399999999999</v>
      </c>
      <c r="BR687" s="33">
        <v>0.19861100000000001</v>
      </c>
      <c r="BS687" s="33">
        <v>9.5139000000000001E-2</v>
      </c>
      <c r="BT687" s="33">
        <v>0.54722199999999999</v>
      </c>
      <c r="BU687" s="33">
        <v>6.5625000000000003E-2</v>
      </c>
      <c r="BV687" s="33">
        <v>0.33541700000000002</v>
      </c>
      <c r="BW687" s="33">
        <v>0.390625</v>
      </c>
      <c r="BX687" s="33">
        <v>0.13125000000000001</v>
      </c>
      <c r="BY687" s="33">
        <v>0.67569400000000002</v>
      </c>
      <c r="BZ687" s="33">
        <v>0.41562500000000002</v>
      </c>
      <c r="CA687" s="33">
        <v>0.31840299999999999</v>
      </c>
      <c r="CB687" s="33">
        <v>0.36458299999999999</v>
      </c>
      <c r="CC687" s="33">
        <v>0.35972199999999999</v>
      </c>
      <c r="CD687" s="33">
        <v>6.3194E-2</v>
      </c>
      <c r="CE687" s="33">
        <v>0.83368100000000001</v>
      </c>
      <c r="CF687" s="33">
        <v>9.2360999999999999E-2</v>
      </c>
      <c r="CG687" s="33">
        <v>0.19444400000000001</v>
      </c>
      <c r="CH687" s="33">
        <v>0.19687499999999999</v>
      </c>
      <c r="CI687" s="33">
        <v>0.323264</v>
      </c>
      <c r="CJ687" s="33">
        <v>0.41319400000000001</v>
      </c>
      <c r="CK687" s="33">
        <v>0.17499999999999999</v>
      </c>
      <c r="CL687" s="33">
        <v>0.37430600000000003</v>
      </c>
      <c r="CM687" s="33">
        <v>0.18229200000000001</v>
      </c>
      <c r="CN687" s="2">
        <f t="shared" si="17"/>
        <v>0.28998780000000002</v>
      </c>
      <c r="CO687" s="33">
        <f t="shared" si="18"/>
        <v>0.19160184585814929</v>
      </c>
      <c r="CR687" s="33">
        <v>48</v>
      </c>
      <c r="CS687" s="33" t="s">
        <v>470</v>
      </c>
      <c r="CT687" s="33">
        <v>1.8939000000000001E-2</v>
      </c>
      <c r="CU687" s="33">
        <v>1.5278E-2</v>
      </c>
      <c r="CV687" s="33">
        <v>2.1527999999999999E-2</v>
      </c>
      <c r="CW687" s="33">
        <v>1.8402999999999999E-2</v>
      </c>
      <c r="CX687" s="33">
        <v>2.1180999999999998E-2</v>
      </c>
      <c r="CY687" s="33">
        <v>1.4236E-2</v>
      </c>
      <c r="CZ687" s="33">
        <v>0.157639</v>
      </c>
      <c r="DA687" s="33">
        <v>7.0485999999999993E-2</v>
      </c>
      <c r="DB687" s="33">
        <v>0.252778</v>
      </c>
      <c r="DC687" s="2">
        <f t="shared" si="12"/>
        <v>6.5607555555555558E-2</v>
      </c>
      <c r="DD687" s="17">
        <f t="shared" si="13"/>
        <v>8.4425568063103834E-2</v>
      </c>
    </row>
    <row r="688" spans="1:108" x14ac:dyDescent="0.2">
      <c r="A688" s="33">
        <v>49</v>
      </c>
      <c r="B688" s="33" t="s">
        <v>470</v>
      </c>
      <c r="C688" s="33">
        <v>0.44374999999999998</v>
      </c>
      <c r="D688" s="33">
        <v>0.27500000000000002</v>
      </c>
      <c r="E688" s="33">
        <v>0.28194399999999997</v>
      </c>
      <c r="F688" s="33">
        <v>9.4792000000000001E-2</v>
      </c>
      <c r="G688" s="33">
        <v>0.11909699999999999</v>
      </c>
      <c r="H688" s="33">
        <v>1.2444</v>
      </c>
      <c r="I688" s="33">
        <v>0.43020799999999998</v>
      </c>
      <c r="J688" s="33">
        <v>0.91145799999999999</v>
      </c>
      <c r="K688" s="33">
        <v>0.16434799999999999</v>
      </c>
      <c r="L688" s="33">
        <v>0.43020799999999998</v>
      </c>
      <c r="M688" s="33">
        <v>7.2916999999999996E-2</v>
      </c>
      <c r="N688" s="33">
        <v>1.5625E-2</v>
      </c>
      <c r="O688" s="33">
        <v>0.14166699999999999</v>
      </c>
      <c r="P688" s="33">
        <v>0.11944399999999999</v>
      </c>
      <c r="Q688" s="33">
        <v>0.11597200000000001</v>
      </c>
      <c r="R688" s="33">
        <v>0.61250000000000004</v>
      </c>
      <c r="S688" s="33">
        <v>0.23333300000000001</v>
      </c>
      <c r="T688" s="33">
        <v>0.68055600000000005</v>
      </c>
      <c r="U688" s="33">
        <v>0.53958300000000003</v>
      </c>
      <c r="V688" s="33">
        <v>0.408333</v>
      </c>
      <c r="W688" s="33">
        <v>7.9167000000000001E-2</v>
      </c>
      <c r="X688" s="33">
        <v>0.87256900000000004</v>
      </c>
      <c r="Y688" s="33">
        <v>0.71944399999999997</v>
      </c>
      <c r="Z688" s="33">
        <v>0.37673600000000002</v>
      </c>
      <c r="AA688" s="33">
        <v>0.52743099999999998</v>
      </c>
      <c r="AB688" s="33">
        <v>7.7778E-2</v>
      </c>
      <c r="AC688" s="33">
        <v>0.23333300000000001</v>
      </c>
      <c r="AD688" s="33">
        <v>0.10208299999999999</v>
      </c>
      <c r="AE688" s="33">
        <v>1.482639</v>
      </c>
      <c r="AF688" s="33">
        <v>0.21631900000000001</v>
      </c>
      <c r="AG688" s="33">
        <v>0.56874999999999998</v>
      </c>
      <c r="AH688" s="33">
        <v>0.31180600000000003</v>
      </c>
      <c r="AI688" s="33">
        <v>7.0485999999999993E-2</v>
      </c>
      <c r="AJ688" s="33">
        <v>0.10208299999999999</v>
      </c>
      <c r="AK688" s="33">
        <v>0.38159700000000002</v>
      </c>
      <c r="AL688" s="33">
        <v>0.44166699999999998</v>
      </c>
      <c r="AM688" s="33">
        <v>0.26250000000000001</v>
      </c>
      <c r="AN688" s="33">
        <v>0.68298599999999998</v>
      </c>
      <c r="AO688" s="33">
        <v>0.13125000000000001</v>
      </c>
      <c r="AP688" s="33">
        <v>1.2104170000000001</v>
      </c>
      <c r="AQ688" s="33">
        <v>0.84097200000000005</v>
      </c>
      <c r="AR688" s="2">
        <f t="shared" si="14"/>
        <v>0.41529629268292684</v>
      </c>
      <c r="AS688" s="33">
        <f t="shared" si="15"/>
        <v>0.3538127779187209</v>
      </c>
      <c r="AV688" s="33">
        <v>49</v>
      </c>
      <c r="AW688" s="33" t="s">
        <v>470</v>
      </c>
      <c r="AX688" s="33">
        <v>0.10606</v>
      </c>
      <c r="AY688" s="33">
        <v>0.21145800000000001</v>
      </c>
      <c r="AZ688" s="33">
        <v>0.167708</v>
      </c>
      <c r="BA688" s="33">
        <v>0.14583299999999999</v>
      </c>
      <c r="BB688" s="33">
        <v>0.59548599999999996</v>
      </c>
      <c r="BC688" s="33">
        <v>0.41319400000000001</v>
      </c>
      <c r="BD688" s="33">
        <v>0.21041699999999999</v>
      </c>
      <c r="BE688" s="33">
        <v>0.22847200000000001</v>
      </c>
      <c r="BF688" s="33">
        <v>2.7082999999999999E-2</v>
      </c>
      <c r="BG688" s="33">
        <v>4.8958000000000002E-2</v>
      </c>
      <c r="BH688" s="33">
        <v>0.13125000000000001</v>
      </c>
      <c r="BI688" s="33">
        <v>0.12812499999999999</v>
      </c>
      <c r="BJ688" s="2">
        <f t="shared" si="16"/>
        <v>0.20117033333333334</v>
      </c>
      <c r="BK688" s="33">
        <f t="shared" si="11"/>
        <v>0.16507038271223468</v>
      </c>
      <c r="BM688" s="33">
        <v>49</v>
      </c>
      <c r="BN688" s="33" t="s">
        <v>470</v>
      </c>
      <c r="BO688" s="33">
        <v>0.12737000000000001</v>
      </c>
      <c r="BP688" s="33">
        <v>0.17986099999999999</v>
      </c>
      <c r="BQ688" s="33">
        <v>0.17986099999999999</v>
      </c>
      <c r="BR688" s="33">
        <v>0.160417</v>
      </c>
      <c r="BS688" s="33">
        <v>9.3056E-2</v>
      </c>
      <c r="BT688" s="33">
        <v>0.48680600000000002</v>
      </c>
      <c r="BU688" s="33">
        <v>5.3471999999999999E-2</v>
      </c>
      <c r="BV688" s="33">
        <v>0.32083299999999998</v>
      </c>
      <c r="BW688" s="33">
        <v>0.35833300000000001</v>
      </c>
      <c r="BX688" s="33">
        <v>0.13611100000000001</v>
      </c>
      <c r="BY688" s="33">
        <v>0.67569400000000002</v>
      </c>
      <c r="BZ688" s="33">
        <v>0.38402799999999998</v>
      </c>
      <c r="CA688" s="33">
        <v>0.26250000000000001</v>
      </c>
      <c r="CB688" s="33">
        <v>0.28437499999999999</v>
      </c>
      <c r="CC688" s="33">
        <v>0.408333</v>
      </c>
      <c r="CD688" s="33">
        <v>8.5069000000000006E-2</v>
      </c>
      <c r="CE688" s="33">
        <v>0.66597200000000001</v>
      </c>
      <c r="CF688" s="33">
        <v>9.2360999999999999E-2</v>
      </c>
      <c r="CG688" s="33">
        <v>0.17986099999999999</v>
      </c>
      <c r="CH688" s="33">
        <v>0.172569</v>
      </c>
      <c r="CI688" s="33">
        <v>0.332986</v>
      </c>
      <c r="CJ688" s="33">
        <v>0.39131899999999997</v>
      </c>
      <c r="CK688" s="33">
        <v>0.17743100000000001</v>
      </c>
      <c r="CL688" s="33">
        <v>0.32569399999999998</v>
      </c>
      <c r="CM688" s="33">
        <v>0.22604199999999999</v>
      </c>
      <c r="CN688" s="2">
        <f t="shared" si="17"/>
        <v>0.27041416000000001</v>
      </c>
      <c r="CO688" s="33">
        <f t="shared" si="18"/>
        <v>0.16727637632988307</v>
      </c>
      <c r="CR688" s="33">
        <v>49</v>
      </c>
      <c r="CS688" s="33" t="s">
        <v>470</v>
      </c>
      <c r="CT688" s="33">
        <v>1.8939000000000001E-2</v>
      </c>
      <c r="CU688" s="33">
        <v>1.4931E-2</v>
      </c>
      <c r="CV688" s="33">
        <v>1.8402999999999999E-2</v>
      </c>
      <c r="CW688" s="33">
        <v>1.8402999999999999E-2</v>
      </c>
      <c r="CX688" s="33">
        <v>2.1527999999999999E-2</v>
      </c>
      <c r="CY688" s="33">
        <v>1.0069E-2</v>
      </c>
      <c r="CZ688" s="33">
        <v>0.13194400000000001</v>
      </c>
      <c r="DA688" s="33">
        <v>6.4931000000000003E-2</v>
      </c>
      <c r="DB688" s="33">
        <v>0.25763900000000001</v>
      </c>
      <c r="DC688" s="2">
        <f t="shared" si="12"/>
        <v>6.1865222222222224E-2</v>
      </c>
      <c r="DD688" s="17">
        <f t="shared" si="13"/>
        <v>8.3202432038940094E-2</v>
      </c>
    </row>
    <row r="689" spans="1:108" x14ac:dyDescent="0.2">
      <c r="A689" s="33">
        <v>50</v>
      </c>
      <c r="B689" s="33" t="s">
        <v>470</v>
      </c>
      <c r="C689" s="33">
        <v>0.42708000000000002</v>
      </c>
      <c r="D689" s="33">
        <v>0.28542000000000001</v>
      </c>
      <c r="E689" s="33">
        <v>0.30868099999999998</v>
      </c>
      <c r="F689" s="33">
        <v>9.7222000000000003E-2</v>
      </c>
      <c r="G689" s="33">
        <v>0.12881899999999999</v>
      </c>
      <c r="H689" s="33">
        <v>1.0281</v>
      </c>
      <c r="I689" s="33">
        <v>0.35486099999999998</v>
      </c>
      <c r="J689" s="33">
        <v>0.66597200000000001</v>
      </c>
      <c r="K689" s="33">
        <v>7.9130000000000006E-2</v>
      </c>
      <c r="L689" s="33">
        <v>0.34270800000000001</v>
      </c>
      <c r="M689" s="33">
        <v>0.11909699999999999</v>
      </c>
      <c r="N689" s="33">
        <v>1.5278E-2</v>
      </c>
      <c r="O689" s="33">
        <v>9.6528000000000003E-2</v>
      </c>
      <c r="P689" s="33">
        <v>0.10208299999999999</v>
      </c>
      <c r="Q689" s="33">
        <v>8.9582999999999996E-2</v>
      </c>
      <c r="R689" s="33">
        <v>0.19756950000000001</v>
      </c>
      <c r="S689" s="33">
        <v>0.25520799999999999</v>
      </c>
      <c r="T689" s="33">
        <v>0.53229199999999999</v>
      </c>
      <c r="U689" s="33">
        <v>0.546875</v>
      </c>
      <c r="V689" s="33">
        <v>0.41562500000000002</v>
      </c>
      <c r="W689" s="33">
        <v>8.8888999999999996E-2</v>
      </c>
      <c r="X689" s="33">
        <v>0.91631899999999999</v>
      </c>
      <c r="Y689" s="33">
        <v>0.72916700000000001</v>
      </c>
      <c r="Z689" s="33">
        <v>0.35</v>
      </c>
      <c r="AA689" s="33">
        <v>0.51770799999999995</v>
      </c>
      <c r="AB689" s="33">
        <v>9.7222000000000003E-2</v>
      </c>
      <c r="AC689" s="33">
        <v>0.19444400000000001</v>
      </c>
      <c r="AD689" s="33">
        <v>0.10208299999999999</v>
      </c>
      <c r="AE689" s="33">
        <v>1.3125</v>
      </c>
      <c r="AF689" s="33">
        <v>0.24062500000000001</v>
      </c>
      <c r="AG689" s="33">
        <v>0.52500000000000002</v>
      </c>
      <c r="AH689" s="33">
        <v>0.276389</v>
      </c>
      <c r="AI689" s="33">
        <v>0.23819399999999999</v>
      </c>
      <c r="AJ689" s="33">
        <v>0.104514</v>
      </c>
      <c r="AK689" s="33">
        <v>0.53472200000000003</v>
      </c>
      <c r="AL689" s="33">
        <v>0.44166699999999998</v>
      </c>
      <c r="AM689" s="33">
        <v>0.27708300000000002</v>
      </c>
      <c r="AN689" s="33">
        <v>0.74131899999999995</v>
      </c>
      <c r="AO689" s="33">
        <v>0.114236</v>
      </c>
      <c r="AP689" s="33">
        <v>1.2760419999999999</v>
      </c>
      <c r="AQ689" s="33">
        <v>0.70243100000000003</v>
      </c>
      <c r="AR689" s="2">
        <f t="shared" si="14"/>
        <v>0.38704110975609768</v>
      </c>
      <c r="AS689" s="33">
        <f t="shared" si="15"/>
        <v>0.32267363121712289</v>
      </c>
      <c r="AV689" s="33">
        <v>50</v>
      </c>
      <c r="AW689" s="33" t="s">
        <v>470</v>
      </c>
      <c r="AX689" s="33">
        <v>0.10385</v>
      </c>
      <c r="AY689" s="33">
        <v>0.213889</v>
      </c>
      <c r="AZ689" s="33">
        <v>0.16527800000000001</v>
      </c>
      <c r="BA689" s="33">
        <v>9.7222000000000003E-2</v>
      </c>
      <c r="BB689" s="33">
        <v>0.53229199999999999</v>
      </c>
      <c r="BC689" s="33">
        <v>0.41562500000000002</v>
      </c>
      <c r="BD689" s="33">
        <v>0.17291699999999999</v>
      </c>
      <c r="BE689" s="33"/>
      <c r="BF689" s="33">
        <v>3.2639000000000001E-2</v>
      </c>
      <c r="BG689" s="33">
        <v>4.8958000000000002E-2</v>
      </c>
      <c r="BH689" s="33">
        <v>0.15798599999999999</v>
      </c>
      <c r="BI689" s="33">
        <v>0.13229199999999999</v>
      </c>
      <c r="BJ689" s="2">
        <f t="shared" si="16"/>
        <v>0.18844981818181819</v>
      </c>
      <c r="BK689" s="33">
        <f t="shared" si="11"/>
        <v>0.16023893943954792</v>
      </c>
      <c r="BM689" s="33">
        <v>50</v>
      </c>
      <c r="BN689" s="33" t="s">
        <v>470</v>
      </c>
      <c r="BO689" s="33">
        <v>0.10119</v>
      </c>
      <c r="BP689" s="33">
        <v>0.184722</v>
      </c>
      <c r="BQ689" s="33">
        <v>0.19201399999999999</v>
      </c>
      <c r="BR689" s="33">
        <v>0.16597200000000001</v>
      </c>
      <c r="BS689" s="33">
        <v>6.8750000000000006E-2</v>
      </c>
      <c r="BT689" s="33">
        <v>0.60555599999999998</v>
      </c>
      <c r="BU689" s="33">
        <v>6.3194E-2</v>
      </c>
      <c r="BV689" s="33">
        <v>0.28437499999999999</v>
      </c>
      <c r="BW689" s="33">
        <v>0.27083299999999999</v>
      </c>
      <c r="BX689" s="33">
        <v>0.126389</v>
      </c>
      <c r="BY689" s="33">
        <v>0.61493100000000001</v>
      </c>
      <c r="BZ689" s="33">
        <v>0.35243099999999999</v>
      </c>
      <c r="CA689" s="33">
        <v>0.29652800000000001</v>
      </c>
      <c r="CB689" s="33">
        <v>0.27465299999999998</v>
      </c>
      <c r="CC689" s="33">
        <v>0.45937499999999998</v>
      </c>
      <c r="CD689" s="33">
        <v>9.9653000000000005E-2</v>
      </c>
      <c r="CE689" s="33">
        <v>0.651389</v>
      </c>
      <c r="CF689" s="33">
        <v>8.7499999999999994E-2</v>
      </c>
      <c r="CG689" s="33">
        <v>0.167708</v>
      </c>
      <c r="CH689" s="33">
        <v>0.19201399999999999</v>
      </c>
      <c r="CI689" s="33">
        <v>0.28437499999999999</v>
      </c>
      <c r="CJ689" s="33">
        <v>0.38402799999999998</v>
      </c>
      <c r="CK689" s="33">
        <v>0.143403</v>
      </c>
      <c r="CL689" s="33">
        <v>0.39374999999999999</v>
      </c>
      <c r="CM689" s="33">
        <v>0.15069399999999999</v>
      </c>
      <c r="CN689" s="2">
        <f t="shared" si="17"/>
        <v>0.26461708</v>
      </c>
      <c r="CO689" s="33">
        <f t="shared" si="18"/>
        <v>0.17249634117639517</v>
      </c>
      <c r="CR689" s="33">
        <v>50</v>
      </c>
      <c r="CS689" s="33" t="s">
        <v>470</v>
      </c>
      <c r="CT689" s="33">
        <v>1.8939000000000001E-2</v>
      </c>
      <c r="CU689" s="33">
        <v>1.1806000000000001E-2</v>
      </c>
      <c r="CV689" s="33">
        <v>2.1527999999999999E-2</v>
      </c>
      <c r="CW689" s="33">
        <v>2.2221999999999999E-2</v>
      </c>
      <c r="CX689" s="33">
        <v>1.2153000000000001E-2</v>
      </c>
      <c r="CY689" s="33">
        <v>1.1110999999999999E-2</v>
      </c>
      <c r="CZ689" s="33">
        <v>0.13680600000000001</v>
      </c>
      <c r="DA689" s="33">
        <v>6.0763999999999999E-2</v>
      </c>
      <c r="DB689" s="33">
        <v>0.30625000000000002</v>
      </c>
      <c r="DC689" s="2">
        <f t="shared" si="12"/>
        <v>6.6842111111111116E-2</v>
      </c>
      <c r="DD689" s="17">
        <f t="shared" si="13"/>
        <v>9.8560188861228915E-2</v>
      </c>
    </row>
    <row r="690" spans="1:108" x14ac:dyDescent="0.2">
      <c r="A690" s="33">
        <v>51</v>
      </c>
      <c r="B690" s="33" t="s">
        <v>470</v>
      </c>
      <c r="C690" s="33">
        <v>0.40833000000000003</v>
      </c>
      <c r="D690" s="33">
        <v>0.28749999999999998</v>
      </c>
      <c r="E690" s="33">
        <v>0.31111100000000003</v>
      </c>
      <c r="F690" s="33">
        <v>0.10208299999999999</v>
      </c>
      <c r="G690" s="33">
        <v>9.9653000000000005E-2</v>
      </c>
      <c r="H690" s="33">
        <v>0.95764000000000005</v>
      </c>
      <c r="I690" s="33">
        <v>0.36944399999999999</v>
      </c>
      <c r="J690" s="33">
        <v>0.64652799999999999</v>
      </c>
      <c r="K690" s="33">
        <v>0.12478300000000001</v>
      </c>
      <c r="L690" s="33">
        <v>0.41319400000000001</v>
      </c>
      <c r="M690" s="33">
        <v>8.7499999999999994E-2</v>
      </c>
      <c r="N690" s="33">
        <v>1.5625E-2</v>
      </c>
      <c r="O690" s="33">
        <v>0.1125</v>
      </c>
      <c r="P690" s="33">
        <v>0.109722</v>
      </c>
      <c r="Q690" s="33">
        <v>0.13472200000000001</v>
      </c>
      <c r="R690" s="33">
        <v>0.17795150000000001</v>
      </c>
      <c r="S690" s="33">
        <v>0.21875</v>
      </c>
      <c r="T690" s="33">
        <v>0.62222200000000005</v>
      </c>
      <c r="U690" s="33">
        <v>0.48611100000000002</v>
      </c>
      <c r="V690" s="33">
        <v>0.37916699999999998</v>
      </c>
      <c r="W690" s="33">
        <v>0.17916699999999999</v>
      </c>
      <c r="X690" s="33">
        <v>0.89687499999999998</v>
      </c>
      <c r="Y690" s="33">
        <v>0.661111</v>
      </c>
      <c r="Z690" s="33">
        <v>0.36458299999999999</v>
      </c>
      <c r="AA690" s="33">
        <v>0.52743099999999998</v>
      </c>
      <c r="AB690" s="33">
        <v>9.4792000000000001E-2</v>
      </c>
      <c r="AC690" s="33">
        <v>0.206597</v>
      </c>
      <c r="AD690" s="33">
        <v>0.106944</v>
      </c>
      <c r="AE690" s="33">
        <v>1.188542</v>
      </c>
      <c r="AF690" s="33">
        <v>0.21631900000000001</v>
      </c>
      <c r="AG690" s="33">
        <v>0.53958300000000003</v>
      </c>
      <c r="AH690" s="33">
        <v>0.33333299999999999</v>
      </c>
      <c r="AI690" s="33">
        <v>0.121528</v>
      </c>
      <c r="AJ690" s="33">
        <v>0.109375</v>
      </c>
      <c r="AK690" s="33">
        <v>0.51527800000000001</v>
      </c>
      <c r="AL690" s="33">
        <v>0.49444399999999999</v>
      </c>
      <c r="AM690" s="33">
        <v>0.21631900000000001</v>
      </c>
      <c r="AN690" s="33">
        <v>0.74861100000000003</v>
      </c>
      <c r="AO690" s="33">
        <v>0.126389</v>
      </c>
      <c r="AP690" s="33">
        <v>0.70972199999999996</v>
      </c>
      <c r="AQ690" s="33">
        <v>0.71458299999999997</v>
      </c>
      <c r="AR690" s="2">
        <f t="shared" si="14"/>
        <v>0.36917225609756094</v>
      </c>
      <c r="AS690" s="33">
        <f t="shared" si="15"/>
        <v>0.27918463616156253</v>
      </c>
      <c r="AV690" s="33">
        <v>51</v>
      </c>
      <c r="AW690" s="33" t="s">
        <v>470</v>
      </c>
      <c r="AX690" s="33">
        <v>0.10606</v>
      </c>
      <c r="AY690" s="33">
        <v>0.23333300000000001</v>
      </c>
      <c r="AZ690" s="33">
        <v>0.298958</v>
      </c>
      <c r="BA690" s="33">
        <v>0.129167</v>
      </c>
      <c r="BB690" s="33">
        <v>0.52013900000000002</v>
      </c>
      <c r="BC690" s="33">
        <v>0.44479200000000002</v>
      </c>
      <c r="BD690" s="33">
        <v>0.16666700000000001</v>
      </c>
      <c r="BE690" s="33">
        <v>0.21631900000000001</v>
      </c>
      <c r="BF690" s="33">
        <v>2.9860999999999999E-2</v>
      </c>
      <c r="BG690" s="33">
        <v>6.0068999999999997E-2</v>
      </c>
      <c r="BH690" s="33">
        <v>0.143403</v>
      </c>
      <c r="BI690" s="33">
        <v>0.140625</v>
      </c>
      <c r="BJ690" s="2">
        <f t="shared" si="16"/>
        <v>0.20744941666666669</v>
      </c>
      <c r="BK690" s="33">
        <f t="shared" si="11"/>
        <v>0.15435494981974029</v>
      </c>
      <c r="BM690" s="33">
        <v>51</v>
      </c>
      <c r="BN690" s="33" t="s">
        <v>470</v>
      </c>
      <c r="BO690" s="33">
        <v>9.8805000000000004E-2</v>
      </c>
      <c r="BP690" s="33">
        <v>0.19687499999999999</v>
      </c>
      <c r="BQ690" s="33">
        <v>0.27465299999999998</v>
      </c>
      <c r="BR690" s="33">
        <v>0.159028</v>
      </c>
      <c r="BS690" s="33">
        <v>8.2639000000000004E-2</v>
      </c>
      <c r="BT690" s="33">
        <v>0.48125000000000001</v>
      </c>
      <c r="BU690" s="33">
        <v>7.5346999999999997E-2</v>
      </c>
      <c r="BV690" s="33">
        <v>0.27708300000000002</v>
      </c>
      <c r="BW690" s="33">
        <v>0.33854200000000001</v>
      </c>
      <c r="BX690" s="33">
        <v>0.106944</v>
      </c>
      <c r="BY690" s="33">
        <v>0.68541700000000005</v>
      </c>
      <c r="BZ690" s="33">
        <v>0.42291699999999999</v>
      </c>
      <c r="CA690" s="33">
        <v>0.36701400000000001</v>
      </c>
      <c r="CB690" s="33">
        <v>0.28437499999999999</v>
      </c>
      <c r="CC690" s="33">
        <v>0.43506899999999998</v>
      </c>
      <c r="CD690" s="33">
        <v>7.7778E-2</v>
      </c>
      <c r="CE690" s="33">
        <v>0.62951400000000002</v>
      </c>
      <c r="CF690" s="33">
        <v>8.9930999999999997E-2</v>
      </c>
      <c r="CG690" s="33">
        <v>0.21875</v>
      </c>
      <c r="CH690" s="33">
        <v>0.18715300000000001</v>
      </c>
      <c r="CI690" s="33">
        <v>0.323264</v>
      </c>
      <c r="CJ690" s="33">
        <v>0.42534699999999998</v>
      </c>
      <c r="CK690" s="33">
        <v>0.167708</v>
      </c>
      <c r="CL690" s="33">
        <v>0.28680600000000001</v>
      </c>
      <c r="CM690" s="33">
        <v>0.17013900000000001</v>
      </c>
      <c r="CN690" s="2">
        <f t="shared" si="17"/>
        <v>0.27449392000000006</v>
      </c>
      <c r="CO690" s="33">
        <f t="shared" si="18"/>
        <v>0.16882760015444734</v>
      </c>
      <c r="CR690" s="33">
        <v>51</v>
      </c>
      <c r="CS690" s="33" t="s">
        <v>470</v>
      </c>
      <c r="CT690" s="33">
        <v>2.1465000000000001E-2</v>
      </c>
      <c r="CU690" s="33">
        <v>1.2500000000000001E-2</v>
      </c>
      <c r="CV690" s="33">
        <v>1.6319E-2</v>
      </c>
      <c r="CW690" s="33">
        <v>1.3889E-2</v>
      </c>
      <c r="CX690" s="33">
        <v>2.5347000000000001E-2</v>
      </c>
      <c r="CY690" s="33">
        <v>1.5972E-2</v>
      </c>
      <c r="CZ690" s="33">
        <v>0.127778</v>
      </c>
      <c r="DA690" s="33">
        <v>5.2777999999999999E-2</v>
      </c>
      <c r="DB690" s="33">
        <v>0.25763900000000001</v>
      </c>
      <c r="DC690" s="2">
        <f t="shared" si="12"/>
        <v>6.0409666666666667E-2</v>
      </c>
      <c r="DD690" s="17">
        <f t="shared" si="13"/>
        <v>8.2629008184172223E-2</v>
      </c>
    </row>
    <row r="691" spans="1:108" x14ac:dyDescent="0.2">
      <c r="A691" s="33">
        <v>52</v>
      </c>
      <c r="B691" s="33" t="s">
        <v>470</v>
      </c>
      <c r="C691" s="33">
        <v>0.38124999999999998</v>
      </c>
      <c r="D691" s="33">
        <v>0.27707999999999999</v>
      </c>
      <c r="E691" s="33">
        <v>0.28680600000000001</v>
      </c>
      <c r="F691" s="33">
        <v>8.7499999999999994E-2</v>
      </c>
      <c r="G691" s="33">
        <v>0.104514</v>
      </c>
      <c r="H691" s="33">
        <v>1.0281</v>
      </c>
      <c r="I691" s="33">
        <v>0.35</v>
      </c>
      <c r="J691" s="33">
        <v>0.62465300000000001</v>
      </c>
      <c r="K691" s="33">
        <v>0.12478300000000001</v>
      </c>
      <c r="L691" s="33">
        <v>0.39861099999999999</v>
      </c>
      <c r="M691" s="33">
        <v>0.138542</v>
      </c>
      <c r="N691" s="33">
        <v>1.8055999999999999E-2</v>
      </c>
      <c r="O691" s="33">
        <v>0.129167</v>
      </c>
      <c r="P691" s="33">
        <v>0.120833</v>
      </c>
      <c r="Q691" s="33">
        <v>0.13819400000000001</v>
      </c>
      <c r="R691" s="33">
        <v>0.1875</v>
      </c>
      <c r="S691" s="33">
        <v>0.19687499999999999</v>
      </c>
      <c r="T691" s="33">
        <v>0.52013900000000002</v>
      </c>
      <c r="U691" s="33">
        <v>0.49340299999999998</v>
      </c>
      <c r="V691" s="33">
        <v>0.36458299999999999</v>
      </c>
      <c r="W691" s="33">
        <v>0.158333</v>
      </c>
      <c r="X691" s="33">
        <v>0.88472200000000001</v>
      </c>
      <c r="Y691" s="33">
        <v>0.70729200000000003</v>
      </c>
      <c r="Z691" s="33">
        <v>0.34270800000000001</v>
      </c>
      <c r="AA691" s="33">
        <v>0.48368100000000003</v>
      </c>
      <c r="AB691" s="33">
        <v>8.9930999999999997E-2</v>
      </c>
      <c r="AC691" s="33">
        <v>0.17986099999999999</v>
      </c>
      <c r="AD691" s="33">
        <v>9.2360999999999999E-2</v>
      </c>
      <c r="AE691" s="33">
        <v>1.2760419999999999</v>
      </c>
      <c r="AF691" s="33">
        <v>0.21631900000000001</v>
      </c>
      <c r="AG691" s="33">
        <v>0.45937499999999998</v>
      </c>
      <c r="AH691" s="33">
        <v>0.33472200000000002</v>
      </c>
      <c r="AI691" s="33">
        <v>0.10208299999999999</v>
      </c>
      <c r="AJ691" s="33">
        <v>8.2639000000000004E-2</v>
      </c>
      <c r="AK691" s="33">
        <v>0.43993100000000002</v>
      </c>
      <c r="AL691" s="33">
        <v>0.57222200000000001</v>
      </c>
      <c r="AM691" s="33">
        <v>0.26493100000000003</v>
      </c>
      <c r="AN691" s="33">
        <v>0.64895800000000003</v>
      </c>
      <c r="AO691" s="33">
        <v>0.123958</v>
      </c>
      <c r="AP691" s="33">
        <v>0.88958300000000001</v>
      </c>
      <c r="AQ691" s="33">
        <v>0.71701400000000004</v>
      </c>
      <c r="AR691" s="2">
        <f t="shared" si="14"/>
        <v>0.36676231707317081</v>
      </c>
      <c r="AS691" s="33">
        <f t="shared" si="15"/>
        <v>0.2915347700882725</v>
      </c>
      <c r="AV691" s="33">
        <v>52</v>
      </c>
      <c r="AW691" s="33" t="s">
        <v>470</v>
      </c>
      <c r="AX691" s="33">
        <v>9.9432000000000006E-2</v>
      </c>
      <c r="AY691" s="33">
        <v>0.19687499999999999</v>
      </c>
      <c r="AZ691" s="33">
        <v>0.138542</v>
      </c>
      <c r="BA691" s="33">
        <v>0.15</v>
      </c>
      <c r="BB691" s="33">
        <v>0.48611100000000002</v>
      </c>
      <c r="BC691" s="33">
        <v>0.43020799999999998</v>
      </c>
      <c r="BD691" s="33">
        <v>0.20208300000000001</v>
      </c>
      <c r="BE691" s="33">
        <v>0.20902799999999999</v>
      </c>
      <c r="BF691" s="33">
        <v>2.5694000000000002E-2</v>
      </c>
      <c r="BG691" s="33">
        <v>3.9236E-2</v>
      </c>
      <c r="BH691" s="33">
        <v>0.17013900000000001</v>
      </c>
      <c r="BI691" s="33">
        <v>0.141319</v>
      </c>
      <c r="BJ691" s="2">
        <f t="shared" si="16"/>
        <v>0.19072225000000001</v>
      </c>
      <c r="BK691" s="33">
        <f t="shared" ref="BK691:BK722" si="19">STDEV(AX691:BH691)</f>
        <v>0.14429454207721348</v>
      </c>
      <c r="BM691" s="33">
        <v>52</v>
      </c>
      <c r="BN691" s="33" t="s">
        <v>470</v>
      </c>
      <c r="BO691" s="33">
        <v>7.6187000000000005E-2</v>
      </c>
      <c r="BP691" s="33">
        <v>0.18229200000000001</v>
      </c>
      <c r="BQ691" s="33">
        <v>0.26006899999999999</v>
      </c>
      <c r="BR691" s="33">
        <v>0.13263900000000001</v>
      </c>
      <c r="BS691" s="33">
        <v>8.1944000000000003E-2</v>
      </c>
      <c r="BT691" s="33">
        <v>0.377083</v>
      </c>
      <c r="BU691" s="33">
        <v>5.1041999999999997E-2</v>
      </c>
      <c r="BV691" s="33">
        <v>0.27951399999999998</v>
      </c>
      <c r="BW691" s="33">
        <v>0.32708300000000001</v>
      </c>
      <c r="BX691" s="33">
        <v>0.11666700000000001</v>
      </c>
      <c r="BY691" s="33">
        <v>0.73402800000000001</v>
      </c>
      <c r="BZ691" s="33">
        <v>0.34756900000000002</v>
      </c>
      <c r="CA691" s="33">
        <v>0.32083299999999998</v>
      </c>
      <c r="CB691" s="33">
        <v>0.29166700000000001</v>
      </c>
      <c r="CC691" s="33">
        <v>0.44479200000000002</v>
      </c>
      <c r="CD691" s="33">
        <v>9.4792000000000001E-2</v>
      </c>
      <c r="CE691" s="33">
        <v>0.78506900000000002</v>
      </c>
      <c r="CF691" s="33">
        <v>0.10208299999999999</v>
      </c>
      <c r="CG691" s="33">
        <v>0.18229200000000001</v>
      </c>
      <c r="CH691" s="33">
        <v>0.167708</v>
      </c>
      <c r="CI691" s="33">
        <v>0.31111100000000003</v>
      </c>
      <c r="CJ691" s="33">
        <v>0.36458299999999999</v>
      </c>
      <c r="CK691" s="33">
        <v>0.17986099999999999</v>
      </c>
      <c r="CL691" s="33">
        <v>0.38888899999999998</v>
      </c>
      <c r="CM691" s="33">
        <v>0.123958</v>
      </c>
      <c r="CN691" s="2">
        <f t="shared" si="17"/>
        <v>0.26895020000000003</v>
      </c>
      <c r="CO691" s="33">
        <f t="shared" si="18"/>
        <v>0.18678694287900138</v>
      </c>
      <c r="CR691" s="33">
        <v>52</v>
      </c>
      <c r="CS691" s="33" t="s">
        <v>470</v>
      </c>
      <c r="CT691" s="33">
        <v>1.5782999999999998E-2</v>
      </c>
      <c r="CU691" s="33">
        <v>1.0416999999999999E-2</v>
      </c>
      <c r="CV691" s="33">
        <v>2.2221999999999999E-2</v>
      </c>
      <c r="CW691" s="33">
        <v>1.7708000000000002E-2</v>
      </c>
      <c r="CX691" s="33">
        <v>2.4306000000000001E-2</v>
      </c>
      <c r="CY691" s="33">
        <v>1.3542E-2</v>
      </c>
      <c r="CZ691" s="33">
        <v>0.109722</v>
      </c>
      <c r="DA691" s="33">
        <v>6.4931000000000003E-2</v>
      </c>
      <c r="DB691" s="33">
        <v>0.26736100000000002</v>
      </c>
      <c r="DC691" s="2">
        <f t="shared" si="12"/>
        <v>6.0665777777777784E-2</v>
      </c>
      <c r="DD691" s="17">
        <f t="shared" si="13"/>
        <v>8.4078090154001736E-2</v>
      </c>
    </row>
    <row r="692" spans="1:108" x14ac:dyDescent="0.2">
      <c r="A692" s="33">
        <v>53</v>
      </c>
      <c r="B692" s="33" t="s">
        <v>470</v>
      </c>
      <c r="C692" s="33">
        <v>0.36249999999999999</v>
      </c>
      <c r="D692" s="33">
        <v>0.27083000000000002</v>
      </c>
      <c r="E692" s="33">
        <v>0.28680600000000001</v>
      </c>
      <c r="F692" s="33">
        <v>0.10208299999999999</v>
      </c>
      <c r="G692" s="33">
        <v>0.10208299999999999</v>
      </c>
      <c r="H692" s="33">
        <v>1.0014000000000001</v>
      </c>
      <c r="I692" s="33">
        <v>0.37673600000000002</v>
      </c>
      <c r="J692" s="33">
        <v>0.58819399999999999</v>
      </c>
      <c r="K692" s="33">
        <v>0.115652</v>
      </c>
      <c r="L692" s="33">
        <v>0.28923599999999999</v>
      </c>
      <c r="M692" s="33">
        <v>9.7222000000000003E-2</v>
      </c>
      <c r="N692" s="33">
        <v>1.8055999999999999E-2</v>
      </c>
      <c r="O692" s="33">
        <v>0.16597200000000001</v>
      </c>
      <c r="P692" s="33">
        <v>0.120139</v>
      </c>
      <c r="Q692" s="33">
        <v>0.16527800000000001</v>
      </c>
      <c r="R692" s="33">
        <v>0.201215</v>
      </c>
      <c r="S692" s="33">
        <v>0.26006899999999999</v>
      </c>
      <c r="T692" s="33">
        <v>0.51770799999999995</v>
      </c>
      <c r="U692" s="33">
        <v>0.46423599999999998</v>
      </c>
      <c r="V692" s="33">
        <v>0.35972199999999999</v>
      </c>
      <c r="W692" s="33">
        <v>7.3610999999999996E-2</v>
      </c>
      <c r="X692" s="33">
        <v>0.77777799999999997</v>
      </c>
      <c r="Y692" s="33">
        <v>0.661111</v>
      </c>
      <c r="Z692" s="33">
        <v>0.35243099999999999</v>
      </c>
      <c r="AA692" s="33">
        <v>0.47881899999999999</v>
      </c>
      <c r="AB692" s="33">
        <v>8.2639000000000004E-2</v>
      </c>
      <c r="AC692" s="33">
        <v>0.16527800000000001</v>
      </c>
      <c r="AD692" s="33">
        <v>8.5069000000000006E-2</v>
      </c>
      <c r="AE692" s="33">
        <v>1.183681</v>
      </c>
      <c r="AF692" s="33">
        <v>0.19444400000000001</v>
      </c>
      <c r="AG692" s="33">
        <v>0.47881899999999999</v>
      </c>
      <c r="AH692" s="33">
        <v>0.33472200000000002</v>
      </c>
      <c r="AI692" s="33">
        <v>4.8611000000000001E-2</v>
      </c>
      <c r="AJ692" s="33">
        <v>9.2360999999999999E-2</v>
      </c>
      <c r="AK692" s="33">
        <v>0.41562500000000002</v>
      </c>
      <c r="AL692" s="33">
        <v>0.466667</v>
      </c>
      <c r="AM692" s="33">
        <v>0.30868099999999998</v>
      </c>
      <c r="AN692" s="33">
        <v>0.65625</v>
      </c>
      <c r="AO692" s="33">
        <v>0.121528</v>
      </c>
      <c r="AP692" s="33">
        <v>1.441319</v>
      </c>
      <c r="AQ692" s="33">
        <v>0.64652799999999999</v>
      </c>
      <c r="AR692" s="2">
        <f t="shared" si="14"/>
        <v>0.36417339024390244</v>
      </c>
      <c r="AS692" s="33">
        <f t="shared" si="15"/>
        <v>0.31297941059899442</v>
      </c>
      <c r="AV692" s="33">
        <v>53</v>
      </c>
      <c r="AW692" s="33" t="s">
        <v>470</v>
      </c>
      <c r="AX692" s="33">
        <v>9.0593000000000007E-2</v>
      </c>
      <c r="AY692" s="33">
        <v>0.21631900000000001</v>
      </c>
      <c r="AZ692" s="33">
        <v>0.138542</v>
      </c>
      <c r="BA692" s="33">
        <v>0.105556</v>
      </c>
      <c r="BB692" s="33">
        <v>0.471528</v>
      </c>
      <c r="BC692" s="33">
        <v>0.43020799999999998</v>
      </c>
      <c r="BD692" s="33">
        <v>0.19791700000000001</v>
      </c>
      <c r="BE692" s="33">
        <v>0.206597</v>
      </c>
      <c r="BF692" s="33">
        <v>2.7082999999999999E-2</v>
      </c>
      <c r="BG692" s="33">
        <v>4.0278000000000001E-2</v>
      </c>
      <c r="BH692" s="33">
        <v>0.13125000000000001</v>
      </c>
      <c r="BI692" s="33">
        <v>0.16458300000000001</v>
      </c>
      <c r="BJ692" s="2">
        <f t="shared" si="16"/>
        <v>0.18503783333333332</v>
      </c>
      <c r="BK692" s="33">
        <f t="shared" si="19"/>
        <v>0.14489771994498241</v>
      </c>
      <c r="BM692" s="33">
        <v>53</v>
      </c>
      <c r="BN692" s="33" t="s">
        <v>470</v>
      </c>
      <c r="BO692" s="33">
        <v>8.3329E-2</v>
      </c>
      <c r="BP692" s="33">
        <v>0.17499999999999999</v>
      </c>
      <c r="BQ692" s="33">
        <v>0.21145800000000001</v>
      </c>
      <c r="BR692" s="33">
        <v>0.14444399999999999</v>
      </c>
      <c r="BS692" s="33">
        <v>9.7222000000000003E-2</v>
      </c>
      <c r="BT692" s="33">
        <v>0.409028</v>
      </c>
      <c r="BU692" s="33">
        <v>8.9930999999999997E-2</v>
      </c>
      <c r="BV692" s="33">
        <v>0.26979199999999998</v>
      </c>
      <c r="BW692" s="33">
        <v>0.328125</v>
      </c>
      <c r="BX692" s="33">
        <v>9.7222000000000003E-2</v>
      </c>
      <c r="BY692" s="33">
        <v>0.63680599999999998</v>
      </c>
      <c r="BZ692" s="33">
        <v>0.37430600000000003</v>
      </c>
      <c r="CA692" s="33">
        <v>0.25034699999999999</v>
      </c>
      <c r="CB692" s="33">
        <v>0.32569399999999998</v>
      </c>
      <c r="CC692" s="33">
        <v>0.44479200000000002</v>
      </c>
      <c r="CD692" s="33">
        <v>5.1041999999999997E-2</v>
      </c>
      <c r="CE692" s="33">
        <v>1.8180559999999999</v>
      </c>
      <c r="CF692" s="33">
        <v>0.12881899999999999</v>
      </c>
      <c r="CG692" s="33">
        <v>0.184722</v>
      </c>
      <c r="CH692" s="33">
        <v>0.172569</v>
      </c>
      <c r="CI692" s="33">
        <v>0.26979199999999998</v>
      </c>
      <c r="CJ692" s="33">
        <v>0.362153</v>
      </c>
      <c r="CK692" s="33">
        <v>0.13611100000000001</v>
      </c>
      <c r="CL692" s="33">
        <v>0.35972199999999999</v>
      </c>
      <c r="CM692" s="33">
        <v>0.17013900000000001</v>
      </c>
      <c r="CN692" s="2">
        <f t="shared" si="17"/>
        <v>0.30362483999999995</v>
      </c>
      <c r="CO692" s="33">
        <f t="shared" si="18"/>
        <v>0.34488271426695183</v>
      </c>
      <c r="CR692" s="33">
        <v>53</v>
      </c>
      <c r="CS692" s="33" t="s">
        <v>470</v>
      </c>
      <c r="CT692" s="33">
        <v>1.8939000000000001E-2</v>
      </c>
      <c r="CU692" s="33">
        <v>9.0279999999999996E-3</v>
      </c>
      <c r="CV692" s="33">
        <v>1.5278E-2</v>
      </c>
      <c r="CW692" s="33">
        <v>1.8402999999999999E-2</v>
      </c>
      <c r="CX692" s="33">
        <v>1.9792000000000001E-2</v>
      </c>
      <c r="CY692" s="33">
        <v>7.639E-3</v>
      </c>
      <c r="CZ692" s="33">
        <v>0.112847</v>
      </c>
      <c r="DA692" s="33">
        <v>5.6944000000000002E-2</v>
      </c>
      <c r="DB692" s="33">
        <v>0.30625000000000002</v>
      </c>
      <c r="DC692" s="2">
        <f t="shared" si="12"/>
        <v>6.2791111111111117E-2</v>
      </c>
      <c r="DD692" s="17">
        <f t="shared" si="13"/>
        <v>9.7303629246863726E-2</v>
      </c>
    </row>
    <row r="693" spans="1:108" x14ac:dyDescent="0.2">
      <c r="A693" s="33">
        <v>54</v>
      </c>
      <c r="B693" s="33" t="s">
        <v>470</v>
      </c>
      <c r="C693" s="33">
        <v>0.33957999999999999</v>
      </c>
      <c r="D693" s="33">
        <v>0.26874999999999999</v>
      </c>
      <c r="E693" s="33">
        <v>0.27708300000000002</v>
      </c>
      <c r="F693" s="33">
        <v>7.7778E-2</v>
      </c>
      <c r="G693" s="33">
        <v>9.4792000000000001E-2</v>
      </c>
      <c r="H693" s="33">
        <v>1.0622</v>
      </c>
      <c r="I693" s="33">
        <v>0.50798600000000005</v>
      </c>
      <c r="J693" s="33">
        <v>0.68298599999999998</v>
      </c>
      <c r="K693" s="33">
        <v>0.13086999999999999</v>
      </c>
      <c r="L693" s="33">
        <v>0.36458299999999999</v>
      </c>
      <c r="M693" s="33">
        <v>8.2639000000000004E-2</v>
      </c>
      <c r="N693" s="33">
        <v>1.8402999999999999E-2</v>
      </c>
      <c r="O693" s="33">
        <v>0.122917</v>
      </c>
      <c r="P693" s="33">
        <v>0.104861</v>
      </c>
      <c r="Q693" s="33">
        <v>0.14027800000000001</v>
      </c>
      <c r="R693" s="33">
        <v>0.21857650000000001</v>
      </c>
      <c r="S693" s="33">
        <v>0.19930600000000001</v>
      </c>
      <c r="T693" s="33">
        <v>0.62708299999999995</v>
      </c>
      <c r="U693" s="33">
        <v>0.41562500000000002</v>
      </c>
      <c r="V693" s="33">
        <v>0.35243099999999999</v>
      </c>
      <c r="W693" s="33">
        <v>5.9721999999999997E-2</v>
      </c>
      <c r="X693" s="33">
        <v>0.73645799999999995</v>
      </c>
      <c r="Y693" s="33">
        <v>0.67569400000000002</v>
      </c>
      <c r="Z693" s="33">
        <v>0.35972199999999999</v>
      </c>
      <c r="AA693" s="33">
        <v>0.466667</v>
      </c>
      <c r="AB693" s="33">
        <v>9.7222000000000003E-2</v>
      </c>
      <c r="AC693" s="33">
        <v>0.18715300000000001</v>
      </c>
      <c r="AD693" s="33">
        <v>0.104514</v>
      </c>
      <c r="AE693" s="33">
        <v>1.3125</v>
      </c>
      <c r="AF693" s="33">
        <v>0.23333300000000001</v>
      </c>
      <c r="AG693" s="33">
        <v>0.51041700000000001</v>
      </c>
      <c r="AH693" s="33">
        <v>0.30208299999999999</v>
      </c>
      <c r="AI693" s="33">
        <v>9.2360999999999999E-2</v>
      </c>
      <c r="AJ693" s="33">
        <v>8.9930999999999997E-2</v>
      </c>
      <c r="AK693" s="33">
        <v>0.62951400000000002</v>
      </c>
      <c r="AL693" s="33">
        <v>0.52500000000000002</v>
      </c>
      <c r="AM693" s="33">
        <v>0.24548600000000001</v>
      </c>
      <c r="AN693" s="33">
        <v>0.68541700000000005</v>
      </c>
      <c r="AO693" s="33">
        <v>0.15798599999999999</v>
      </c>
      <c r="AP693" s="33">
        <v>1.254167</v>
      </c>
      <c r="AQ693" s="33">
        <v>0.69513899999999995</v>
      </c>
      <c r="AR693" s="2">
        <f t="shared" si="14"/>
        <v>0.37827349999999998</v>
      </c>
      <c r="AS693" s="33">
        <f t="shared" si="15"/>
        <v>0.31936496255440266</v>
      </c>
      <c r="AV693" s="33">
        <v>54</v>
      </c>
      <c r="AW693" s="33" t="s">
        <v>470</v>
      </c>
      <c r="AX693" s="33">
        <v>9.2802999999999997E-2</v>
      </c>
      <c r="AY693" s="33">
        <v>0.21631900000000001</v>
      </c>
      <c r="AZ693" s="33">
        <v>0.16527800000000001</v>
      </c>
      <c r="BA693" s="33">
        <v>0.127778</v>
      </c>
      <c r="BB693" s="33">
        <v>0.52013900000000002</v>
      </c>
      <c r="BC693" s="33">
        <v>0.42777799999999999</v>
      </c>
      <c r="BD693" s="33">
        <v>0.24374999999999999</v>
      </c>
      <c r="BE693" s="33">
        <v>0.20902799999999999</v>
      </c>
      <c r="BF693" s="33">
        <v>2.5694000000000002E-2</v>
      </c>
      <c r="BG693" s="33">
        <v>3.7846999999999999E-2</v>
      </c>
      <c r="BH693" s="33">
        <v>0.15069399999999999</v>
      </c>
      <c r="BI693" s="33">
        <v>0.16145799999999999</v>
      </c>
      <c r="BJ693" s="2">
        <f t="shared" si="16"/>
        <v>0.19821383333333339</v>
      </c>
      <c r="BK693" s="33">
        <f t="shared" si="19"/>
        <v>0.15284866898412353</v>
      </c>
      <c r="BM693" s="33">
        <v>54</v>
      </c>
      <c r="BN693" s="33" t="s">
        <v>470</v>
      </c>
      <c r="BO693" s="33">
        <v>9.8805000000000004E-2</v>
      </c>
      <c r="BP693" s="33">
        <v>0.201736</v>
      </c>
      <c r="BQ693" s="33">
        <v>0.22604199999999999</v>
      </c>
      <c r="BR693" s="33">
        <v>0.80833299999999997</v>
      </c>
      <c r="BS693" s="33">
        <v>9.375E-2</v>
      </c>
      <c r="BT693" s="33">
        <v>0.403472</v>
      </c>
      <c r="BU693" s="33">
        <v>4.8611000000000001E-2</v>
      </c>
      <c r="BV693" s="33">
        <v>0.26736100000000002</v>
      </c>
      <c r="BW693" s="33">
        <v>0.372917</v>
      </c>
      <c r="BX693" s="33">
        <v>9.4792000000000001E-2</v>
      </c>
      <c r="BY693" s="33">
        <v>0.67326399999999997</v>
      </c>
      <c r="BZ693" s="33">
        <v>0.38645800000000002</v>
      </c>
      <c r="CA693" s="33">
        <v>0.37673600000000002</v>
      </c>
      <c r="CB693" s="33">
        <v>0.27708300000000002</v>
      </c>
      <c r="CC693" s="33">
        <v>0.41319400000000001</v>
      </c>
      <c r="CD693" s="33">
        <v>0.106944</v>
      </c>
      <c r="CE693" s="33">
        <v>0.70243100000000003</v>
      </c>
      <c r="CF693" s="33">
        <v>9.2360999999999999E-2</v>
      </c>
      <c r="CG693" s="33">
        <v>0.172569</v>
      </c>
      <c r="CH693" s="33">
        <v>0.19444400000000001</v>
      </c>
      <c r="CI693" s="33">
        <v>0.323264</v>
      </c>
      <c r="CJ693" s="33">
        <v>0.31840299999999999</v>
      </c>
      <c r="CK693" s="33">
        <v>0.14826400000000001</v>
      </c>
      <c r="CL693" s="33">
        <v>0.41562500000000002</v>
      </c>
      <c r="CM693" s="33">
        <v>0.160417</v>
      </c>
      <c r="CN693" s="2">
        <f t="shared" si="17"/>
        <v>0.29509104000000003</v>
      </c>
      <c r="CO693" s="33">
        <f t="shared" si="18"/>
        <v>0.20112591727126219</v>
      </c>
      <c r="CR693" s="33">
        <v>54</v>
      </c>
      <c r="CS693" s="33" t="s">
        <v>470</v>
      </c>
      <c r="CT693" s="33">
        <v>1.9255000000000001E-2</v>
      </c>
      <c r="CU693" s="33">
        <v>1.3889E-2</v>
      </c>
      <c r="CV693" s="33">
        <v>2.0833000000000001E-2</v>
      </c>
      <c r="CW693" s="33">
        <v>2.7778000000000001E-2</v>
      </c>
      <c r="CX693" s="33">
        <v>2.5000000000000001E-2</v>
      </c>
      <c r="CY693" s="33">
        <v>1.1806000000000001E-2</v>
      </c>
      <c r="CZ693" s="33">
        <v>0.104861</v>
      </c>
      <c r="DA693" s="33">
        <v>5.4167E-2</v>
      </c>
      <c r="DB693" s="33">
        <v>0.26250000000000001</v>
      </c>
      <c r="DC693" s="2">
        <f t="shared" si="12"/>
        <v>6.000988888888889E-2</v>
      </c>
      <c r="DD693" s="17">
        <f t="shared" si="13"/>
        <v>8.1362717571447377E-2</v>
      </c>
    </row>
    <row r="694" spans="1:108" x14ac:dyDescent="0.2">
      <c r="A694" s="33">
        <v>55</v>
      </c>
      <c r="B694" s="33" t="s">
        <v>470</v>
      </c>
      <c r="C694" s="33">
        <v>0.34583000000000003</v>
      </c>
      <c r="D694" s="33">
        <v>0.24792</v>
      </c>
      <c r="E694" s="33">
        <v>0.28923599999999999</v>
      </c>
      <c r="F694" s="33">
        <v>9.7222000000000003E-2</v>
      </c>
      <c r="G694" s="33">
        <v>9.4792000000000001E-2</v>
      </c>
      <c r="H694" s="33">
        <v>0.96979000000000004</v>
      </c>
      <c r="I694" s="33">
        <v>0.51527800000000001</v>
      </c>
      <c r="J694" s="33">
        <v>0.65625</v>
      </c>
      <c r="K694" s="33">
        <v>0.143043</v>
      </c>
      <c r="L694" s="33">
        <v>0.41319400000000001</v>
      </c>
      <c r="M694" s="33">
        <v>6.3194E-2</v>
      </c>
      <c r="N694" s="33">
        <v>1.5625E-2</v>
      </c>
      <c r="O694" s="33">
        <v>0.113194</v>
      </c>
      <c r="P694" s="33">
        <v>0.11736099999999999</v>
      </c>
      <c r="Q694" s="33">
        <v>0.11805599999999999</v>
      </c>
      <c r="R694" s="33">
        <v>0.20381949999999999</v>
      </c>
      <c r="S694" s="33">
        <v>0.223611</v>
      </c>
      <c r="T694" s="33">
        <v>0.56388899999999997</v>
      </c>
      <c r="U694" s="33">
        <v>0.442361</v>
      </c>
      <c r="V694" s="33">
        <v>0.35243099999999999</v>
      </c>
      <c r="W694" s="33">
        <v>6.25E-2</v>
      </c>
      <c r="X694" s="33">
        <v>0.76319400000000004</v>
      </c>
      <c r="Y694" s="33">
        <v>0.61250000000000004</v>
      </c>
      <c r="Z694" s="33">
        <v>0.33784700000000001</v>
      </c>
      <c r="AA694" s="33">
        <v>0.45451399999999997</v>
      </c>
      <c r="AB694" s="33">
        <v>7.7778E-2</v>
      </c>
      <c r="AC694" s="33">
        <v>0.160417</v>
      </c>
      <c r="AD694" s="33">
        <v>9.2360999999999999E-2</v>
      </c>
      <c r="AE694" s="33">
        <v>1.1739580000000001</v>
      </c>
      <c r="AF694" s="33">
        <v>0.213889</v>
      </c>
      <c r="AG694" s="33">
        <v>0.42777799999999999</v>
      </c>
      <c r="AH694" s="33">
        <v>0.28749999999999998</v>
      </c>
      <c r="AI694" s="33">
        <v>6.8056000000000005E-2</v>
      </c>
      <c r="AJ694" s="33">
        <v>0.111806</v>
      </c>
      <c r="AK694" s="33">
        <v>0.51284700000000005</v>
      </c>
      <c r="AL694" s="33">
        <v>0.463889</v>
      </c>
      <c r="AM694" s="33">
        <v>0.20416699999999999</v>
      </c>
      <c r="AN694" s="33">
        <v>0.61250000000000004</v>
      </c>
      <c r="AO694" s="33">
        <v>0.14097199999999999</v>
      </c>
      <c r="AP694" s="33">
        <v>0.99652799999999997</v>
      </c>
      <c r="AQ694" s="33">
        <v>0.56874999999999998</v>
      </c>
      <c r="AR694" s="2">
        <f t="shared" si="14"/>
        <v>0.34950847560975618</v>
      </c>
      <c r="AS694" s="33">
        <f t="shared" si="15"/>
        <v>0.2800677112632306</v>
      </c>
      <c r="AV694" s="33">
        <v>55</v>
      </c>
      <c r="AW694" s="33" t="s">
        <v>470</v>
      </c>
      <c r="AX694" s="33">
        <v>9.5013E-2</v>
      </c>
      <c r="AY694" s="33">
        <v>0.20416699999999999</v>
      </c>
      <c r="AZ694" s="33">
        <v>0.13368099999999999</v>
      </c>
      <c r="BA694" s="33">
        <v>0.125</v>
      </c>
      <c r="BB694" s="33">
        <v>0.51770799999999995</v>
      </c>
      <c r="BC694" s="33">
        <v>0.38402799999999998</v>
      </c>
      <c r="BD694" s="33">
        <v>0.220833</v>
      </c>
      <c r="BE694" s="33">
        <v>0.21631900000000001</v>
      </c>
      <c r="BF694" s="33">
        <v>2.5000000000000001E-2</v>
      </c>
      <c r="BG694" s="33">
        <v>4.0625000000000001E-2</v>
      </c>
      <c r="BH694" s="33">
        <v>0.13125000000000001</v>
      </c>
      <c r="BI694" s="33">
        <v>0.17916699999999999</v>
      </c>
      <c r="BJ694" s="2">
        <f t="shared" si="16"/>
        <v>0.18939924999999999</v>
      </c>
      <c r="BK694" s="33">
        <f t="shared" si="19"/>
        <v>0.14706838025174798</v>
      </c>
      <c r="BM694" s="33">
        <v>55</v>
      </c>
      <c r="BN694" s="33" t="s">
        <v>470</v>
      </c>
      <c r="BO694" s="33">
        <v>9.7614000000000006E-2</v>
      </c>
      <c r="BP694" s="33">
        <v>0.172569</v>
      </c>
      <c r="BQ694" s="33">
        <v>0.23819399999999999</v>
      </c>
      <c r="BR694" s="33">
        <v>0.16736100000000001</v>
      </c>
      <c r="BS694" s="33">
        <v>9.3056E-2</v>
      </c>
      <c r="BT694" s="33">
        <v>0.42569400000000002</v>
      </c>
      <c r="BU694" s="33">
        <v>5.3471999999999999E-2</v>
      </c>
      <c r="BV694" s="33">
        <v>0.28923599999999999</v>
      </c>
      <c r="BW694" s="33">
        <v>0.36249999999999999</v>
      </c>
      <c r="BX694" s="33">
        <v>0.121528</v>
      </c>
      <c r="BY694" s="33">
        <v>0.65625</v>
      </c>
      <c r="BZ694" s="33">
        <v>0.37673600000000002</v>
      </c>
      <c r="CA694" s="33">
        <v>0.30381900000000001</v>
      </c>
      <c r="CB694" s="33">
        <v>0.31840299999999999</v>
      </c>
      <c r="CC694" s="33">
        <v>0.40590300000000001</v>
      </c>
      <c r="CD694" s="33">
        <v>0.10208299999999999</v>
      </c>
      <c r="CE694" s="33">
        <v>0.72916700000000001</v>
      </c>
      <c r="CF694" s="33">
        <v>8.9930999999999997E-2</v>
      </c>
      <c r="CG694" s="33">
        <v>0.19444400000000001</v>
      </c>
      <c r="CH694" s="33">
        <v>0.17743100000000001</v>
      </c>
      <c r="CI694" s="33">
        <v>0.28680600000000001</v>
      </c>
      <c r="CJ694" s="33">
        <v>0.44479200000000002</v>
      </c>
      <c r="CK694" s="33">
        <v>0.123958</v>
      </c>
      <c r="CL694" s="33">
        <v>0.45937499999999998</v>
      </c>
      <c r="CM694" s="33">
        <v>0.155556</v>
      </c>
      <c r="CN694" s="2">
        <f t="shared" si="17"/>
        <v>0.27383512000000004</v>
      </c>
      <c r="CO694" s="33">
        <f t="shared" si="18"/>
        <v>0.17715188078202834</v>
      </c>
      <c r="CR694" s="33">
        <v>55</v>
      </c>
      <c r="CS694" s="33" t="s">
        <v>470</v>
      </c>
      <c r="CT694" s="33">
        <v>1.6414000000000002E-2</v>
      </c>
      <c r="CU694" s="33">
        <v>1.0416999999999999E-2</v>
      </c>
      <c r="CV694" s="33">
        <v>1.9443999999999999E-2</v>
      </c>
      <c r="CW694" s="33">
        <v>1.7708000000000002E-2</v>
      </c>
      <c r="CX694" s="33">
        <v>1.8749999999999999E-2</v>
      </c>
      <c r="CY694" s="33">
        <v>9.3749999999999997E-3</v>
      </c>
      <c r="CZ694" s="33">
        <v>0.114236</v>
      </c>
      <c r="DA694" s="33">
        <v>5.2082999999999997E-2</v>
      </c>
      <c r="DB694" s="33">
        <v>0.26250000000000001</v>
      </c>
      <c r="DC694" s="2">
        <f t="shared" si="12"/>
        <v>5.7880777777777781E-2</v>
      </c>
      <c r="DD694" s="17">
        <f t="shared" si="13"/>
        <v>8.3685513583262691E-2</v>
      </c>
    </row>
    <row r="695" spans="1:108" x14ac:dyDescent="0.2">
      <c r="A695" s="33">
        <v>56</v>
      </c>
      <c r="B695" s="33" t="s">
        <v>470</v>
      </c>
      <c r="C695" s="33">
        <v>0.32917000000000002</v>
      </c>
      <c r="D695" s="33">
        <v>0.28749999999999998</v>
      </c>
      <c r="E695" s="33">
        <v>0.230903</v>
      </c>
      <c r="F695" s="33">
        <v>0.106944</v>
      </c>
      <c r="G695" s="33">
        <v>7.5346999999999997E-2</v>
      </c>
      <c r="H695" s="33">
        <v>0.85068999999999995</v>
      </c>
      <c r="I695" s="33">
        <v>0.29652800000000001</v>
      </c>
      <c r="J695" s="33">
        <v>0.57847199999999999</v>
      </c>
      <c r="K695" s="33">
        <v>0.118696</v>
      </c>
      <c r="L695" s="33">
        <v>0.28923599999999999</v>
      </c>
      <c r="M695" s="33">
        <v>9.7222000000000003E-2</v>
      </c>
      <c r="N695" s="33">
        <v>1.1457999999999999E-2</v>
      </c>
      <c r="O695" s="33">
        <v>8.3333000000000004E-2</v>
      </c>
      <c r="P695" s="33">
        <v>0.109028</v>
      </c>
      <c r="Q695" s="33">
        <v>8.2639000000000004E-2</v>
      </c>
      <c r="R695" s="33">
        <v>0.25607649999999998</v>
      </c>
      <c r="S695" s="33">
        <v>0.2</v>
      </c>
      <c r="T695" s="33">
        <v>0.43020799999999998</v>
      </c>
      <c r="U695" s="33">
        <v>0.42048600000000003</v>
      </c>
      <c r="V695" s="33">
        <v>0.332986</v>
      </c>
      <c r="W695" s="33">
        <v>6.5278000000000003E-2</v>
      </c>
      <c r="X695" s="33">
        <v>0.75347200000000003</v>
      </c>
      <c r="Y695" s="33">
        <v>0.62465300000000001</v>
      </c>
      <c r="Z695" s="33">
        <v>0.31111100000000003</v>
      </c>
      <c r="AA695" s="33">
        <v>0.432639</v>
      </c>
      <c r="AB695" s="33">
        <v>5.8333000000000003E-2</v>
      </c>
      <c r="AC695" s="33">
        <v>0.15312500000000001</v>
      </c>
      <c r="AD695" s="33">
        <v>8.5069000000000006E-2</v>
      </c>
      <c r="AE695" s="33">
        <v>1.0961810000000001</v>
      </c>
      <c r="AF695" s="33">
        <v>0.189583</v>
      </c>
      <c r="AG695" s="33">
        <v>0.46180599999999999</v>
      </c>
      <c r="AH695" s="33">
        <v>0.34236100000000003</v>
      </c>
      <c r="AI695" s="33">
        <v>6.0763999999999999E-2</v>
      </c>
      <c r="AJ695" s="33">
        <v>8.2639000000000004E-2</v>
      </c>
      <c r="AK695" s="33">
        <v>0.34513899999999997</v>
      </c>
      <c r="AL695" s="33">
        <v>0.39444400000000002</v>
      </c>
      <c r="AM695" s="33">
        <v>0.252778</v>
      </c>
      <c r="AN695" s="33">
        <v>0.58090299999999995</v>
      </c>
      <c r="AO695" s="33">
        <v>0.14826400000000001</v>
      </c>
      <c r="AP695" s="33">
        <v>1.1788190000000001</v>
      </c>
      <c r="AQ695" s="33">
        <v>0.65381900000000004</v>
      </c>
      <c r="AR695" s="2">
        <f t="shared" si="14"/>
        <v>0.32824640243902448</v>
      </c>
      <c r="AS695" s="33">
        <f t="shared" si="15"/>
        <v>0.27727856130115835</v>
      </c>
      <c r="AV695" s="33">
        <v>56</v>
      </c>
      <c r="AW695" s="33" t="s">
        <v>470</v>
      </c>
      <c r="AX695" s="33">
        <v>9.9432000000000006E-2</v>
      </c>
      <c r="AY695" s="33">
        <v>0.252778</v>
      </c>
      <c r="AZ695" s="33">
        <v>0.16284699999999999</v>
      </c>
      <c r="BA695" s="33">
        <v>0.113889</v>
      </c>
      <c r="BB695" s="33">
        <v>0.328125</v>
      </c>
      <c r="BC695" s="33">
        <v>0.30868099999999998</v>
      </c>
      <c r="BD695" s="33">
        <v>0.19375000000000001</v>
      </c>
      <c r="BE695" s="33">
        <v>0.21145800000000001</v>
      </c>
      <c r="BF695" s="33">
        <v>2.7778000000000001E-2</v>
      </c>
      <c r="BG695" s="33">
        <v>3.9583E-2</v>
      </c>
      <c r="BH695" s="33">
        <v>0.12881899999999999</v>
      </c>
      <c r="BI695" s="33">
        <v>0.17083300000000001</v>
      </c>
      <c r="BJ695" s="2">
        <f t="shared" si="16"/>
        <v>0.16983108333333333</v>
      </c>
      <c r="BK695" s="33">
        <f t="shared" si="19"/>
        <v>0.10024032902080876</v>
      </c>
      <c r="BM695" s="33">
        <v>56</v>
      </c>
      <c r="BN695" s="33" t="s">
        <v>470</v>
      </c>
      <c r="BO695" s="33">
        <v>9.4043000000000002E-2</v>
      </c>
      <c r="BP695" s="33">
        <v>0.20416699999999999</v>
      </c>
      <c r="BQ695" s="33">
        <v>0.24062500000000001</v>
      </c>
      <c r="BR695" s="33">
        <v>0.16736100000000001</v>
      </c>
      <c r="BS695" s="33">
        <v>8.1250000000000003E-2</v>
      </c>
      <c r="BT695" s="33">
        <v>0.43819399999999997</v>
      </c>
      <c r="BU695" s="33">
        <v>4.8611000000000001E-2</v>
      </c>
      <c r="BV695" s="33">
        <v>0.28680600000000001</v>
      </c>
      <c r="BW695" s="33">
        <v>0.29583300000000001</v>
      </c>
      <c r="BX695" s="33">
        <v>0.24305599999999999</v>
      </c>
      <c r="BY695" s="33">
        <v>0.68784699999999999</v>
      </c>
      <c r="BZ695" s="33">
        <v>0.39131899999999997</v>
      </c>
      <c r="CA695" s="33">
        <v>0.235764</v>
      </c>
      <c r="CB695" s="33">
        <v>0.298958</v>
      </c>
      <c r="CC695" s="33">
        <v>0.34756900000000002</v>
      </c>
      <c r="CD695" s="33">
        <v>9.9653000000000005E-2</v>
      </c>
      <c r="CE695" s="33">
        <v>0.59791700000000003</v>
      </c>
      <c r="CF695" s="33">
        <v>9.9653000000000005E-2</v>
      </c>
      <c r="CG695" s="33">
        <v>0.201736</v>
      </c>
      <c r="CH695" s="33">
        <v>0.16527800000000001</v>
      </c>
      <c r="CI695" s="33">
        <v>0.27222200000000002</v>
      </c>
      <c r="CJ695" s="33">
        <v>0.31597199999999998</v>
      </c>
      <c r="CK695" s="33">
        <v>0.121528</v>
      </c>
      <c r="CL695" s="33">
        <v>0.28923599999999999</v>
      </c>
      <c r="CM695" s="33">
        <v>0.14826400000000001</v>
      </c>
      <c r="CN695" s="2">
        <f t="shared" si="17"/>
        <v>0.25491448</v>
      </c>
      <c r="CO695" s="33">
        <f t="shared" si="18"/>
        <v>0.15458199810055495</v>
      </c>
      <c r="CR695" s="33">
        <v>56</v>
      </c>
      <c r="CS695" s="33" t="s">
        <v>470</v>
      </c>
      <c r="CT695" s="33">
        <v>1.5152000000000001E-2</v>
      </c>
      <c r="CU695" s="33">
        <v>9.7219999999999997E-3</v>
      </c>
      <c r="CV695" s="33">
        <v>1.5625E-2</v>
      </c>
      <c r="CW695" s="33">
        <v>2.0833000000000001E-2</v>
      </c>
      <c r="CX695" s="33">
        <v>2.6388999999999999E-2</v>
      </c>
      <c r="CY695" s="33">
        <v>1.2847000000000001E-2</v>
      </c>
      <c r="CZ695" s="33">
        <v>9.8958000000000004E-2</v>
      </c>
      <c r="DA695" s="33">
        <v>5.6250000000000001E-2</v>
      </c>
      <c r="DB695" s="33">
        <v>0.323264</v>
      </c>
      <c r="DC695" s="2">
        <f t="shared" si="12"/>
        <v>6.4337777777777772E-2</v>
      </c>
      <c r="DD695" s="17">
        <f t="shared" si="13"/>
        <v>0.10128295435780121</v>
      </c>
    </row>
    <row r="696" spans="1:108" x14ac:dyDescent="0.2">
      <c r="A696" s="33">
        <v>57</v>
      </c>
      <c r="B696" s="33" t="s">
        <v>470</v>
      </c>
      <c r="C696" s="33">
        <v>0.33124999999999999</v>
      </c>
      <c r="D696" s="33">
        <v>0.27707999999999999</v>
      </c>
      <c r="E696" s="33">
        <v>0.29652800000000001</v>
      </c>
      <c r="F696" s="33">
        <v>9.4792000000000001E-2</v>
      </c>
      <c r="G696" s="33">
        <v>0.109375</v>
      </c>
      <c r="H696" s="33">
        <v>0.82396000000000003</v>
      </c>
      <c r="I696" s="33">
        <v>0.22847200000000001</v>
      </c>
      <c r="J696" s="33">
        <v>0.42534699999999998</v>
      </c>
      <c r="K696" s="33">
        <v>0.121739</v>
      </c>
      <c r="L696" s="33">
        <v>0.27708300000000002</v>
      </c>
      <c r="M696" s="33">
        <v>8.7499999999999994E-2</v>
      </c>
      <c r="N696" s="33">
        <v>1.3889E-2</v>
      </c>
      <c r="O696" s="33">
        <v>8.2639000000000004E-2</v>
      </c>
      <c r="P696" s="33">
        <v>0.10208299999999999</v>
      </c>
      <c r="Q696" s="33">
        <v>0.120139</v>
      </c>
      <c r="R696" s="33">
        <v>0.18628500000000001</v>
      </c>
      <c r="S696" s="33">
        <v>0.206597</v>
      </c>
      <c r="T696" s="33">
        <v>0.46423599999999998</v>
      </c>
      <c r="U696" s="33">
        <v>0.39374999999999999</v>
      </c>
      <c r="V696" s="33">
        <v>0.31597199999999998</v>
      </c>
      <c r="W696" s="33">
        <v>4.4443999999999997E-2</v>
      </c>
      <c r="X696" s="33">
        <v>0.75590299999999999</v>
      </c>
      <c r="Y696" s="33">
        <v>0.64166699999999999</v>
      </c>
      <c r="Z696" s="33">
        <v>0.29166700000000001</v>
      </c>
      <c r="AA696" s="33">
        <v>0.46909699999999999</v>
      </c>
      <c r="AB696" s="33">
        <v>7.5346999999999997E-2</v>
      </c>
      <c r="AC696" s="33">
        <v>0.15069399999999999</v>
      </c>
      <c r="AD696" s="33">
        <v>6.3194E-2</v>
      </c>
      <c r="AE696" s="33">
        <v>1.2760419999999999</v>
      </c>
      <c r="AF696" s="33">
        <v>0.172569</v>
      </c>
      <c r="AG696" s="33">
        <v>0.42291699999999999</v>
      </c>
      <c r="AH696" s="33">
        <v>0.30555599999999999</v>
      </c>
      <c r="AI696" s="33">
        <v>9.9653000000000005E-2</v>
      </c>
      <c r="AJ696" s="33">
        <v>0.11666700000000001</v>
      </c>
      <c r="AK696" s="33">
        <v>0.36458299999999999</v>
      </c>
      <c r="AL696" s="33">
        <v>0.35555599999999998</v>
      </c>
      <c r="AM696" s="33">
        <v>0.17013900000000001</v>
      </c>
      <c r="AN696" s="33">
        <v>0.58090299999999995</v>
      </c>
      <c r="AO696" s="33">
        <v>0.111806</v>
      </c>
      <c r="AP696" s="33">
        <v>1.5069440000000001</v>
      </c>
      <c r="AQ696" s="33">
        <v>0.51770799999999995</v>
      </c>
      <c r="AR696" s="2">
        <f t="shared" si="14"/>
        <v>0.32809199999999994</v>
      </c>
      <c r="AS696" s="33">
        <f t="shared" si="15"/>
        <v>0.31330744500689733</v>
      </c>
      <c r="AV696" s="33">
        <v>57</v>
      </c>
      <c r="AW696" s="33" t="s">
        <v>470</v>
      </c>
      <c r="AX696" s="33">
        <v>8.3964999999999998E-2</v>
      </c>
      <c r="AY696" s="33">
        <v>0.24062500000000001</v>
      </c>
      <c r="AZ696" s="33">
        <v>0.138542</v>
      </c>
      <c r="BA696" s="33">
        <v>0.104167</v>
      </c>
      <c r="BB696" s="33">
        <v>0.41076400000000002</v>
      </c>
      <c r="BC696" s="33">
        <v>0.34270800000000001</v>
      </c>
      <c r="BD696" s="33">
        <v>0.18124999999999999</v>
      </c>
      <c r="BE696" s="33">
        <v>0.19201399999999999</v>
      </c>
      <c r="BF696" s="33">
        <v>4.7917000000000001E-2</v>
      </c>
      <c r="BG696" s="33">
        <v>3.5416999999999997E-2</v>
      </c>
      <c r="BH696" s="33">
        <v>0.10208299999999999</v>
      </c>
      <c r="BI696" s="33">
        <v>0.20833299999999999</v>
      </c>
      <c r="BJ696" s="2">
        <f t="shared" si="16"/>
        <v>0.17398208333333331</v>
      </c>
      <c r="BK696" s="33">
        <f t="shared" si="19"/>
        <v>0.11989223368516486</v>
      </c>
      <c r="BM696" s="33">
        <v>57</v>
      </c>
      <c r="BN696" s="33" t="s">
        <v>470</v>
      </c>
      <c r="BO696" s="33">
        <v>8.2139000000000004E-2</v>
      </c>
      <c r="BP696" s="33">
        <v>0.18229200000000001</v>
      </c>
      <c r="BQ696" s="33">
        <v>0.20416699999999999</v>
      </c>
      <c r="BR696" s="33">
        <v>0.126389</v>
      </c>
      <c r="BS696" s="33">
        <v>7.7778E-2</v>
      </c>
      <c r="BT696" s="33">
        <v>0.45902799999999999</v>
      </c>
      <c r="BU696" s="33">
        <v>4.8611000000000001E-2</v>
      </c>
      <c r="BV696" s="33">
        <v>0.235764</v>
      </c>
      <c r="BW696" s="33">
        <v>0.30416700000000002</v>
      </c>
      <c r="BX696" s="33">
        <v>0.26493100000000003</v>
      </c>
      <c r="BY696" s="33">
        <v>0.78263899999999997</v>
      </c>
      <c r="BZ696" s="33">
        <v>0.33784700000000001</v>
      </c>
      <c r="CA696" s="33">
        <v>0.235764</v>
      </c>
      <c r="CB696" s="33">
        <v>0.247917</v>
      </c>
      <c r="CC696" s="33">
        <v>0.33784700000000001</v>
      </c>
      <c r="CD696" s="33">
        <v>8.5069000000000006E-2</v>
      </c>
      <c r="CE696" s="33">
        <v>0.60034699999999996</v>
      </c>
      <c r="CF696" s="33">
        <v>0.114236</v>
      </c>
      <c r="CG696" s="33">
        <v>0.19444400000000001</v>
      </c>
      <c r="CH696" s="33">
        <v>0.167708</v>
      </c>
      <c r="CI696" s="33">
        <v>0.28437499999999999</v>
      </c>
      <c r="CJ696" s="33">
        <v>0.33055600000000002</v>
      </c>
      <c r="CK696" s="33">
        <v>0.11909699999999999</v>
      </c>
      <c r="CL696" s="33">
        <v>0.26006899999999999</v>
      </c>
      <c r="CM696" s="33">
        <v>0.13368099999999999</v>
      </c>
      <c r="CN696" s="2">
        <f t="shared" si="17"/>
        <v>0.24867448</v>
      </c>
      <c r="CO696" s="33">
        <f t="shared" si="18"/>
        <v>0.1687438244709813</v>
      </c>
      <c r="CR696" s="33">
        <v>57</v>
      </c>
      <c r="CS696" s="33" t="s">
        <v>470</v>
      </c>
      <c r="CT696" s="33">
        <v>1.7676999999999998E-2</v>
      </c>
      <c r="CU696" s="33">
        <v>8.3330000000000001E-3</v>
      </c>
      <c r="CV696" s="33">
        <v>2.0833000000000001E-2</v>
      </c>
      <c r="CW696" s="33">
        <v>1.9792000000000001E-2</v>
      </c>
      <c r="CX696" s="33">
        <v>2.3958E-2</v>
      </c>
      <c r="CY696" s="33">
        <v>9.3749999999999997E-3</v>
      </c>
      <c r="CZ696" s="33">
        <v>0.108333</v>
      </c>
      <c r="DA696" s="33">
        <v>5.2082999999999997E-2</v>
      </c>
      <c r="DB696" s="33">
        <v>0.53472200000000003</v>
      </c>
      <c r="DC696" s="2">
        <f t="shared" si="12"/>
        <v>8.8345111111111124E-2</v>
      </c>
      <c r="DD696" s="17">
        <f t="shared" si="13"/>
        <v>0.17029463288184132</v>
      </c>
    </row>
    <row r="697" spans="1:108" x14ac:dyDescent="0.2">
      <c r="A697" s="33">
        <v>58</v>
      </c>
      <c r="B697" s="33" t="s">
        <v>470</v>
      </c>
      <c r="C697" s="33">
        <v>0.34792000000000001</v>
      </c>
      <c r="D697" s="33">
        <v>0.27292</v>
      </c>
      <c r="E697" s="33">
        <v>0.26250000000000001</v>
      </c>
      <c r="F697" s="33">
        <v>8.2639000000000004E-2</v>
      </c>
      <c r="G697" s="33">
        <v>0.114236</v>
      </c>
      <c r="H697" s="33">
        <v>0.89688000000000001</v>
      </c>
      <c r="I697" s="33">
        <v>0.362153</v>
      </c>
      <c r="J697" s="33">
        <v>0.53958300000000003</v>
      </c>
      <c r="K697" s="33">
        <v>9.7391000000000005E-2</v>
      </c>
      <c r="L697" s="33">
        <v>0.294097</v>
      </c>
      <c r="M697" s="33">
        <v>0.17499999999999999</v>
      </c>
      <c r="N697" s="33">
        <v>1.4583E-2</v>
      </c>
      <c r="O697" s="33">
        <v>8.6805999999999994E-2</v>
      </c>
      <c r="P697" s="33">
        <v>0.11874999999999999</v>
      </c>
      <c r="Q697" s="33">
        <v>0.16319400000000001</v>
      </c>
      <c r="R697" s="33">
        <v>0.18385399999999999</v>
      </c>
      <c r="S697" s="33">
        <v>0.15312500000000001</v>
      </c>
      <c r="T697" s="33">
        <v>0.48368100000000003</v>
      </c>
      <c r="U697" s="33">
        <v>0.4375</v>
      </c>
      <c r="V697" s="33">
        <v>0.27222200000000002</v>
      </c>
      <c r="W697" s="33">
        <v>9.0277999999999997E-2</v>
      </c>
      <c r="X697" s="33">
        <v>0.75104199999999999</v>
      </c>
      <c r="Y697" s="33">
        <v>0.56145800000000001</v>
      </c>
      <c r="Z697" s="33">
        <v>0.298958</v>
      </c>
      <c r="AA697" s="33">
        <v>0.45208300000000001</v>
      </c>
      <c r="AB697" s="33">
        <v>7.7778E-2</v>
      </c>
      <c r="AC697" s="33">
        <v>0.172569</v>
      </c>
      <c r="AD697" s="33">
        <v>8.5069000000000006E-2</v>
      </c>
      <c r="AE697" s="33">
        <v>1.1302080000000001</v>
      </c>
      <c r="AF697" s="33">
        <v>0.17743100000000001</v>
      </c>
      <c r="AG697" s="33">
        <v>0.36458299999999999</v>
      </c>
      <c r="AH697" s="33">
        <v>0.26597199999999999</v>
      </c>
      <c r="AI697" s="33">
        <v>0.184722</v>
      </c>
      <c r="AJ697" s="33">
        <v>9.4792000000000001E-2</v>
      </c>
      <c r="AK697" s="33">
        <v>0.30868099999999998</v>
      </c>
      <c r="AL697" s="33">
        <v>0.32500000000000001</v>
      </c>
      <c r="AM697" s="33">
        <v>0.14826400000000001</v>
      </c>
      <c r="AN697" s="33">
        <v>0.56388899999999997</v>
      </c>
      <c r="AO697" s="33">
        <v>0.21631900000000001</v>
      </c>
      <c r="AP697" s="33">
        <v>0.87256900000000004</v>
      </c>
      <c r="AQ697" s="33">
        <v>0.55902799999999997</v>
      </c>
      <c r="AR697" s="2">
        <f t="shared" si="14"/>
        <v>0.31852992682926828</v>
      </c>
      <c r="AS697" s="33">
        <f t="shared" si="15"/>
        <v>0.25121370266830501</v>
      </c>
      <c r="AV697" s="33">
        <v>58</v>
      </c>
      <c r="AW697" s="33" t="s">
        <v>470</v>
      </c>
      <c r="AX697" s="33">
        <v>9.5013E-2</v>
      </c>
      <c r="AY697" s="33">
        <v>0.223611</v>
      </c>
      <c r="AZ697" s="33">
        <v>0.14826400000000001</v>
      </c>
      <c r="BA697" s="33">
        <v>8.8888999999999996E-2</v>
      </c>
      <c r="BB697" s="33">
        <v>0.47638900000000001</v>
      </c>
      <c r="BC697" s="33">
        <v>0.34270800000000001</v>
      </c>
      <c r="BD697" s="33">
        <v>0.17083300000000001</v>
      </c>
      <c r="BE697" s="33">
        <v>0.223611</v>
      </c>
      <c r="BF697" s="33">
        <v>2.7082999999999999E-2</v>
      </c>
      <c r="BG697" s="33">
        <v>3.2292000000000001E-2</v>
      </c>
      <c r="BH697" s="33">
        <v>0.126389</v>
      </c>
      <c r="BI697" s="33">
        <v>0.18124999999999999</v>
      </c>
      <c r="BJ697" s="2">
        <f t="shared" si="16"/>
        <v>0.17802766666666667</v>
      </c>
      <c r="BK697" s="33">
        <f t="shared" si="19"/>
        <v>0.13518814249414843</v>
      </c>
      <c r="BM697" s="33">
        <v>58</v>
      </c>
      <c r="BN697" s="33" t="s">
        <v>470</v>
      </c>
      <c r="BO697" s="33">
        <v>8.2139000000000004E-2</v>
      </c>
      <c r="BP697" s="33">
        <v>0.184722</v>
      </c>
      <c r="BQ697" s="33">
        <v>0.26979199999999998</v>
      </c>
      <c r="BR697" s="33">
        <v>0.14444399999999999</v>
      </c>
      <c r="BS697" s="33">
        <v>7.9861000000000001E-2</v>
      </c>
      <c r="BT697" s="33">
        <v>0.42222199999999999</v>
      </c>
      <c r="BU697" s="33">
        <v>8.9930999999999997E-2</v>
      </c>
      <c r="BV697" s="33">
        <v>0.26736100000000002</v>
      </c>
      <c r="BW697" s="33">
        <v>0.31770799999999999</v>
      </c>
      <c r="BX697" s="33">
        <v>0.126389</v>
      </c>
      <c r="BY697" s="33">
        <v>0.64166699999999999</v>
      </c>
      <c r="BZ697" s="33">
        <v>0.37916699999999998</v>
      </c>
      <c r="CA697" s="33">
        <v>0.21631900000000001</v>
      </c>
      <c r="CB697" s="33">
        <v>0.25763900000000001</v>
      </c>
      <c r="CC697" s="33">
        <v>0.35486099999999998</v>
      </c>
      <c r="CD697" s="33">
        <v>8.9930999999999997E-2</v>
      </c>
      <c r="CE697" s="33">
        <v>0.52743099999999998</v>
      </c>
      <c r="CF697" s="33">
        <v>0.10208299999999999</v>
      </c>
      <c r="CG697" s="33">
        <v>0.20902799999999999</v>
      </c>
      <c r="CH697" s="33">
        <v>0.17013900000000001</v>
      </c>
      <c r="CI697" s="33">
        <v>0.27222200000000002</v>
      </c>
      <c r="CJ697" s="33">
        <v>0.27465299999999998</v>
      </c>
      <c r="CK697" s="33">
        <v>0.138542</v>
      </c>
      <c r="CL697" s="33">
        <v>0.223611</v>
      </c>
      <c r="CM697" s="33">
        <v>0.172569</v>
      </c>
      <c r="CN697" s="2">
        <f t="shared" si="17"/>
        <v>0.24057724000000003</v>
      </c>
      <c r="CO697" s="33">
        <f t="shared" si="18"/>
        <v>0.14159301703629304</v>
      </c>
      <c r="CR697" s="33">
        <v>58</v>
      </c>
      <c r="CS697" s="33" t="s">
        <v>470</v>
      </c>
      <c r="CT697" s="33">
        <v>2.2096000000000001E-2</v>
      </c>
      <c r="CU697" s="33">
        <v>1.0763999999999999E-2</v>
      </c>
      <c r="CV697" s="33">
        <v>1.4583E-2</v>
      </c>
      <c r="CW697" s="33">
        <v>1.8055999999999999E-2</v>
      </c>
      <c r="CX697" s="33">
        <v>1.7708000000000002E-2</v>
      </c>
      <c r="CY697" s="33">
        <v>1.5278E-2</v>
      </c>
      <c r="CZ697" s="33">
        <v>8.6457999999999993E-2</v>
      </c>
      <c r="DA697" s="33">
        <v>5.3818999999999999E-2</v>
      </c>
      <c r="DB697" s="33">
        <v>0.252778</v>
      </c>
      <c r="DC697" s="2">
        <f t="shared" si="12"/>
        <v>5.4615555555555556E-2</v>
      </c>
      <c r="DD697" s="17">
        <f t="shared" si="13"/>
        <v>7.8351952844378916E-2</v>
      </c>
    </row>
    <row r="698" spans="1:108" x14ac:dyDescent="0.2">
      <c r="A698" s="33">
        <v>59</v>
      </c>
      <c r="B698" s="33" t="s">
        <v>470</v>
      </c>
      <c r="C698" s="33">
        <v>0.30832999999999999</v>
      </c>
      <c r="D698" s="33">
        <v>0.26874999999999999</v>
      </c>
      <c r="E698" s="33">
        <v>0.27951399999999998</v>
      </c>
      <c r="F698" s="33">
        <v>8.7499999999999994E-2</v>
      </c>
      <c r="G698" s="33">
        <v>0.11909699999999999</v>
      </c>
      <c r="H698" s="33">
        <v>0.83853999999999995</v>
      </c>
      <c r="I698" s="33">
        <v>0.31354199999999999</v>
      </c>
      <c r="J698" s="33">
        <v>0.546875</v>
      </c>
      <c r="K698" s="33">
        <v>0.13086999999999999</v>
      </c>
      <c r="L698" s="33">
        <v>0.31354199999999999</v>
      </c>
      <c r="M698" s="33">
        <v>8.2639000000000004E-2</v>
      </c>
      <c r="N698" s="33">
        <v>1.2153000000000001E-2</v>
      </c>
      <c r="O698" s="33">
        <v>9.7222000000000003E-2</v>
      </c>
      <c r="P698" s="33">
        <v>0.113194</v>
      </c>
      <c r="Q698" s="33">
        <v>0.155556</v>
      </c>
      <c r="R698" s="33">
        <v>0.1838545</v>
      </c>
      <c r="S698" s="33">
        <v>0.17499999999999999</v>
      </c>
      <c r="T698" s="33">
        <v>0.51041700000000001</v>
      </c>
      <c r="U698" s="33">
        <v>0.442361</v>
      </c>
      <c r="V698" s="33">
        <v>0.25034699999999999</v>
      </c>
      <c r="W698" s="33">
        <v>3.6110999999999997E-2</v>
      </c>
      <c r="X698" s="33">
        <v>0.74131899999999995</v>
      </c>
      <c r="Y698" s="33">
        <v>0.52743099999999998</v>
      </c>
      <c r="Z698" s="33">
        <v>0.28194399999999997</v>
      </c>
      <c r="AA698" s="33">
        <v>0.471528</v>
      </c>
      <c r="AB698" s="33">
        <v>6.5625000000000003E-2</v>
      </c>
      <c r="AC698" s="33">
        <v>0.14826400000000001</v>
      </c>
      <c r="AD698" s="33">
        <v>7.7778E-2</v>
      </c>
      <c r="AE698" s="33">
        <v>1.1229169999999999</v>
      </c>
      <c r="AF698" s="33">
        <v>0.14826400000000001</v>
      </c>
      <c r="AG698" s="33">
        <v>0.35</v>
      </c>
      <c r="AH698" s="33">
        <v>0.32222200000000001</v>
      </c>
      <c r="AI698" s="33">
        <v>0.114236</v>
      </c>
      <c r="AJ698" s="33">
        <v>0.114236</v>
      </c>
      <c r="AK698" s="33">
        <v>0.28194399999999997</v>
      </c>
      <c r="AL698" s="33">
        <v>0.341667</v>
      </c>
      <c r="AM698" s="33">
        <v>0.16527800000000001</v>
      </c>
      <c r="AN698" s="33">
        <v>0.546875</v>
      </c>
      <c r="AO698" s="33">
        <v>0.138542</v>
      </c>
      <c r="AP698" s="33">
        <v>0.48611100000000002</v>
      </c>
      <c r="AQ698" s="33">
        <v>0.542014</v>
      </c>
      <c r="AR698" s="2">
        <f t="shared" si="14"/>
        <v>0.29886852439024381</v>
      </c>
      <c r="AS698" s="33">
        <f t="shared" si="15"/>
        <v>0.23601993381693298</v>
      </c>
      <c r="AV698" s="33">
        <v>59</v>
      </c>
      <c r="AW698" s="33" t="s">
        <v>470</v>
      </c>
      <c r="AX698" s="33">
        <v>0.13478999999999999</v>
      </c>
      <c r="AY698" s="33">
        <v>0.19444400000000001</v>
      </c>
      <c r="AZ698" s="33">
        <v>0.15798599999999999</v>
      </c>
      <c r="BA698" s="33">
        <v>0.11527800000000001</v>
      </c>
      <c r="BB698" s="33">
        <v>0.45208300000000001</v>
      </c>
      <c r="BC698" s="33">
        <v>0.32569399999999998</v>
      </c>
      <c r="BD698" s="33">
        <v>0.20208300000000001</v>
      </c>
      <c r="BE698" s="33">
        <v>0.21875</v>
      </c>
      <c r="BF698" s="33">
        <v>3.1944E-2</v>
      </c>
      <c r="BG698" s="33">
        <v>2.8819000000000001E-2</v>
      </c>
      <c r="BH698" s="33">
        <v>0.12881899999999999</v>
      </c>
      <c r="BI698" s="33">
        <v>0.14965300000000001</v>
      </c>
      <c r="BJ698" s="2">
        <f t="shared" si="16"/>
        <v>0.17836191666666665</v>
      </c>
      <c r="BK698" s="33">
        <f t="shared" si="19"/>
        <v>0.12310833787832422</v>
      </c>
      <c r="BM698" s="33">
        <v>59</v>
      </c>
      <c r="BN698" s="33" t="s">
        <v>470</v>
      </c>
      <c r="BO698" s="33">
        <v>9.9995000000000001E-2</v>
      </c>
      <c r="BP698" s="33">
        <v>0.22118099999999999</v>
      </c>
      <c r="BQ698" s="33">
        <v>0.30868099999999998</v>
      </c>
      <c r="BR698" s="33">
        <v>0.14652799999999999</v>
      </c>
      <c r="BS698" s="33">
        <v>7.9167000000000001E-2</v>
      </c>
      <c r="BT698" s="33">
        <v>0.435417</v>
      </c>
      <c r="BU698" s="33">
        <v>0.14097199999999999</v>
      </c>
      <c r="BV698" s="33">
        <v>0.25763900000000001</v>
      </c>
      <c r="BW698" s="33">
        <v>0.294792</v>
      </c>
      <c r="BX698" s="33">
        <v>9.4792000000000001E-2</v>
      </c>
      <c r="BY698" s="33">
        <v>0.78506900000000002</v>
      </c>
      <c r="BZ698" s="33">
        <v>0.34513899999999997</v>
      </c>
      <c r="CA698" s="33">
        <v>0.223611</v>
      </c>
      <c r="CB698" s="33">
        <v>0.27222200000000002</v>
      </c>
      <c r="CC698" s="33">
        <v>0.31354199999999999</v>
      </c>
      <c r="CD698" s="33">
        <v>6.8056000000000005E-2</v>
      </c>
      <c r="CE698" s="33">
        <v>0.56631900000000002</v>
      </c>
      <c r="CF698" s="33">
        <v>8.0208000000000002E-2</v>
      </c>
      <c r="CG698" s="33">
        <v>0.184722</v>
      </c>
      <c r="CH698" s="33">
        <v>0.14826400000000001</v>
      </c>
      <c r="CI698" s="33">
        <v>0.25763900000000001</v>
      </c>
      <c r="CJ698" s="33">
        <v>0.24062500000000001</v>
      </c>
      <c r="CK698" s="33">
        <v>0.160417</v>
      </c>
      <c r="CL698" s="33">
        <v>0.22604199999999999</v>
      </c>
      <c r="CM698" s="33">
        <v>0.167708</v>
      </c>
      <c r="CN698" s="2">
        <f t="shared" si="17"/>
        <v>0.24474988</v>
      </c>
      <c r="CO698" s="33">
        <f t="shared" si="18"/>
        <v>0.16215925636503151</v>
      </c>
      <c r="CR698" s="33">
        <v>59</v>
      </c>
      <c r="CS698" s="33" t="s">
        <v>470</v>
      </c>
      <c r="CT698" s="33">
        <v>1.6414000000000002E-2</v>
      </c>
      <c r="CU698" s="33">
        <v>1.1457999999999999E-2</v>
      </c>
      <c r="CV698" s="33">
        <v>1.7708000000000002E-2</v>
      </c>
      <c r="CW698" s="33">
        <v>1.7014000000000001E-2</v>
      </c>
      <c r="CX698" s="33">
        <v>2.8472000000000001E-2</v>
      </c>
      <c r="CY698" s="33">
        <v>1.5278E-2</v>
      </c>
      <c r="CZ698" s="33">
        <v>7.7431E-2</v>
      </c>
      <c r="DA698" s="33">
        <v>4.9306000000000003E-2</v>
      </c>
      <c r="DB698" s="33">
        <v>0.21631900000000001</v>
      </c>
      <c r="DC698" s="2">
        <f t="shared" si="12"/>
        <v>4.9933333333333337E-2</v>
      </c>
      <c r="DD698" s="17">
        <f t="shared" si="13"/>
        <v>6.5981377908846381E-2</v>
      </c>
    </row>
    <row r="699" spans="1:108" x14ac:dyDescent="0.2">
      <c r="A699" s="33">
        <v>60</v>
      </c>
      <c r="B699" s="33" t="s">
        <v>470</v>
      </c>
      <c r="C699" s="33">
        <v>0.28125</v>
      </c>
      <c r="D699" s="33">
        <v>0.27500000000000002</v>
      </c>
      <c r="E699" s="33">
        <v>0.22118099999999999</v>
      </c>
      <c r="F699" s="33">
        <v>7.0485999999999993E-2</v>
      </c>
      <c r="G699" s="33">
        <v>0.106944</v>
      </c>
      <c r="H699" s="33">
        <v>0.87985999999999998</v>
      </c>
      <c r="I699" s="33">
        <v>0.47395799999999999</v>
      </c>
      <c r="J699" s="33">
        <v>0.551736</v>
      </c>
      <c r="K699" s="33">
        <v>0.14608699999999999</v>
      </c>
      <c r="L699" s="33">
        <v>0.31354199999999999</v>
      </c>
      <c r="M699" s="33">
        <v>8.0208000000000002E-2</v>
      </c>
      <c r="N699" s="33">
        <v>1.8402999999999999E-2</v>
      </c>
      <c r="O699" s="33">
        <v>9.8611000000000004E-2</v>
      </c>
      <c r="P699" s="33">
        <v>0.106944</v>
      </c>
      <c r="Q699" s="33">
        <v>0.11874999999999999</v>
      </c>
      <c r="R699" s="33">
        <v>0.167708</v>
      </c>
      <c r="S699" s="33">
        <v>0.18715300000000001</v>
      </c>
      <c r="T699" s="33">
        <v>0.46909699999999999</v>
      </c>
      <c r="U699" s="33">
        <v>0.31840299999999999</v>
      </c>
      <c r="V699" s="33">
        <v>0.22118099999999999</v>
      </c>
      <c r="W699" s="33">
        <v>7.0832999999999993E-2</v>
      </c>
      <c r="X699" s="33">
        <v>0.69756899999999999</v>
      </c>
      <c r="Y699" s="33">
        <v>0.59791700000000003</v>
      </c>
      <c r="Z699" s="33">
        <v>0.31597199999999998</v>
      </c>
      <c r="AA699" s="33">
        <v>0.38645800000000002</v>
      </c>
      <c r="AB699" s="33">
        <v>8.0208000000000002E-2</v>
      </c>
      <c r="AC699" s="33">
        <v>0.16284699999999999</v>
      </c>
      <c r="AD699" s="33">
        <v>7.0485999999999993E-2</v>
      </c>
      <c r="AE699" s="33">
        <v>1.212847</v>
      </c>
      <c r="AF699" s="33">
        <v>0.15798599999999999</v>
      </c>
      <c r="AG699" s="33">
        <v>0.35</v>
      </c>
      <c r="AH699" s="33">
        <v>0.32361099999999998</v>
      </c>
      <c r="AI699" s="33">
        <v>0.121528</v>
      </c>
      <c r="AJ699" s="33">
        <v>8.9930999999999997E-2</v>
      </c>
      <c r="AK699" s="33">
        <v>0.328125</v>
      </c>
      <c r="AL699" s="33">
        <v>0.33611099999999999</v>
      </c>
      <c r="AM699" s="33">
        <v>0.16527800000000001</v>
      </c>
      <c r="AN699" s="33">
        <v>0.60034699999999996</v>
      </c>
      <c r="AO699" s="33">
        <v>0.126389</v>
      </c>
      <c r="AP699" s="33">
        <v>0.54444400000000004</v>
      </c>
      <c r="AQ699" s="33">
        <v>0.51284700000000005</v>
      </c>
      <c r="AR699" s="2">
        <f t="shared" si="14"/>
        <v>0.30142039024390244</v>
      </c>
      <c r="AS699" s="33">
        <f t="shared" si="15"/>
        <v>0.24796513892852745</v>
      </c>
      <c r="AV699" s="33">
        <v>60</v>
      </c>
      <c r="AW699" s="33" t="s">
        <v>470</v>
      </c>
      <c r="AX699" s="33">
        <v>6.8497000000000002E-2</v>
      </c>
      <c r="AY699" s="33">
        <v>0.167708</v>
      </c>
      <c r="AZ699" s="33">
        <v>0.160417</v>
      </c>
      <c r="BA699" s="33">
        <v>0.10138900000000001</v>
      </c>
      <c r="BB699" s="33">
        <v>0.44479200000000002</v>
      </c>
      <c r="BC699" s="33">
        <v>0.35972199999999999</v>
      </c>
      <c r="BD699" s="33">
        <v>0.21875</v>
      </c>
      <c r="BE699" s="33">
        <v>0.22604199999999999</v>
      </c>
      <c r="BF699" s="33">
        <v>2.2917E-2</v>
      </c>
      <c r="BG699" s="33">
        <v>4.1319000000000002E-2</v>
      </c>
      <c r="BH699" s="33">
        <v>0.111806</v>
      </c>
      <c r="BI699" s="33">
        <v>0.171875</v>
      </c>
      <c r="BJ699" s="2">
        <f t="shared" si="16"/>
        <v>0.17460283333333337</v>
      </c>
      <c r="BK699" s="33">
        <f t="shared" si="19"/>
        <v>0.13170029604129074</v>
      </c>
      <c r="BM699" s="33">
        <v>60</v>
      </c>
      <c r="BN699" s="33" t="s">
        <v>470</v>
      </c>
      <c r="BO699" s="33">
        <v>8.9280999999999999E-2</v>
      </c>
      <c r="BP699" s="33">
        <v>0.172569</v>
      </c>
      <c r="BQ699" s="33">
        <v>0.26250000000000001</v>
      </c>
      <c r="BR699" s="33">
        <v>0.159028</v>
      </c>
      <c r="BS699" s="33">
        <v>8.6805999999999994E-2</v>
      </c>
      <c r="BT699" s="33">
        <v>0.42638900000000002</v>
      </c>
      <c r="BU699" s="33">
        <v>6.0763999999999999E-2</v>
      </c>
      <c r="BV699" s="33">
        <v>0.252778</v>
      </c>
      <c r="BW699" s="33">
        <v>0.33124999999999999</v>
      </c>
      <c r="BX699" s="33">
        <v>9.2360999999999999E-2</v>
      </c>
      <c r="BY699" s="33">
        <v>0.73645799999999995</v>
      </c>
      <c r="BZ699" s="33">
        <v>0.39131899999999997</v>
      </c>
      <c r="CA699" s="33">
        <v>0.294097</v>
      </c>
      <c r="CB699" s="33">
        <v>0.26736100000000002</v>
      </c>
      <c r="CC699" s="33">
        <v>0.35243099999999999</v>
      </c>
      <c r="CD699" s="33">
        <v>6.8056000000000005E-2</v>
      </c>
      <c r="CE699" s="33">
        <v>0.57604200000000005</v>
      </c>
      <c r="CF699" s="33">
        <v>0.106944</v>
      </c>
      <c r="CG699" s="33">
        <v>0.19444400000000001</v>
      </c>
      <c r="CH699" s="33">
        <v>0.167708</v>
      </c>
      <c r="CI699" s="33">
        <v>0.30381900000000001</v>
      </c>
      <c r="CJ699" s="33">
        <v>0.230903</v>
      </c>
      <c r="CK699" s="33">
        <v>0.13125000000000001</v>
      </c>
      <c r="CL699" s="33">
        <v>0.25520799999999999</v>
      </c>
      <c r="CM699" s="33">
        <v>0.19201399999999999</v>
      </c>
      <c r="CN699" s="2">
        <f t="shared" si="17"/>
        <v>0.24807120000000002</v>
      </c>
      <c r="CO699" s="33">
        <f t="shared" si="18"/>
        <v>0.16137604597001581</v>
      </c>
      <c r="CR699" s="33">
        <v>60</v>
      </c>
      <c r="CS699" s="33" t="s">
        <v>470</v>
      </c>
      <c r="CT699" s="33">
        <v>1.5467E-2</v>
      </c>
      <c r="CU699" s="33">
        <v>1.0763999999999999E-2</v>
      </c>
      <c r="CV699" s="33">
        <v>1.7014000000000001E-2</v>
      </c>
      <c r="CW699" s="33">
        <v>1.7014000000000001E-2</v>
      </c>
      <c r="CX699" s="33">
        <v>1.8749999999999999E-2</v>
      </c>
      <c r="CY699" s="33">
        <v>1.4236E-2</v>
      </c>
      <c r="CZ699" s="33">
        <v>7.8819E-2</v>
      </c>
      <c r="DA699" s="33">
        <v>4.7222E-2</v>
      </c>
      <c r="DB699" s="33">
        <v>0.21145800000000001</v>
      </c>
      <c r="DC699" s="2">
        <f t="shared" si="12"/>
        <v>4.7860444444444449E-2</v>
      </c>
      <c r="DD699" s="17">
        <f t="shared" si="13"/>
        <v>6.5220308282986347E-2</v>
      </c>
    </row>
    <row r="700" spans="1:108" x14ac:dyDescent="0.2">
      <c r="A700" s="14">
        <v>61</v>
      </c>
      <c r="B700" s="14" t="s">
        <v>471</v>
      </c>
      <c r="C700" s="14">
        <v>0.3125</v>
      </c>
      <c r="D700" s="14">
        <v>0.27083000000000002</v>
      </c>
      <c r="E700" s="14">
        <v>0.24305599999999999</v>
      </c>
      <c r="F700" s="14">
        <v>7.0485999999999993E-2</v>
      </c>
      <c r="G700" s="14">
        <v>9.2360999999999999E-2</v>
      </c>
      <c r="H700" s="14">
        <v>0.92603999999999997</v>
      </c>
      <c r="I700" s="14">
        <v>0.34027800000000002</v>
      </c>
      <c r="J700" s="14">
        <v>0.53715299999999999</v>
      </c>
      <c r="K700" s="14">
        <v>0.127826</v>
      </c>
      <c r="L700" s="14">
        <v>0.247917</v>
      </c>
      <c r="M700" s="14">
        <v>6.8056000000000005E-2</v>
      </c>
      <c r="N700" s="14">
        <v>1.7708000000000002E-2</v>
      </c>
      <c r="O700" s="14">
        <v>9.0971999999999997E-2</v>
      </c>
      <c r="P700" s="14">
        <v>0.107639</v>
      </c>
      <c r="Q700" s="14">
        <v>9.5139000000000001E-2</v>
      </c>
      <c r="R700" s="14">
        <v>0.15989600000000001</v>
      </c>
      <c r="S700" s="14">
        <v>0.167708</v>
      </c>
      <c r="T700" s="14">
        <v>0.47638900000000001</v>
      </c>
      <c r="U700" s="14">
        <v>0.34027800000000002</v>
      </c>
      <c r="V700" s="14">
        <v>0.25520799999999999</v>
      </c>
      <c r="W700" s="14">
        <v>5.5556000000000001E-2</v>
      </c>
      <c r="X700" s="14">
        <v>0.64895800000000003</v>
      </c>
      <c r="Y700" s="14">
        <v>0.56145800000000001</v>
      </c>
      <c r="Z700" s="14">
        <v>0.28923599999999999</v>
      </c>
      <c r="AA700" s="14">
        <v>0.34756900000000002</v>
      </c>
      <c r="AB700" s="14">
        <v>9.2360999999999999E-2</v>
      </c>
      <c r="AC700" s="14">
        <v>0.160417</v>
      </c>
      <c r="AD700" s="14">
        <v>9.2360999999999999E-2</v>
      </c>
      <c r="AE700" s="14">
        <v>1.1107640000000001</v>
      </c>
      <c r="AF700" s="14">
        <v>0.155556</v>
      </c>
      <c r="AG700" s="14">
        <v>0.35243099999999999</v>
      </c>
      <c r="AH700" s="14">
        <v>0.34930600000000001</v>
      </c>
      <c r="AI700" s="14">
        <v>0.121528</v>
      </c>
      <c r="AJ700" s="14">
        <v>0.13368099999999999</v>
      </c>
      <c r="AK700" s="14">
        <v>0.298958</v>
      </c>
      <c r="AL700" s="14">
        <v>0.32500000000000001</v>
      </c>
      <c r="AM700" s="14">
        <v>0.17499999999999999</v>
      </c>
      <c r="AN700" s="14">
        <v>0.58576399999999995</v>
      </c>
      <c r="AO700" s="14">
        <v>0.15069399999999999</v>
      </c>
      <c r="AP700" s="14">
        <v>1.3197920000000001</v>
      </c>
      <c r="AQ700" s="14">
        <v>0.49340299999999998</v>
      </c>
      <c r="AR700" s="16">
        <f t="shared" si="14"/>
        <v>0.31139592682926825</v>
      </c>
      <c r="AS700" s="14">
        <f t="shared" si="15"/>
        <v>0.28299032712712907</v>
      </c>
      <c r="AV700" s="14">
        <v>61</v>
      </c>
      <c r="AW700" s="14" t="s">
        <v>471</v>
      </c>
      <c r="AX700" s="14">
        <v>0.10606</v>
      </c>
      <c r="AY700" s="14">
        <v>0.223611</v>
      </c>
      <c r="AZ700" s="14">
        <v>0.143403</v>
      </c>
      <c r="BA700" s="14">
        <v>0.1125</v>
      </c>
      <c r="BB700" s="14">
        <v>0.43993100000000002</v>
      </c>
      <c r="BC700" s="14">
        <v>0.26979199999999998</v>
      </c>
      <c r="BD700" s="14">
        <v>0.220833</v>
      </c>
      <c r="BE700" s="14">
        <v>0.189583</v>
      </c>
      <c r="BF700" s="14">
        <v>2.5694000000000002E-2</v>
      </c>
      <c r="BG700" s="14">
        <v>3.0903E-2</v>
      </c>
      <c r="BH700" s="14">
        <v>0.10208299999999999</v>
      </c>
      <c r="BI700" s="14">
        <v>0.16631899999999999</v>
      </c>
      <c r="BJ700" s="16">
        <f t="shared" si="16"/>
        <v>0.16922600000000002</v>
      </c>
      <c r="BK700" s="14">
        <f t="shared" si="19"/>
        <v>0.11897346217799235</v>
      </c>
      <c r="BM700" s="14">
        <v>61</v>
      </c>
      <c r="BN700" s="14" t="s">
        <v>471</v>
      </c>
      <c r="BO700" s="14">
        <v>8.5709999999999995E-2</v>
      </c>
      <c r="BP700" s="14">
        <v>0.22118099999999999</v>
      </c>
      <c r="BQ700" s="14">
        <v>0.26006899999999999</v>
      </c>
      <c r="BR700" s="14">
        <v>0.13819400000000001</v>
      </c>
      <c r="BS700" s="14">
        <v>8.3333000000000004E-2</v>
      </c>
      <c r="BT700" s="14">
        <v>0.41180600000000001</v>
      </c>
      <c r="BU700" s="14">
        <v>4.8611000000000001E-2</v>
      </c>
      <c r="BV700" s="14">
        <v>0.25520799999999999</v>
      </c>
      <c r="BW700" s="14">
        <v>0.31562499999999999</v>
      </c>
      <c r="BX700" s="14">
        <v>9.7222000000000003E-2</v>
      </c>
      <c r="BY700" s="14">
        <v>0.90173599999999998</v>
      </c>
      <c r="BZ700" s="14">
        <v>0.35243099999999999</v>
      </c>
      <c r="CA700" s="14">
        <v>0.22118099999999999</v>
      </c>
      <c r="CB700" s="14">
        <v>0.34270800000000001</v>
      </c>
      <c r="CC700" s="14">
        <v>0.34027800000000002</v>
      </c>
      <c r="CD700" s="14">
        <v>9.9653000000000005E-2</v>
      </c>
      <c r="CE700" s="14">
        <v>0.46909699999999999</v>
      </c>
      <c r="CF700" s="14">
        <v>8.9930999999999997E-2</v>
      </c>
      <c r="CG700" s="14">
        <v>0.201736</v>
      </c>
      <c r="CH700" s="14">
        <v>0.167708</v>
      </c>
      <c r="CI700" s="14">
        <v>0.27222200000000002</v>
      </c>
      <c r="CJ700" s="14">
        <v>0.27708300000000002</v>
      </c>
      <c r="CK700" s="14">
        <v>0.17986099999999999</v>
      </c>
      <c r="CL700" s="14">
        <v>0.24548600000000001</v>
      </c>
      <c r="CM700" s="14">
        <v>0.138542</v>
      </c>
      <c r="CN700" s="16">
        <f t="shared" si="17"/>
        <v>0.24866447999999999</v>
      </c>
      <c r="CO700" s="14">
        <f t="shared" si="18"/>
        <v>0.17551343487207283</v>
      </c>
      <c r="CR700" s="14">
        <v>61</v>
      </c>
      <c r="CS700" s="14" t="s">
        <v>471</v>
      </c>
      <c r="CT700" s="14">
        <v>1.8308000000000001E-2</v>
      </c>
      <c r="CU700" s="14">
        <v>1.3194000000000001E-2</v>
      </c>
      <c r="CV700" s="14">
        <v>1.3889E-2</v>
      </c>
      <c r="CW700" s="14">
        <v>2.0486000000000001E-2</v>
      </c>
      <c r="CX700" s="14">
        <v>2.6041999999999999E-2</v>
      </c>
      <c r="CY700" s="14">
        <v>1.2847000000000001E-2</v>
      </c>
      <c r="CZ700" s="14">
        <v>0.112153</v>
      </c>
      <c r="DA700" s="14">
        <v>4.6528E-2</v>
      </c>
      <c r="DB700" s="14">
        <v>0.17013900000000001</v>
      </c>
      <c r="DC700" s="16">
        <f t="shared" si="12"/>
        <v>4.8176222222222224E-2</v>
      </c>
      <c r="DD700" s="17">
        <f t="shared" si="13"/>
        <v>5.5640554247279428E-2</v>
      </c>
    </row>
    <row r="701" spans="1:108" x14ac:dyDescent="0.2">
      <c r="A701" s="14">
        <v>62</v>
      </c>
      <c r="B701" s="14" t="s">
        <v>471</v>
      </c>
      <c r="C701" s="14">
        <v>0.28125</v>
      </c>
      <c r="D701" s="14">
        <v>0.30208000000000002</v>
      </c>
      <c r="E701" s="14">
        <v>0.23333300000000001</v>
      </c>
      <c r="F701" s="14">
        <v>7.0485999999999993E-2</v>
      </c>
      <c r="G701" s="14">
        <v>7.7778E-2</v>
      </c>
      <c r="H701" s="14">
        <v>0.71457999999999999</v>
      </c>
      <c r="I701" s="14">
        <v>0.30868099999999998</v>
      </c>
      <c r="J701" s="14">
        <v>0.46909699999999999</v>
      </c>
      <c r="K701" s="14">
        <v>0.14000000000000001</v>
      </c>
      <c r="L701" s="14">
        <v>0.30381900000000001</v>
      </c>
      <c r="M701" s="14">
        <v>0.114236</v>
      </c>
      <c r="N701" s="14">
        <v>1.1457999999999999E-2</v>
      </c>
      <c r="O701" s="14">
        <v>7.8472E-2</v>
      </c>
      <c r="P701" s="14">
        <v>8.9582999999999996E-2</v>
      </c>
      <c r="Q701" s="14">
        <v>8.5417000000000007E-2</v>
      </c>
      <c r="R701" s="14">
        <v>0.17135400000000001</v>
      </c>
      <c r="S701" s="14">
        <v>0.17986099999999999</v>
      </c>
      <c r="T701" s="14">
        <v>0.41805599999999998</v>
      </c>
      <c r="U701" s="14">
        <v>0.38645800000000002</v>
      </c>
      <c r="V701" s="14">
        <v>0.23819399999999999</v>
      </c>
      <c r="W701" s="14">
        <v>0.10138900000000001</v>
      </c>
      <c r="X701" s="14">
        <v>0.61736100000000005</v>
      </c>
      <c r="Y701" s="14">
        <v>0.54444400000000004</v>
      </c>
      <c r="Z701" s="14">
        <v>0.33541700000000002</v>
      </c>
      <c r="AA701" s="14">
        <v>0.37673600000000002</v>
      </c>
      <c r="AB701" s="14">
        <v>0.10208299999999999</v>
      </c>
      <c r="AC701" s="14">
        <v>0.13368099999999999</v>
      </c>
      <c r="AD701" s="14">
        <v>8.7499999999999994E-2</v>
      </c>
      <c r="AE701" s="14">
        <v>0.97222200000000003</v>
      </c>
      <c r="AF701" s="14">
        <v>0.16284699999999999</v>
      </c>
      <c r="AG701" s="14">
        <v>0.28437499999999999</v>
      </c>
      <c r="AH701" s="14">
        <v>0.32638899999999998</v>
      </c>
      <c r="AI701" s="14">
        <v>0.332986</v>
      </c>
      <c r="AJ701" s="14">
        <v>0.104514</v>
      </c>
      <c r="AK701" s="14">
        <v>0.30625000000000002</v>
      </c>
      <c r="AL701" s="14">
        <v>0.283333</v>
      </c>
      <c r="AM701" s="14">
        <v>0.19444400000000001</v>
      </c>
      <c r="AN701" s="14">
        <v>0.60277800000000004</v>
      </c>
      <c r="AO701" s="14">
        <v>0.114236</v>
      </c>
      <c r="AP701" s="14">
        <v>1.152083</v>
      </c>
      <c r="AQ701" s="14">
        <v>0.44479200000000002</v>
      </c>
      <c r="AR701" s="16">
        <f t="shared" si="14"/>
        <v>0.29887934146341472</v>
      </c>
      <c r="AS701" s="14">
        <f t="shared" si="15"/>
        <v>0.2429497075321978</v>
      </c>
      <c r="AV701" s="14">
        <v>62</v>
      </c>
      <c r="AW701" s="14" t="s">
        <v>471</v>
      </c>
      <c r="AX701" s="14">
        <v>7.2916999999999996E-2</v>
      </c>
      <c r="AY701" s="14">
        <v>0.24548600000000001</v>
      </c>
      <c r="AZ701" s="14">
        <v>0.13125000000000001</v>
      </c>
      <c r="BA701" s="14">
        <v>9.1666999999999998E-2</v>
      </c>
      <c r="BB701" s="14">
        <v>0.35972199999999999</v>
      </c>
      <c r="BC701" s="14">
        <v>0.24062500000000001</v>
      </c>
      <c r="BD701" s="14">
        <v>0.20208300000000001</v>
      </c>
      <c r="BE701" s="14">
        <v>0.189583</v>
      </c>
      <c r="BF701" s="14">
        <v>2.7082999999999999E-2</v>
      </c>
      <c r="BG701" s="14">
        <v>3.4722000000000003E-2</v>
      </c>
      <c r="BH701" s="14">
        <v>0.13368099999999999</v>
      </c>
      <c r="BI701" s="14">
        <v>0.14965300000000001</v>
      </c>
      <c r="BJ701" s="16">
        <f t="shared" si="16"/>
        <v>0.15653933333333334</v>
      </c>
      <c r="BK701" s="14">
        <f t="shared" si="19"/>
        <v>0.10168012406490537</v>
      </c>
      <c r="BM701" s="14">
        <v>62</v>
      </c>
      <c r="BN701" s="14" t="s">
        <v>471</v>
      </c>
      <c r="BO701" s="14">
        <v>7.0235000000000006E-2</v>
      </c>
      <c r="BP701" s="14">
        <v>0.19930600000000001</v>
      </c>
      <c r="BQ701" s="14">
        <v>0.26250000000000001</v>
      </c>
      <c r="BR701" s="14">
        <v>0.16458300000000001</v>
      </c>
      <c r="BS701" s="14">
        <v>6.7361000000000004E-2</v>
      </c>
      <c r="BT701" s="14">
        <v>0.45833299999999999</v>
      </c>
      <c r="BU701" s="14">
        <v>4.8611000000000001E-2</v>
      </c>
      <c r="BV701" s="14">
        <v>0.298958</v>
      </c>
      <c r="BW701" s="14">
        <v>0.3</v>
      </c>
      <c r="BX701" s="14">
        <v>0.155556</v>
      </c>
      <c r="BY701" s="14">
        <v>0.62465300000000001</v>
      </c>
      <c r="BZ701" s="14">
        <v>0.39374999999999999</v>
      </c>
      <c r="CA701" s="14">
        <v>0.24305599999999999</v>
      </c>
      <c r="CB701" s="14">
        <v>0.34513899999999997</v>
      </c>
      <c r="CC701" s="14">
        <v>0.37673600000000002</v>
      </c>
      <c r="CD701" s="14">
        <v>9.4792000000000001E-2</v>
      </c>
      <c r="CE701" s="14">
        <v>0.48368100000000003</v>
      </c>
      <c r="CF701" s="14">
        <v>0.109375</v>
      </c>
      <c r="CG701" s="14">
        <v>0.20902799999999999</v>
      </c>
      <c r="CH701" s="14">
        <v>0.167708</v>
      </c>
      <c r="CI701" s="14">
        <v>0.24062500000000001</v>
      </c>
      <c r="CJ701" s="14">
        <v>0.189583</v>
      </c>
      <c r="CK701" s="14">
        <v>0.138542</v>
      </c>
      <c r="CL701" s="14">
        <v>0.30381900000000001</v>
      </c>
      <c r="CM701" s="14">
        <v>0.138542</v>
      </c>
      <c r="CN701" s="16">
        <f t="shared" si="17"/>
        <v>0.24337887999999999</v>
      </c>
      <c r="CO701" s="14">
        <f t="shared" si="18"/>
        <v>0.14389937963044405</v>
      </c>
      <c r="CR701" s="14">
        <v>62</v>
      </c>
      <c r="CS701" s="14" t="s">
        <v>471</v>
      </c>
      <c r="CT701" s="14">
        <v>2.2412000000000001E-2</v>
      </c>
      <c r="CU701" s="14">
        <v>9.0279999999999996E-3</v>
      </c>
      <c r="CV701" s="14">
        <v>1.3194000000000001E-2</v>
      </c>
      <c r="CW701" s="14">
        <v>2.5000000000000001E-2</v>
      </c>
      <c r="CX701" s="14">
        <v>2.5694000000000002E-2</v>
      </c>
      <c r="CY701" s="14">
        <v>1.2500000000000001E-2</v>
      </c>
      <c r="CZ701" s="14">
        <v>9.7569000000000003E-2</v>
      </c>
      <c r="DA701" s="14">
        <v>4.6181E-2</v>
      </c>
      <c r="DB701" s="14">
        <v>0.223611</v>
      </c>
      <c r="DC701" s="16">
        <f t="shared" si="12"/>
        <v>5.2798777777777778E-2</v>
      </c>
      <c r="DD701" s="17">
        <f t="shared" si="13"/>
        <v>6.9609797469138243E-2</v>
      </c>
    </row>
    <row r="702" spans="1:108" x14ac:dyDescent="0.2">
      <c r="A702" s="14">
        <v>63</v>
      </c>
      <c r="B702" s="14" t="s">
        <v>471</v>
      </c>
      <c r="C702" s="14">
        <v>0.24792</v>
      </c>
      <c r="D702" s="14">
        <v>0.23749999999999999</v>
      </c>
      <c r="E702" s="14">
        <v>0.230903</v>
      </c>
      <c r="F702" s="14">
        <v>8.9930999999999997E-2</v>
      </c>
      <c r="G702" s="14">
        <v>9.2360999999999999E-2</v>
      </c>
      <c r="H702" s="14">
        <v>0.75104000000000004</v>
      </c>
      <c r="I702" s="14">
        <v>0.35972199999999999</v>
      </c>
      <c r="J702" s="14">
        <v>0.41076400000000002</v>
      </c>
      <c r="K702" s="14">
        <v>0.13086999999999999</v>
      </c>
      <c r="L702" s="14">
        <v>0.37673600000000002</v>
      </c>
      <c r="M702" s="14">
        <v>0.20902799999999999</v>
      </c>
      <c r="N702" s="14">
        <v>1.0416999999999999E-2</v>
      </c>
      <c r="O702" s="14">
        <v>0.16944400000000001</v>
      </c>
      <c r="P702" s="14">
        <v>0.14722199999999999</v>
      </c>
      <c r="Q702" s="14">
        <v>0.16666700000000001</v>
      </c>
      <c r="R702" s="14">
        <v>0.23888899999999999</v>
      </c>
      <c r="S702" s="14">
        <v>0.332986</v>
      </c>
      <c r="T702" s="14">
        <v>0.53715299999999999</v>
      </c>
      <c r="U702" s="14">
        <v>0.46909699999999999</v>
      </c>
      <c r="V702" s="14">
        <v>0.49340299999999998</v>
      </c>
      <c r="W702" s="14">
        <v>5.1388999999999997E-2</v>
      </c>
      <c r="X702" s="14">
        <v>0.770486</v>
      </c>
      <c r="Y702" s="14">
        <v>0.73159700000000005</v>
      </c>
      <c r="Z702" s="14">
        <v>0.40104200000000001</v>
      </c>
      <c r="AA702" s="14">
        <v>0.58333299999999999</v>
      </c>
      <c r="AB702" s="14">
        <v>9.2360999999999999E-2</v>
      </c>
      <c r="AC702" s="14">
        <v>0.167708</v>
      </c>
      <c r="AD702" s="14">
        <v>9.2360999999999999E-2</v>
      </c>
      <c r="AE702" s="14">
        <v>1.0572919999999999</v>
      </c>
      <c r="AF702" s="14">
        <v>0.19201399999999999</v>
      </c>
      <c r="AG702" s="14">
        <v>0.63923600000000003</v>
      </c>
      <c r="AH702" s="14">
        <v>0.35625000000000001</v>
      </c>
      <c r="AI702" s="14">
        <v>2.5399310000000002</v>
      </c>
      <c r="AJ702" s="14">
        <v>0.143403</v>
      </c>
      <c r="AK702" s="14">
        <v>0.432639</v>
      </c>
      <c r="AL702" s="14">
        <v>0.46111099999999999</v>
      </c>
      <c r="AM702" s="14">
        <v>0.23333300000000001</v>
      </c>
      <c r="AN702" s="14">
        <v>1.3878470000000001</v>
      </c>
      <c r="AO702" s="14">
        <v>0.167708</v>
      </c>
      <c r="AP702" s="14">
        <v>1.3854169999999999</v>
      </c>
      <c r="AQ702" s="14">
        <v>0.82395799999999997</v>
      </c>
      <c r="AR702" s="16">
        <f t="shared" si="14"/>
        <v>0.4490846097560976</v>
      </c>
      <c r="AS702" s="14">
        <f t="shared" si="15"/>
        <v>0.4698117536165351</v>
      </c>
      <c r="AV702" s="14">
        <v>63</v>
      </c>
      <c r="AW702" s="14" t="s">
        <v>471</v>
      </c>
      <c r="AX702" s="14">
        <v>7.0707000000000006E-2</v>
      </c>
      <c r="AY702" s="14">
        <v>0.24062500000000001</v>
      </c>
      <c r="AZ702" s="14">
        <v>9.9653000000000005E-2</v>
      </c>
      <c r="BA702" s="14">
        <v>9.4444E-2</v>
      </c>
      <c r="BB702" s="14">
        <v>0.323264</v>
      </c>
      <c r="BC702" s="14">
        <v>0.25520799999999999</v>
      </c>
      <c r="BD702" s="14">
        <v>0.16666700000000001</v>
      </c>
      <c r="BE702" s="14">
        <v>0.34027800000000002</v>
      </c>
      <c r="BF702" s="14">
        <v>3.2639000000000001E-2</v>
      </c>
      <c r="BG702" s="14">
        <v>4.0625000000000001E-2</v>
      </c>
      <c r="BH702" s="14">
        <v>0.138542</v>
      </c>
      <c r="BI702" s="14">
        <v>0.28680600000000001</v>
      </c>
      <c r="BJ702" s="16">
        <f t="shared" si="16"/>
        <v>0.17412150000000001</v>
      </c>
      <c r="BK702" s="14">
        <f t="shared" si="19"/>
        <v>0.11020143495922696</v>
      </c>
      <c r="BM702" s="14">
        <v>63</v>
      </c>
      <c r="BN702" s="14" t="s">
        <v>471</v>
      </c>
      <c r="BO702" s="14">
        <v>8.4519999999999998E-2</v>
      </c>
      <c r="BP702" s="14">
        <v>0.184722</v>
      </c>
      <c r="BQ702" s="14">
        <v>0.247917</v>
      </c>
      <c r="BR702" s="14">
        <v>0.190278</v>
      </c>
      <c r="BS702" s="14">
        <v>0.107639</v>
      </c>
      <c r="BT702" s="14">
        <v>0.42222199999999999</v>
      </c>
      <c r="BU702" s="14">
        <v>7.2916999999999996E-2</v>
      </c>
      <c r="BV702" s="14">
        <v>0.31111100000000003</v>
      </c>
      <c r="BW702" s="14">
        <v>0.29375000000000001</v>
      </c>
      <c r="BX702" s="14">
        <v>0.13368099999999999</v>
      </c>
      <c r="BY702" s="14">
        <v>0.75833300000000003</v>
      </c>
      <c r="BZ702" s="14">
        <v>0.38402799999999998</v>
      </c>
      <c r="CA702" s="14">
        <v>0.21875</v>
      </c>
      <c r="CB702" s="14">
        <v>0.46180599999999999</v>
      </c>
      <c r="CC702" s="14">
        <v>0.45451399999999997</v>
      </c>
      <c r="CD702" s="14">
        <v>8.9930999999999997E-2</v>
      </c>
      <c r="CE702" s="14">
        <v>0.51770799999999995</v>
      </c>
      <c r="CF702" s="14">
        <v>0.106944</v>
      </c>
      <c r="CG702" s="14">
        <v>0.25520799999999999</v>
      </c>
      <c r="CH702" s="14">
        <v>0.172569</v>
      </c>
      <c r="CI702" s="14">
        <v>0.27465299999999998</v>
      </c>
      <c r="CJ702" s="14">
        <v>0.26979199999999998</v>
      </c>
      <c r="CK702" s="14">
        <v>0.16284699999999999</v>
      </c>
      <c r="CL702" s="14">
        <v>0.27222200000000002</v>
      </c>
      <c r="CM702" s="14">
        <v>0.23333300000000001</v>
      </c>
      <c r="CN702" s="16">
        <f t="shared" si="17"/>
        <v>0.26725579999999999</v>
      </c>
      <c r="CO702" s="14">
        <f t="shared" si="18"/>
        <v>0.16142727910450369</v>
      </c>
      <c r="CR702" s="14">
        <v>63</v>
      </c>
      <c r="CS702" s="14" t="s">
        <v>471</v>
      </c>
      <c r="CT702" s="14">
        <v>1.2626E-2</v>
      </c>
      <c r="CU702" s="14">
        <v>8.6809999999999995E-3</v>
      </c>
      <c r="CV702" s="14">
        <v>1.7014000000000001E-2</v>
      </c>
      <c r="CW702" s="14">
        <v>2.2917E-2</v>
      </c>
      <c r="CX702" s="14">
        <v>3.0903E-2</v>
      </c>
      <c r="CY702" s="14">
        <v>1.4236E-2</v>
      </c>
      <c r="CZ702" s="14">
        <v>9.3056E-2</v>
      </c>
      <c r="DA702" s="14">
        <v>5.1735999999999997E-2</v>
      </c>
      <c r="DB702" s="14">
        <v>0.17499999999999999</v>
      </c>
      <c r="DC702" s="16">
        <f t="shared" si="12"/>
        <v>4.7352111111111109E-2</v>
      </c>
      <c r="DD702" s="17">
        <f t="shared" si="13"/>
        <v>5.4758710287598177E-2</v>
      </c>
    </row>
    <row r="703" spans="1:108" x14ac:dyDescent="0.2">
      <c r="A703" s="14">
        <v>64</v>
      </c>
      <c r="B703" s="14" t="s">
        <v>471</v>
      </c>
      <c r="C703" s="14">
        <v>0.28542000000000001</v>
      </c>
      <c r="D703" s="14">
        <v>0.25208000000000003</v>
      </c>
      <c r="E703" s="14">
        <v>0.22604199999999999</v>
      </c>
      <c r="F703" s="14">
        <v>8.2639000000000004E-2</v>
      </c>
      <c r="G703" s="14">
        <v>0.104514</v>
      </c>
      <c r="H703" s="14">
        <v>0.72431000000000001</v>
      </c>
      <c r="I703" s="14">
        <v>0.35486099999999998</v>
      </c>
      <c r="J703" s="14">
        <v>0.51770799999999995</v>
      </c>
      <c r="K703" s="14">
        <v>0.17347799999999999</v>
      </c>
      <c r="L703" s="14">
        <v>0.95034700000000005</v>
      </c>
      <c r="M703" s="14">
        <v>0.30381900000000001</v>
      </c>
      <c r="N703" s="14">
        <v>1.4236E-2</v>
      </c>
      <c r="O703" s="14">
        <v>0.36666700000000002</v>
      </c>
      <c r="P703" s="14">
        <v>0.26944400000000002</v>
      </c>
      <c r="Q703" s="14">
        <v>0.22638900000000001</v>
      </c>
      <c r="R703" s="14">
        <v>0.25833349999999999</v>
      </c>
      <c r="S703" s="14">
        <v>0.33541700000000002</v>
      </c>
      <c r="T703" s="14">
        <v>0.73888900000000002</v>
      </c>
      <c r="U703" s="14">
        <v>0.69756899999999999</v>
      </c>
      <c r="V703" s="14">
        <v>0.86527799999999999</v>
      </c>
      <c r="W703" s="14">
        <v>0.1125</v>
      </c>
      <c r="X703" s="14">
        <v>1.1690970000000001</v>
      </c>
      <c r="Y703" s="14">
        <v>1.003819</v>
      </c>
      <c r="Z703" s="14">
        <v>0.62708299999999995</v>
      </c>
      <c r="AA703" s="14">
        <v>0.74375000000000002</v>
      </c>
      <c r="AB703" s="14">
        <v>0.11666700000000001</v>
      </c>
      <c r="AC703" s="14">
        <v>0.30625000000000002</v>
      </c>
      <c r="AD703" s="14">
        <v>0.11909699999999999</v>
      </c>
      <c r="AE703" s="14">
        <v>1.472917</v>
      </c>
      <c r="AF703" s="14">
        <v>0.34027800000000002</v>
      </c>
      <c r="AG703" s="14">
        <v>1.1958329999999999</v>
      </c>
      <c r="AH703" s="14">
        <v>0.52291699999999997</v>
      </c>
      <c r="AI703" s="14">
        <v>1.873958</v>
      </c>
      <c r="AJ703" s="14">
        <v>0.21631900000000001</v>
      </c>
      <c r="AK703" s="14">
        <v>0.770486</v>
      </c>
      <c r="AL703" s="14">
        <v>0.76111099999999998</v>
      </c>
      <c r="AM703" s="14">
        <v>0.30381900000000001</v>
      </c>
      <c r="AN703" s="14">
        <v>1.6649309999999999</v>
      </c>
      <c r="AO703" s="14">
        <v>0.223611</v>
      </c>
      <c r="AP703" s="14">
        <v>1.5045139999999999</v>
      </c>
      <c r="AQ703" s="14">
        <v>1.382986</v>
      </c>
      <c r="AR703" s="16">
        <f t="shared" si="14"/>
        <v>0.58974106097560963</v>
      </c>
      <c r="AS703" s="14">
        <f t="shared" si="15"/>
        <v>0.48433451504353114</v>
      </c>
      <c r="AV703" s="14">
        <v>64</v>
      </c>
      <c r="AW703" s="14" t="s">
        <v>471</v>
      </c>
      <c r="AX703" s="14">
        <v>8.1754999999999994E-2</v>
      </c>
      <c r="AY703" s="14">
        <v>0.19444400000000001</v>
      </c>
      <c r="AZ703" s="14">
        <v>0.12881899999999999</v>
      </c>
      <c r="BA703" s="14">
        <v>9.8611000000000004E-2</v>
      </c>
      <c r="BB703" s="14">
        <v>0.42534699999999998</v>
      </c>
      <c r="BC703" s="14">
        <v>0.28437499999999999</v>
      </c>
      <c r="BD703" s="14">
        <v>0.17916699999999999</v>
      </c>
      <c r="BE703" s="14">
        <v>0.49583300000000002</v>
      </c>
      <c r="BF703" s="14">
        <v>4.9306000000000003E-2</v>
      </c>
      <c r="BG703" s="14">
        <v>6.3194E-2</v>
      </c>
      <c r="BH703" s="14">
        <v>0.27222200000000002</v>
      </c>
      <c r="BI703" s="14">
        <v>0.69097200000000003</v>
      </c>
      <c r="BJ703" s="16">
        <f t="shared" si="16"/>
        <v>0.24700375000000005</v>
      </c>
      <c r="BK703" s="14">
        <f t="shared" si="19"/>
        <v>0.14878372178165183</v>
      </c>
      <c r="BM703" s="14">
        <v>64</v>
      </c>
      <c r="BN703" s="14" t="s">
        <v>471</v>
      </c>
      <c r="BO703" s="14">
        <v>8.5709999999999995E-2</v>
      </c>
      <c r="BP703" s="14">
        <v>0.19201399999999999</v>
      </c>
      <c r="BQ703" s="14">
        <v>0.32083299999999998</v>
      </c>
      <c r="BR703" s="14">
        <v>0.29097200000000001</v>
      </c>
      <c r="BS703" s="14">
        <v>0.190278</v>
      </c>
      <c r="BT703" s="14">
        <v>0.41527799999999998</v>
      </c>
      <c r="BU703" s="14">
        <v>8.2639000000000004E-2</v>
      </c>
      <c r="BV703" s="14">
        <v>0.39374999999999999</v>
      </c>
      <c r="BW703" s="14">
        <v>0.39479199999999998</v>
      </c>
      <c r="BX703" s="14">
        <v>0.18229200000000001</v>
      </c>
      <c r="BY703" s="14">
        <v>0.88958300000000001</v>
      </c>
      <c r="BZ703" s="14">
        <v>0.52500000000000002</v>
      </c>
      <c r="CA703" s="14">
        <v>0.31840299999999999</v>
      </c>
      <c r="CB703" s="14">
        <v>0.81423599999999996</v>
      </c>
      <c r="CC703" s="14">
        <v>0.661111</v>
      </c>
      <c r="CD703" s="14">
        <v>9.2360999999999999E-2</v>
      </c>
      <c r="CE703" s="14">
        <v>0.61736100000000005</v>
      </c>
      <c r="CF703" s="14">
        <v>9.9653000000000005E-2</v>
      </c>
      <c r="CG703" s="14">
        <v>0.357292</v>
      </c>
      <c r="CH703" s="14">
        <v>0.21145800000000001</v>
      </c>
      <c r="CI703" s="14">
        <v>0.37187500000000001</v>
      </c>
      <c r="CJ703" s="14">
        <v>0.54930599999999996</v>
      </c>
      <c r="CK703" s="14">
        <v>0.223611</v>
      </c>
      <c r="CL703" s="14">
        <v>0.49583300000000002</v>
      </c>
      <c r="CM703" s="14">
        <v>0.32083299999999998</v>
      </c>
      <c r="CN703" s="16">
        <f t="shared" si="17"/>
        <v>0.36385896000000001</v>
      </c>
      <c r="CO703" s="14">
        <f t="shared" si="18"/>
        <v>0.21992374837021728</v>
      </c>
      <c r="CR703" s="14">
        <v>64</v>
      </c>
      <c r="CS703" s="14" t="s">
        <v>471</v>
      </c>
      <c r="CT703" s="14">
        <v>1.6098000000000001E-2</v>
      </c>
      <c r="CU703" s="14">
        <v>1.0763999999999999E-2</v>
      </c>
      <c r="CV703" s="14">
        <v>1.5972E-2</v>
      </c>
      <c r="CW703" s="14">
        <v>5.4514E-2</v>
      </c>
      <c r="CX703" s="14">
        <v>4.5138999999999999E-2</v>
      </c>
      <c r="CY703" s="14">
        <v>2.7082999999999999E-2</v>
      </c>
      <c r="CZ703" s="14">
        <v>0.104514</v>
      </c>
      <c r="DA703" s="14">
        <v>6.1806E-2</v>
      </c>
      <c r="DB703" s="14">
        <v>0.26736100000000002</v>
      </c>
      <c r="DC703" s="16">
        <f t="shared" si="12"/>
        <v>6.7027888888888887E-2</v>
      </c>
      <c r="DD703" s="17">
        <f t="shared" si="13"/>
        <v>8.0749094145761854E-2</v>
      </c>
    </row>
    <row r="704" spans="1:108" x14ac:dyDescent="0.2">
      <c r="A704" s="14">
        <v>65</v>
      </c>
      <c r="B704" s="14" t="s">
        <v>471</v>
      </c>
      <c r="C704" s="14">
        <v>0.31041999999999997</v>
      </c>
      <c r="D704" s="14">
        <v>0.24792</v>
      </c>
      <c r="E704" s="14">
        <v>0.22604199999999999</v>
      </c>
      <c r="F704" s="14">
        <v>7.7778E-2</v>
      </c>
      <c r="G704" s="14">
        <v>0.11909699999999999</v>
      </c>
      <c r="H704" s="14">
        <v>0.92603999999999997</v>
      </c>
      <c r="I704" s="14">
        <v>0.31354199999999999</v>
      </c>
      <c r="J704" s="14">
        <v>0.45208300000000001</v>
      </c>
      <c r="K704" s="14">
        <v>0.161304</v>
      </c>
      <c r="L704" s="14">
        <v>0.97222200000000003</v>
      </c>
      <c r="M704" s="14">
        <v>0.27222200000000002</v>
      </c>
      <c r="N704" s="14">
        <v>1.4236E-2</v>
      </c>
      <c r="O704" s="14">
        <v>0.33750000000000002</v>
      </c>
      <c r="P704" s="14">
        <v>0.30277799999999999</v>
      </c>
      <c r="Q704" s="14">
        <v>0.23680599999999999</v>
      </c>
      <c r="R704" s="14">
        <v>0.27604200000000001</v>
      </c>
      <c r="S704" s="14">
        <v>0.38888899999999998</v>
      </c>
      <c r="T704" s="14">
        <v>0.78749999999999998</v>
      </c>
      <c r="U704" s="14">
        <v>0.93576400000000004</v>
      </c>
      <c r="V704" s="14">
        <v>0.87743099999999996</v>
      </c>
      <c r="W704" s="14">
        <v>9.4444E-2</v>
      </c>
      <c r="X704" s="14">
        <v>1.142361</v>
      </c>
      <c r="Y704" s="14">
        <v>0.88715299999999997</v>
      </c>
      <c r="Z704" s="14">
        <v>0.65868099999999996</v>
      </c>
      <c r="AA704" s="14">
        <v>0.90659699999999999</v>
      </c>
      <c r="AB704" s="14">
        <v>9.9653000000000005E-2</v>
      </c>
      <c r="AC704" s="14">
        <v>0.42534699999999998</v>
      </c>
      <c r="AD704" s="14">
        <v>0.138542</v>
      </c>
      <c r="AE704" s="14">
        <v>1.635764</v>
      </c>
      <c r="AF704" s="14">
        <v>0.4375</v>
      </c>
      <c r="AG704" s="14">
        <v>1.1059030000000001</v>
      </c>
      <c r="AH704" s="14">
        <v>0.68402799999999997</v>
      </c>
      <c r="AI704" s="14">
        <v>0.91388899999999995</v>
      </c>
      <c r="AJ704" s="14">
        <v>0.172569</v>
      </c>
      <c r="AK704" s="14">
        <v>0.67326399999999997</v>
      </c>
      <c r="AL704" s="14">
        <v>0.96666700000000005</v>
      </c>
      <c r="AM704" s="14">
        <v>0.90902799999999995</v>
      </c>
      <c r="AN704" s="14">
        <v>1.575</v>
      </c>
      <c r="AO704" s="14">
        <v>0.25</v>
      </c>
      <c r="AP704" s="14">
        <v>1.436458</v>
      </c>
      <c r="AQ704" s="14">
        <v>1.577431</v>
      </c>
      <c r="AR704" s="16">
        <f t="shared" si="14"/>
        <v>0.60794865853658542</v>
      </c>
      <c r="AS704" s="14">
        <f t="shared" si="15"/>
        <v>0.45647381981503654</v>
      </c>
      <c r="AV704" s="14">
        <v>65</v>
      </c>
      <c r="AW704" s="14" t="s">
        <v>471</v>
      </c>
      <c r="AX704" s="14">
        <v>7.2916999999999996E-2</v>
      </c>
      <c r="AY704" s="14">
        <v>0.21145800000000001</v>
      </c>
      <c r="AZ704" s="14">
        <v>0.14583299999999999</v>
      </c>
      <c r="BA704" s="14">
        <v>0.14861099999999999</v>
      </c>
      <c r="BB704" s="14">
        <v>0.73159700000000005</v>
      </c>
      <c r="BC704" s="14">
        <v>0.332986</v>
      </c>
      <c r="BD704" s="14">
        <v>0.17083300000000001</v>
      </c>
      <c r="BE704" s="14">
        <v>0.50069399999999997</v>
      </c>
      <c r="BF704" s="14">
        <v>7.9167000000000001E-2</v>
      </c>
      <c r="BG704" s="14">
        <v>0.1125</v>
      </c>
      <c r="BH704" s="14">
        <v>0.32083299999999998</v>
      </c>
      <c r="BI704" s="14">
        <v>0.60277800000000004</v>
      </c>
      <c r="BJ704" s="16">
        <f t="shared" si="16"/>
        <v>0.28585058333333335</v>
      </c>
      <c r="BK704" s="14">
        <f t="shared" si="19"/>
        <v>0.20358636129171326</v>
      </c>
      <c r="BM704" s="14">
        <v>65</v>
      </c>
      <c r="BN704" s="14" t="s">
        <v>471</v>
      </c>
      <c r="BO704" s="14">
        <v>7.1425000000000002E-2</v>
      </c>
      <c r="BP704" s="14">
        <v>0.20902799999999999</v>
      </c>
      <c r="BQ704" s="14">
        <v>0.28437499999999999</v>
      </c>
      <c r="BR704" s="14">
        <v>0.39027800000000001</v>
      </c>
      <c r="BS704" s="14">
        <v>0.26041700000000001</v>
      </c>
      <c r="BT704" s="14">
        <v>0.45138899999999998</v>
      </c>
      <c r="BU704" s="14">
        <v>0.121528</v>
      </c>
      <c r="BV704" s="14">
        <v>0.45451399999999997</v>
      </c>
      <c r="BW704" s="14">
        <v>0.359375</v>
      </c>
      <c r="BX704" s="14">
        <v>0.28194399999999997</v>
      </c>
      <c r="BY704" s="14">
        <v>0.92361099999999996</v>
      </c>
      <c r="BZ704" s="14">
        <v>0.66840299999999997</v>
      </c>
      <c r="CA704" s="14">
        <v>0.39374999999999999</v>
      </c>
      <c r="CB704" s="14">
        <v>1.152083</v>
      </c>
      <c r="CC704" s="14">
        <v>0.52256899999999995</v>
      </c>
      <c r="CD704" s="14">
        <v>8.2639000000000004E-2</v>
      </c>
      <c r="CE704" s="14">
        <v>0.69513899999999995</v>
      </c>
      <c r="CF704" s="14">
        <v>0.11909699999999999</v>
      </c>
      <c r="CG704" s="14">
        <v>0.39374999999999999</v>
      </c>
      <c r="CH704" s="14">
        <v>0.28680600000000001</v>
      </c>
      <c r="CI704" s="14">
        <v>0.34027800000000002</v>
      </c>
      <c r="CJ704" s="14">
        <v>0.58090299999999995</v>
      </c>
      <c r="CK704" s="14">
        <v>0.230903</v>
      </c>
      <c r="CL704" s="14">
        <v>0.52743099999999998</v>
      </c>
      <c r="CM704" s="14">
        <v>0.47881899999999999</v>
      </c>
      <c r="CN704" s="16">
        <f t="shared" si="17"/>
        <v>0.41121815999999994</v>
      </c>
      <c r="CO704" s="14">
        <f t="shared" si="18"/>
        <v>0.25550605717831176</v>
      </c>
      <c r="CR704" s="14">
        <v>65</v>
      </c>
      <c r="CS704" s="14" t="s">
        <v>471</v>
      </c>
      <c r="CT704" s="14">
        <v>1.7361000000000001E-2</v>
      </c>
      <c r="CU704" s="14">
        <v>1.0069E-2</v>
      </c>
      <c r="CV704" s="14">
        <v>1.7708000000000002E-2</v>
      </c>
      <c r="CW704" s="14">
        <v>5.3471999999999999E-2</v>
      </c>
      <c r="CX704" s="14">
        <v>5.5556000000000001E-2</v>
      </c>
      <c r="CY704" s="14">
        <v>4.1319000000000002E-2</v>
      </c>
      <c r="CZ704" s="14">
        <v>0.111806</v>
      </c>
      <c r="DA704" s="14">
        <v>7.0832999999999993E-2</v>
      </c>
      <c r="DB704" s="14">
        <v>0.25034699999999999</v>
      </c>
      <c r="DC704" s="16">
        <f t="shared" si="12"/>
        <v>6.9830111111111107E-2</v>
      </c>
      <c r="DD704" s="17">
        <f t="shared" si="13"/>
        <v>7.4728393366317661E-2</v>
      </c>
    </row>
    <row r="705" spans="1:108" x14ac:dyDescent="0.2">
      <c r="A705" s="14">
        <v>66</v>
      </c>
      <c r="B705" s="14" t="s">
        <v>471</v>
      </c>
      <c r="C705" s="14">
        <v>0.36875000000000002</v>
      </c>
      <c r="D705" s="14">
        <v>0.26457999999999998</v>
      </c>
      <c r="E705" s="14">
        <v>0.23819399999999999</v>
      </c>
      <c r="F705" s="14">
        <v>9.4792000000000001E-2</v>
      </c>
      <c r="G705" s="14">
        <v>0.10208299999999999</v>
      </c>
      <c r="H705" s="14">
        <v>1.2686999999999999</v>
      </c>
      <c r="I705" s="14">
        <v>0.44479200000000002</v>
      </c>
      <c r="J705" s="14">
        <v>0.49340299999999998</v>
      </c>
      <c r="K705" s="14">
        <v>0.15826100000000001</v>
      </c>
      <c r="L705" s="14">
        <v>0.81909699999999996</v>
      </c>
      <c r="M705" s="14">
        <v>0.189583</v>
      </c>
      <c r="N705" s="14">
        <v>1.6667000000000001E-2</v>
      </c>
      <c r="O705" s="14">
        <v>0.25555600000000001</v>
      </c>
      <c r="P705" s="14">
        <v>0.25069399999999997</v>
      </c>
      <c r="Q705" s="14">
        <v>0.33958300000000002</v>
      </c>
      <c r="R705" s="14">
        <v>0.26284750000000001</v>
      </c>
      <c r="S705" s="14">
        <v>0.33784700000000001</v>
      </c>
      <c r="T705" s="14">
        <v>0.83125000000000004</v>
      </c>
      <c r="U705" s="14">
        <v>0.74375000000000002</v>
      </c>
      <c r="V705" s="14">
        <v>0.63194399999999995</v>
      </c>
      <c r="W705" s="14">
        <v>0.1</v>
      </c>
      <c r="X705" s="14">
        <v>1.103472</v>
      </c>
      <c r="Y705" s="14">
        <v>0.77534700000000001</v>
      </c>
      <c r="Z705" s="14">
        <v>0.61493100000000001</v>
      </c>
      <c r="AA705" s="14">
        <v>0.72916700000000001</v>
      </c>
      <c r="AB705" s="14">
        <v>0.121528</v>
      </c>
      <c r="AC705" s="14">
        <v>0.27708300000000002</v>
      </c>
      <c r="AD705" s="14">
        <v>0.12881899999999999</v>
      </c>
      <c r="AE705" s="14">
        <v>1.4097219999999999</v>
      </c>
      <c r="AF705" s="14">
        <v>0.466667</v>
      </c>
      <c r="AG705" s="14">
        <v>0.84340300000000001</v>
      </c>
      <c r="AH705" s="14">
        <v>0.68125000000000002</v>
      </c>
      <c r="AI705" s="14">
        <v>0.79236099999999998</v>
      </c>
      <c r="AJ705" s="14">
        <v>0.184722</v>
      </c>
      <c r="AK705" s="14">
        <v>0.63437500000000002</v>
      </c>
      <c r="AL705" s="14">
        <v>0.86944399999999999</v>
      </c>
      <c r="AM705" s="14">
        <v>0.25520799999999999</v>
      </c>
      <c r="AN705" s="14">
        <v>1.254167</v>
      </c>
      <c r="AO705" s="14">
        <v>0.19444400000000001</v>
      </c>
      <c r="AP705" s="14">
        <v>1.5069440000000001</v>
      </c>
      <c r="AQ705" s="14">
        <v>1.154514</v>
      </c>
      <c r="AR705" s="16">
        <f t="shared" si="14"/>
        <v>0.54170589024390248</v>
      </c>
      <c r="AS705" s="14">
        <f t="shared" si="15"/>
        <v>0.40098051426957643</v>
      </c>
      <c r="AV705" s="14">
        <v>66</v>
      </c>
      <c r="AW705" s="14" t="s">
        <v>471</v>
      </c>
      <c r="AX705" s="14">
        <v>0.10385</v>
      </c>
      <c r="AY705" s="14">
        <v>0.213889</v>
      </c>
      <c r="AZ705" s="14">
        <v>0.111806</v>
      </c>
      <c r="BA705" s="14">
        <v>0.13611100000000001</v>
      </c>
      <c r="BB705" s="14">
        <v>1.2371529999999999</v>
      </c>
      <c r="BC705" s="14">
        <v>0.42534699999999998</v>
      </c>
      <c r="BD705" s="14">
        <v>0.17291699999999999</v>
      </c>
      <c r="BE705" s="14">
        <v>0.34756900000000002</v>
      </c>
      <c r="BF705" s="14">
        <v>4.3749999999999997E-2</v>
      </c>
      <c r="BG705" s="14">
        <v>9.8264000000000004E-2</v>
      </c>
      <c r="BH705" s="14">
        <v>0.332986</v>
      </c>
      <c r="BI705" s="14">
        <v>0.453125</v>
      </c>
      <c r="BJ705" s="16">
        <f t="shared" si="16"/>
        <v>0.30639725000000001</v>
      </c>
      <c r="BK705" s="14">
        <f t="shared" si="19"/>
        <v>0.33577768391728263</v>
      </c>
      <c r="BM705" s="14">
        <v>66</v>
      </c>
      <c r="BN705" s="14" t="s">
        <v>471</v>
      </c>
      <c r="BO705" s="14">
        <v>0.11071</v>
      </c>
      <c r="BP705" s="14">
        <v>0.24548600000000001</v>
      </c>
      <c r="BQ705" s="14">
        <v>0.30868099999999998</v>
      </c>
      <c r="BR705" s="14">
        <v>0.32430599999999998</v>
      </c>
      <c r="BS705" s="14">
        <v>0.314583</v>
      </c>
      <c r="BT705" s="14">
        <v>0.56527799999999995</v>
      </c>
      <c r="BU705" s="14">
        <v>8.2639000000000004E-2</v>
      </c>
      <c r="BV705" s="14">
        <v>0.37187500000000001</v>
      </c>
      <c r="BW705" s="14">
        <v>0.455208</v>
      </c>
      <c r="BX705" s="14">
        <v>0.31354199999999999</v>
      </c>
      <c r="BY705" s="14">
        <v>0.94548600000000005</v>
      </c>
      <c r="BZ705" s="14">
        <v>0.67569400000000002</v>
      </c>
      <c r="CA705" s="14">
        <v>0.45208300000000001</v>
      </c>
      <c r="CB705" s="14">
        <v>0.73888900000000002</v>
      </c>
      <c r="CC705" s="14">
        <v>0.51770799999999995</v>
      </c>
      <c r="CD705" s="14">
        <v>0.106944</v>
      </c>
      <c r="CE705" s="14">
        <v>0.75590299999999999</v>
      </c>
      <c r="CF705" s="14">
        <v>0.104514</v>
      </c>
      <c r="CG705" s="14">
        <v>0.46909699999999999</v>
      </c>
      <c r="CH705" s="14">
        <v>0.26493100000000003</v>
      </c>
      <c r="CI705" s="14">
        <v>0.298958</v>
      </c>
      <c r="CJ705" s="14">
        <v>0.48854199999999998</v>
      </c>
      <c r="CK705" s="14">
        <v>0.17013900000000001</v>
      </c>
      <c r="CL705" s="14">
        <v>0.50798600000000005</v>
      </c>
      <c r="CM705" s="14">
        <v>0.36944399999999999</v>
      </c>
      <c r="CN705" s="16">
        <f t="shared" si="17"/>
        <v>0.39834504000000009</v>
      </c>
      <c r="CO705" s="14">
        <f t="shared" si="18"/>
        <v>0.22169261291660117</v>
      </c>
      <c r="CR705" s="14">
        <v>66</v>
      </c>
      <c r="CS705" s="14" t="s">
        <v>471</v>
      </c>
      <c r="CT705" s="14">
        <v>2.0833000000000001E-2</v>
      </c>
      <c r="CU705" s="14">
        <v>1.7708000000000002E-2</v>
      </c>
      <c r="CV705" s="14">
        <v>2.2221999999999999E-2</v>
      </c>
      <c r="CW705" s="14">
        <v>5.3818999999999999E-2</v>
      </c>
      <c r="CX705" s="14">
        <v>6.0763999999999999E-2</v>
      </c>
      <c r="CY705" s="14">
        <v>3.8889E-2</v>
      </c>
      <c r="CZ705" s="14">
        <v>0.11562500000000001</v>
      </c>
      <c r="DA705" s="14">
        <v>7.7082999999999999E-2</v>
      </c>
      <c r="DB705" s="14">
        <v>0.26250000000000001</v>
      </c>
      <c r="DC705" s="16">
        <f t="shared" si="12"/>
        <v>7.4382555555555563E-2</v>
      </c>
      <c r="DD705" s="17">
        <f t="shared" si="13"/>
        <v>7.7269662214725504E-2</v>
      </c>
    </row>
    <row r="706" spans="1:108" x14ac:dyDescent="0.2">
      <c r="A706" s="14">
        <v>67</v>
      </c>
      <c r="B706" s="14" t="s">
        <v>471</v>
      </c>
      <c r="C706" s="14">
        <v>0.34166999999999997</v>
      </c>
      <c r="D706" s="14">
        <v>0.27083000000000002</v>
      </c>
      <c r="E706" s="14">
        <v>0.24062500000000001</v>
      </c>
      <c r="F706" s="14">
        <v>8.7499999999999994E-2</v>
      </c>
      <c r="G706" s="14">
        <v>0.126389</v>
      </c>
      <c r="H706" s="14">
        <v>1.4194</v>
      </c>
      <c r="I706" s="14">
        <v>0.39861099999999999</v>
      </c>
      <c r="J706" s="14">
        <v>0.4375</v>
      </c>
      <c r="K706" s="14">
        <v>0.161304</v>
      </c>
      <c r="L706" s="14">
        <v>0.61736100000000005</v>
      </c>
      <c r="M706" s="14">
        <v>0.184722</v>
      </c>
      <c r="N706" s="14">
        <v>1.6667000000000001E-2</v>
      </c>
      <c r="O706" s="14">
        <v>0.182639</v>
      </c>
      <c r="P706" s="14">
        <v>0.18055599999999999</v>
      </c>
      <c r="Q706" s="14">
        <v>0.33194400000000002</v>
      </c>
      <c r="R706" s="14">
        <v>0.25607649999999998</v>
      </c>
      <c r="S706" s="14">
        <v>0.298958</v>
      </c>
      <c r="T706" s="14">
        <v>0.74166699999999997</v>
      </c>
      <c r="U706" s="14">
        <v>0.69027799999999995</v>
      </c>
      <c r="V706" s="14">
        <v>0.50555600000000001</v>
      </c>
      <c r="W706" s="14">
        <v>0.109722</v>
      </c>
      <c r="X706" s="14">
        <v>0.98680599999999996</v>
      </c>
      <c r="Y706" s="14">
        <v>0.70486099999999996</v>
      </c>
      <c r="Z706" s="14">
        <v>0.72187500000000004</v>
      </c>
      <c r="AA706" s="14">
        <v>0.83854200000000001</v>
      </c>
      <c r="AB706" s="14">
        <v>0.13368099999999999</v>
      </c>
      <c r="AC706" s="14">
        <v>0.26493100000000003</v>
      </c>
      <c r="AD706" s="14">
        <v>0.12881899999999999</v>
      </c>
      <c r="AE706" s="14">
        <v>1.256597</v>
      </c>
      <c r="AF706" s="14">
        <v>0.442361</v>
      </c>
      <c r="AG706" s="14">
        <v>0.71701400000000004</v>
      </c>
      <c r="AH706" s="14">
        <v>0.70347199999999999</v>
      </c>
      <c r="AI706" s="14">
        <v>0.64895800000000003</v>
      </c>
      <c r="AJ706" s="14">
        <v>0.17</v>
      </c>
      <c r="AK706" s="14">
        <v>0.65868099999999996</v>
      </c>
      <c r="AL706" s="14">
        <v>0.65833299999999995</v>
      </c>
      <c r="AM706" s="14">
        <v>0.26006899999999999</v>
      </c>
      <c r="AN706" s="14">
        <v>1.0961810000000001</v>
      </c>
      <c r="AO706" s="14">
        <v>0.201736</v>
      </c>
      <c r="AP706" s="14">
        <v>1.545833</v>
      </c>
      <c r="AQ706" s="14">
        <v>0.83125000000000004</v>
      </c>
      <c r="AR706" s="16">
        <f t="shared" si="14"/>
        <v>0.50170671951219514</v>
      </c>
      <c r="AS706" s="14">
        <f t="shared" si="15"/>
        <v>0.3766431529175866</v>
      </c>
      <c r="AV706" s="14">
        <v>67</v>
      </c>
      <c r="AW706" s="14" t="s">
        <v>471</v>
      </c>
      <c r="AX706" s="14">
        <v>0.15909000000000001</v>
      </c>
      <c r="AY706" s="14">
        <v>0.20416699999999999</v>
      </c>
      <c r="AZ706" s="14">
        <v>0.14097199999999999</v>
      </c>
      <c r="BA706" s="14">
        <v>0.127778</v>
      </c>
      <c r="BB706" s="14">
        <v>1.929861</v>
      </c>
      <c r="BC706" s="14">
        <v>0.47881899999999999</v>
      </c>
      <c r="BD706" s="14">
        <v>0.154167</v>
      </c>
      <c r="BE706" s="14">
        <v>0.27708300000000002</v>
      </c>
      <c r="BF706" s="14">
        <v>6.4583000000000002E-2</v>
      </c>
      <c r="BG706" s="14">
        <v>7.6735999999999999E-2</v>
      </c>
      <c r="BH706" s="14">
        <v>0.33055600000000002</v>
      </c>
      <c r="BI706" s="14">
        <v>0.30555599999999999</v>
      </c>
      <c r="BJ706" s="16">
        <f t="shared" si="16"/>
        <v>0.35411400000000004</v>
      </c>
      <c r="BK706" s="14">
        <f t="shared" si="19"/>
        <v>0.535044471496393</v>
      </c>
      <c r="BM706" s="14">
        <v>67</v>
      </c>
      <c r="BN706" s="14" t="s">
        <v>471</v>
      </c>
      <c r="BO706" s="14">
        <v>0.11904000000000001</v>
      </c>
      <c r="BP706" s="14">
        <v>0.294097</v>
      </c>
      <c r="BQ706" s="14">
        <v>0.30625000000000002</v>
      </c>
      <c r="BR706" s="14">
        <v>0.254861</v>
      </c>
      <c r="BS706" s="14">
        <v>0.279167</v>
      </c>
      <c r="BT706" s="14">
        <v>0.466667</v>
      </c>
      <c r="BU706" s="14">
        <v>8.7499999999999994E-2</v>
      </c>
      <c r="BV706" s="14">
        <v>0.31354199999999999</v>
      </c>
      <c r="BW706" s="14">
        <v>0.37604199999999999</v>
      </c>
      <c r="BX706" s="14">
        <v>0.33055600000000002</v>
      </c>
      <c r="BY706" s="14">
        <v>0.870139</v>
      </c>
      <c r="BZ706" s="14">
        <v>0.471528</v>
      </c>
      <c r="CA706" s="14">
        <v>0.40104200000000001</v>
      </c>
      <c r="CB706" s="14">
        <v>0.55416699999999997</v>
      </c>
      <c r="CC706" s="14">
        <v>0.46909699999999999</v>
      </c>
      <c r="CD706" s="14">
        <v>9.2360999999999999E-2</v>
      </c>
      <c r="CE706" s="14">
        <v>0.82395799999999997</v>
      </c>
      <c r="CF706" s="14">
        <v>0.114236</v>
      </c>
      <c r="CG706" s="14">
        <v>0.42534699999999998</v>
      </c>
      <c r="CH706" s="14">
        <v>0.26006899999999999</v>
      </c>
      <c r="CI706" s="14">
        <v>0.27708300000000002</v>
      </c>
      <c r="CJ706" s="14">
        <v>0.46423599999999998</v>
      </c>
      <c r="CK706" s="14">
        <v>0.18715300000000001</v>
      </c>
      <c r="CL706" s="14">
        <v>0.56388899999999997</v>
      </c>
      <c r="CM706" s="14">
        <v>0.247917</v>
      </c>
      <c r="CN706" s="16">
        <f t="shared" si="17"/>
        <v>0.36199776</v>
      </c>
      <c r="CO706" s="14">
        <f t="shared" si="18"/>
        <v>0.19989170770992476</v>
      </c>
      <c r="CR706" s="14">
        <v>67</v>
      </c>
      <c r="CS706" s="14" t="s">
        <v>471</v>
      </c>
      <c r="CT706" s="14">
        <v>2.3043000000000001E-2</v>
      </c>
      <c r="CU706" s="14">
        <v>1.3889E-2</v>
      </c>
      <c r="CV706" s="14">
        <v>2.2221999999999999E-2</v>
      </c>
      <c r="CW706" s="14">
        <v>4.7222E-2</v>
      </c>
      <c r="CX706" s="14">
        <v>7.4305999999999997E-2</v>
      </c>
      <c r="CY706" s="14">
        <v>3.6457999999999997E-2</v>
      </c>
      <c r="CZ706" s="14">
        <v>0.13229199999999999</v>
      </c>
      <c r="DA706" s="14">
        <v>8.2986000000000004E-2</v>
      </c>
      <c r="DB706" s="14">
        <v>0.294097</v>
      </c>
      <c r="DC706" s="16">
        <f t="shared" si="12"/>
        <v>8.0723888888888887E-2</v>
      </c>
      <c r="DD706" s="17">
        <f t="shared" si="13"/>
        <v>8.841094733606869E-2</v>
      </c>
    </row>
    <row r="707" spans="1:108" x14ac:dyDescent="0.2">
      <c r="A707" s="14">
        <v>68</v>
      </c>
      <c r="B707" s="14" t="s">
        <v>471</v>
      </c>
      <c r="C707" s="14">
        <v>0.38333</v>
      </c>
      <c r="D707" s="14">
        <v>0.30625000000000002</v>
      </c>
      <c r="E707" s="14">
        <v>0.25520799999999999</v>
      </c>
      <c r="F707" s="14">
        <v>8.9930999999999997E-2</v>
      </c>
      <c r="G707" s="14">
        <v>0.121528</v>
      </c>
      <c r="H707" s="14">
        <v>1.1641999999999999</v>
      </c>
      <c r="I707" s="14">
        <v>0.357292</v>
      </c>
      <c r="J707" s="14">
        <v>0.37673600000000002</v>
      </c>
      <c r="K707" s="14">
        <v>0.14000000000000001</v>
      </c>
      <c r="L707" s="14">
        <v>0.36458299999999999</v>
      </c>
      <c r="M707" s="14">
        <v>0.21875</v>
      </c>
      <c r="N707" s="14">
        <v>1.1110999999999999E-2</v>
      </c>
      <c r="O707" s="14">
        <v>0.11736099999999999</v>
      </c>
      <c r="P707" s="14">
        <v>0.13055600000000001</v>
      </c>
      <c r="Q707" s="14">
        <v>0.34236100000000003</v>
      </c>
      <c r="R707" s="14">
        <v>0.24531249999999999</v>
      </c>
      <c r="S707" s="14">
        <v>0.30381900000000001</v>
      </c>
      <c r="T707" s="14">
        <v>0.80208299999999999</v>
      </c>
      <c r="U707" s="14">
        <v>0.73402800000000001</v>
      </c>
      <c r="V707" s="14">
        <v>0.52500000000000002</v>
      </c>
      <c r="W707" s="14">
        <v>9.4444E-2</v>
      </c>
      <c r="X707" s="14">
        <v>1.040278</v>
      </c>
      <c r="Y707" s="14">
        <v>0.69513899999999995</v>
      </c>
      <c r="Z707" s="14">
        <v>0.83611100000000005</v>
      </c>
      <c r="AA707" s="14">
        <v>0.83854200000000001</v>
      </c>
      <c r="AB707" s="14">
        <v>0.123958</v>
      </c>
      <c r="AC707" s="14">
        <v>0.27222200000000002</v>
      </c>
      <c r="AD707" s="14">
        <v>0.16284699999999999</v>
      </c>
      <c r="AE707" s="14">
        <v>1.1715279999999999</v>
      </c>
      <c r="AF707" s="14">
        <v>0.45937499999999998</v>
      </c>
      <c r="AG707" s="14">
        <v>0.59062499999999996</v>
      </c>
      <c r="AH707" s="14">
        <v>0.80555600000000005</v>
      </c>
      <c r="AI707" s="14">
        <v>0.53958300000000003</v>
      </c>
      <c r="AJ707" s="14">
        <v>0.16</v>
      </c>
      <c r="AK707" s="14">
        <v>0.57118100000000005</v>
      </c>
      <c r="AL707" s="14">
        <v>0.55277799999999999</v>
      </c>
      <c r="AM707" s="14">
        <v>0.28194399999999997</v>
      </c>
      <c r="AN707" s="14">
        <v>1.2</v>
      </c>
      <c r="AO707" s="14">
        <v>0.206597</v>
      </c>
      <c r="AP707" s="14">
        <v>1.4048609999999999</v>
      </c>
      <c r="AQ707" s="14">
        <v>0.73888900000000002</v>
      </c>
      <c r="AR707" s="16">
        <f t="shared" si="14"/>
        <v>0.4813633536585365</v>
      </c>
      <c r="AS707" s="14">
        <f t="shared" si="15"/>
        <v>0.35764604503825159</v>
      </c>
      <c r="AV707" s="14">
        <v>68</v>
      </c>
      <c r="AW707" s="14" t="s">
        <v>471</v>
      </c>
      <c r="AX707" s="14">
        <v>0.12153</v>
      </c>
      <c r="AY707" s="14">
        <v>0.28437499999999999</v>
      </c>
      <c r="AZ707" s="14">
        <v>0.14826400000000001</v>
      </c>
      <c r="BA707" s="14">
        <v>0.108333</v>
      </c>
      <c r="BB707" s="14">
        <v>1.587153</v>
      </c>
      <c r="BC707" s="14">
        <v>0.442361</v>
      </c>
      <c r="BD707" s="14">
        <v>0.154167</v>
      </c>
      <c r="BE707" s="14">
        <v>0.247917</v>
      </c>
      <c r="BF707" s="14">
        <v>4.3749999999999997E-2</v>
      </c>
      <c r="BG707" s="14">
        <v>6.5972000000000003E-2</v>
      </c>
      <c r="BH707" s="14">
        <v>0.44722200000000001</v>
      </c>
      <c r="BI707" s="14">
        <v>0.21770800000000001</v>
      </c>
      <c r="BJ707" s="16">
        <f t="shared" si="16"/>
        <v>0.32239600000000002</v>
      </c>
      <c r="BK707" s="14">
        <f t="shared" si="19"/>
        <v>0.43860799378270676</v>
      </c>
      <c r="BM707" s="14">
        <v>68</v>
      </c>
      <c r="BN707" s="14" t="s">
        <v>471</v>
      </c>
      <c r="BO707" s="14">
        <v>0.11547</v>
      </c>
      <c r="BP707" s="14">
        <v>0.30138900000000002</v>
      </c>
      <c r="BQ707" s="14">
        <v>0.35</v>
      </c>
      <c r="BR707" s="14">
        <v>0.248611</v>
      </c>
      <c r="BS707" s="14">
        <v>0.216667</v>
      </c>
      <c r="BT707" s="14">
        <v>0.48402800000000001</v>
      </c>
      <c r="BU707" s="14">
        <v>7.7778E-2</v>
      </c>
      <c r="BV707" s="14">
        <v>0.30625000000000002</v>
      </c>
      <c r="BW707" s="14">
        <v>0.35104200000000002</v>
      </c>
      <c r="BX707" s="14">
        <v>0.35</v>
      </c>
      <c r="BY707" s="14">
        <v>0.86041699999999999</v>
      </c>
      <c r="BZ707" s="14">
        <v>0.52743099999999998</v>
      </c>
      <c r="CA707" s="14">
        <v>0.52743099999999998</v>
      </c>
      <c r="CB707" s="14">
        <v>0.45937499999999998</v>
      </c>
      <c r="CC707" s="14">
        <v>0.46180599999999999</v>
      </c>
      <c r="CD707" s="14">
        <v>9.4792000000000001E-2</v>
      </c>
      <c r="CE707" s="14">
        <v>0.73645799999999995</v>
      </c>
      <c r="CF707" s="14">
        <v>0.11666700000000001</v>
      </c>
      <c r="CG707" s="14">
        <v>0.49097200000000002</v>
      </c>
      <c r="CH707" s="14">
        <v>0.26736100000000002</v>
      </c>
      <c r="CI707" s="14">
        <v>0.26736100000000002</v>
      </c>
      <c r="CJ707" s="14">
        <v>0.63437500000000002</v>
      </c>
      <c r="CK707" s="14">
        <v>0.19444400000000001</v>
      </c>
      <c r="CL707" s="14">
        <v>0.52013900000000002</v>
      </c>
      <c r="CM707" s="14">
        <v>0.21631900000000001</v>
      </c>
      <c r="CN707" s="16">
        <f t="shared" si="17"/>
        <v>0.36706332000000003</v>
      </c>
      <c r="CO707" s="14">
        <f t="shared" si="18"/>
        <v>0.20149681887330131</v>
      </c>
      <c r="CR707" s="14">
        <v>68</v>
      </c>
      <c r="CS707" s="14" t="s">
        <v>471</v>
      </c>
      <c r="CT707" s="14">
        <v>2.1149000000000001E-2</v>
      </c>
      <c r="CU707" s="14">
        <v>7.2919999999999999E-3</v>
      </c>
      <c r="CV707" s="14">
        <v>2.7082999999999999E-2</v>
      </c>
      <c r="CW707" s="14">
        <v>4.5485999999999999E-2</v>
      </c>
      <c r="CX707" s="14">
        <v>6.8056000000000005E-2</v>
      </c>
      <c r="CY707" s="14">
        <v>3.2986000000000001E-2</v>
      </c>
      <c r="CZ707" s="14">
        <v>0.16215299999999999</v>
      </c>
      <c r="DA707" s="14">
        <v>7.5346999999999997E-2</v>
      </c>
      <c r="DB707" s="14">
        <v>0.29652800000000001</v>
      </c>
      <c r="DC707" s="16">
        <f t="shared" si="12"/>
        <v>8.1786666666666674E-2</v>
      </c>
      <c r="DD707" s="17">
        <f t="shared" si="13"/>
        <v>9.2682728221066088E-2</v>
      </c>
    </row>
    <row r="708" spans="1:108" x14ac:dyDescent="0.2">
      <c r="A708" s="14">
        <v>69</v>
      </c>
      <c r="B708" s="14" t="s">
        <v>471</v>
      </c>
      <c r="C708" s="14">
        <v>0.39374999999999999</v>
      </c>
      <c r="D708" s="14">
        <v>0.28958</v>
      </c>
      <c r="E708" s="14">
        <v>0.25034699999999999</v>
      </c>
      <c r="F708" s="14">
        <v>0.109375</v>
      </c>
      <c r="G708" s="14">
        <v>0.14826400000000001</v>
      </c>
      <c r="H708" s="14">
        <v>1.1326000000000001</v>
      </c>
      <c r="I708" s="14">
        <v>0.38888899999999998</v>
      </c>
      <c r="J708" s="14">
        <v>0.33541700000000002</v>
      </c>
      <c r="K708" s="14">
        <v>0.170435</v>
      </c>
      <c r="L708" s="14">
        <v>0.42777799999999999</v>
      </c>
      <c r="M708" s="14">
        <v>0.20416699999999999</v>
      </c>
      <c r="N708" s="14">
        <v>1.4236E-2</v>
      </c>
      <c r="O708" s="14">
        <v>0.14097199999999999</v>
      </c>
      <c r="P708" s="14">
        <v>0.1125</v>
      </c>
      <c r="Q708" s="14">
        <v>0.32847199999999999</v>
      </c>
      <c r="R708" s="14">
        <v>0.2604165</v>
      </c>
      <c r="S708" s="14">
        <v>0.33055600000000002</v>
      </c>
      <c r="T708" s="14">
        <v>0.61250000000000004</v>
      </c>
      <c r="U708" s="14">
        <v>0.89444400000000002</v>
      </c>
      <c r="V708" s="14">
        <v>0.48854199999999998</v>
      </c>
      <c r="W708" s="14">
        <v>8.0556000000000003E-2</v>
      </c>
      <c r="X708" s="14">
        <v>0.99895800000000001</v>
      </c>
      <c r="Y708" s="14">
        <v>0.66354199999999997</v>
      </c>
      <c r="Z708" s="14">
        <v>0.74375000000000002</v>
      </c>
      <c r="AA708" s="14">
        <v>0.9</v>
      </c>
      <c r="AB708" s="14">
        <v>0.123958</v>
      </c>
      <c r="AC708" s="14">
        <v>0.25520799999999999</v>
      </c>
      <c r="AD708" s="14">
        <v>0.19444400000000001</v>
      </c>
      <c r="AE708" s="14">
        <v>1.144792</v>
      </c>
      <c r="AF708" s="14">
        <v>0.47881899999999999</v>
      </c>
      <c r="AG708" s="14">
        <v>0.60277800000000004</v>
      </c>
      <c r="AH708" s="14">
        <v>0.73750000000000004</v>
      </c>
      <c r="AI708" s="14">
        <v>0.54930599999999996</v>
      </c>
      <c r="AJ708" s="14">
        <v>0.17743100000000001</v>
      </c>
      <c r="AK708" s="14">
        <v>0.542014</v>
      </c>
      <c r="AL708" s="14">
        <v>0.45</v>
      </c>
      <c r="AM708" s="14">
        <v>0.26979199999999998</v>
      </c>
      <c r="AN708" s="14">
        <v>1.1375</v>
      </c>
      <c r="AO708" s="14">
        <v>0.201736</v>
      </c>
      <c r="AP708" s="14">
        <v>1.803472</v>
      </c>
      <c r="AQ708" s="14">
        <v>0.78506900000000002</v>
      </c>
      <c r="AR708" s="16">
        <f t="shared" si="14"/>
        <v>0.48472842682926831</v>
      </c>
      <c r="AS708" s="14">
        <f t="shared" si="15"/>
        <v>0.37791751927218797</v>
      </c>
      <c r="AV708" s="14">
        <v>69</v>
      </c>
      <c r="AW708" s="14" t="s">
        <v>471</v>
      </c>
      <c r="AX708" s="14">
        <v>9.0593000000000007E-2</v>
      </c>
      <c r="AY708" s="14">
        <v>0.22604199999999999</v>
      </c>
      <c r="AZ708" s="14">
        <v>0.13368099999999999</v>
      </c>
      <c r="BA708" s="14">
        <v>0.11805599999999999</v>
      </c>
      <c r="BB708" s="14">
        <v>1.1909719999999999</v>
      </c>
      <c r="BC708" s="14">
        <v>0.42048600000000003</v>
      </c>
      <c r="BD708" s="14">
        <v>0.14374999999999999</v>
      </c>
      <c r="BE708" s="14">
        <v>0.26736100000000002</v>
      </c>
      <c r="BF708" s="14">
        <v>4.0278000000000001E-2</v>
      </c>
      <c r="BG708" s="14">
        <v>6.25E-2</v>
      </c>
      <c r="BH708" s="14">
        <v>0.332986</v>
      </c>
      <c r="BI708" s="14">
        <v>0.203125</v>
      </c>
      <c r="BJ708" s="16">
        <f t="shared" si="16"/>
        <v>0.26915249999999996</v>
      </c>
      <c r="BK708" s="14">
        <f t="shared" si="19"/>
        <v>0.32589475038975391</v>
      </c>
      <c r="BM708" s="14">
        <v>69</v>
      </c>
      <c r="BN708" s="14" t="s">
        <v>471</v>
      </c>
      <c r="BO708" s="14">
        <v>0.11309</v>
      </c>
      <c r="BP708" s="14">
        <v>0.35486099999999998</v>
      </c>
      <c r="BQ708" s="14">
        <v>0.30625000000000002</v>
      </c>
      <c r="BR708" s="14">
        <v>0.217361</v>
      </c>
      <c r="BS708" s="14">
        <v>0.22500000000000001</v>
      </c>
      <c r="BT708" s="14">
        <v>0.41666700000000001</v>
      </c>
      <c r="BU708" s="14">
        <v>6.5625000000000003E-2</v>
      </c>
      <c r="BV708" s="14">
        <v>0.332986</v>
      </c>
      <c r="BW708" s="14">
        <v>0.35104200000000002</v>
      </c>
      <c r="BX708" s="14">
        <v>0.34270800000000001</v>
      </c>
      <c r="BY708" s="14">
        <v>0.875</v>
      </c>
      <c r="BZ708" s="14">
        <v>0.466667</v>
      </c>
      <c r="CA708" s="14">
        <v>0.442361</v>
      </c>
      <c r="CB708" s="14">
        <v>0.43506899999999998</v>
      </c>
      <c r="CC708" s="14">
        <v>0.41076400000000002</v>
      </c>
      <c r="CD708" s="14">
        <v>0.13125000000000001</v>
      </c>
      <c r="CE708" s="14">
        <v>0.61493100000000001</v>
      </c>
      <c r="CF708" s="14">
        <v>8.5069000000000006E-2</v>
      </c>
      <c r="CG708" s="14">
        <v>0.52743099999999998</v>
      </c>
      <c r="CH708" s="14">
        <v>0.230903</v>
      </c>
      <c r="CI708" s="14">
        <v>0.25763900000000001</v>
      </c>
      <c r="CJ708" s="14">
        <v>0.54444400000000004</v>
      </c>
      <c r="CK708" s="14">
        <v>0.20416699999999999</v>
      </c>
      <c r="CL708" s="14">
        <v>0.45694400000000002</v>
      </c>
      <c r="CM708" s="14">
        <v>0.21875</v>
      </c>
      <c r="CN708" s="16">
        <f t="shared" si="17"/>
        <v>0.34507916</v>
      </c>
      <c r="CO708" s="14">
        <f t="shared" si="18"/>
        <v>0.18429980558899126</v>
      </c>
      <c r="CR708" s="14">
        <v>69</v>
      </c>
      <c r="CS708" s="14" t="s">
        <v>471</v>
      </c>
      <c r="CT708" s="14">
        <v>2.2727000000000001E-2</v>
      </c>
      <c r="CU708" s="14">
        <v>7.986E-3</v>
      </c>
      <c r="CV708" s="14">
        <v>2.8472000000000001E-2</v>
      </c>
      <c r="CW708" s="14">
        <v>3.6457999999999997E-2</v>
      </c>
      <c r="CX708" s="14">
        <v>7.4305999999999997E-2</v>
      </c>
      <c r="CY708" s="14">
        <v>2.6735999999999999E-2</v>
      </c>
      <c r="CZ708" s="14">
        <v>0.191667</v>
      </c>
      <c r="DA708" s="14">
        <v>7.4652999999999997E-2</v>
      </c>
      <c r="DB708" s="14">
        <v>0.28923599999999999</v>
      </c>
      <c r="DC708" s="16">
        <f t="shared" si="12"/>
        <v>8.3582333333333328E-2</v>
      </c>
      <c r="DD708" s="17">
        <f t="shared" si="13"/>
        <v>9.4900634606676915E-2</v>
      </c>
    </row>
    <row r="709" spans="1:108" x14ac:dyDescent="0.2">
      <c r="A709" s="14">
        <v>70</v>
      </c>
      <c r="B709" s="14" t="s">
        <v>471</v>
      </c>
      <c r="C709" s="14">
        <v>0.38750000000000001</v>
      </c>
      <c r="D709" s="14">
        <v>0.30208000000000002</v>
      </c>
      <c r="E709" s="14">
        <v>0.17743100000000001</v>
      </c>
      <c r="F709" s="14">
        <v>0.104514</v>
      </c>
      <c r="G709" s="14">
        <v>0.138542</v>
      </c>
      <c r="H709" s="14">
        <v>1.0572999999999999</v>
      </c>
      <c r="I709" s="14">
        <v>0.56874999999999998</v>
      </c>
      <c r="J709" s="14">
        <v>0.442361</v>
      </c>
      <c r="K709" s="14">
        <v>0.188696</v>
      </c>
      <c r="L709" s="14">
        <v>0.46909699999999999</v>
      </c>
      <c r="M709" s="14">
        <v>0.28194399999999997</v>
      </c>
      <c r="N709" s="14">
        <v>1.4931E-2</v>
      </c>
      <c r="O709" s="14">
        <v>0.120833</v>
      </c>
      <c r="P709" s="14">
        <v>0.11527800000000001</v>
      </c>
      <c r="Q709" s="14">
        <v>0.35277799999999998</v>
      </c>
      <c r="R709" s="14">
        <v>0.28072900000000001</v>
      </c>
      <c r="S709" s="14">
        <v>0.26736100000000002</v>
      </c>
      <c r="T709" s="14">
        <v>0.63437500000000002</v>
      </c>
      <c r="U709" s="14">
        <v>1.023264</v>
      </c>
      <c r="V709" s="14">
        <v>0.41562500000000002</v>
      </c>
      <c r="W709" s="14">
        <v>0.109722</v>
      </c>
      <c r="X709" s="14">
        <v>1.0159720000000001</v>
      </c>
      <c r="Y709" s="14">
        <v>0.661111</v>
      </c>
      <c r="Z709" s="14">
        <v>0.73402800000000001</v>
      </c>
      <c r="AA709" s="14">
        <v>0.81909699999999996</v>
      </c>
      <c r="AB709" s="14">
        <v>0.13368099999999999</v>
      </c>
      <c r="AC709" s="14">
        <v>0.26979199999999998</v>
      </c>
      <c r="AD709" s="14">
        <v>0.21875</v>
      </c>
      <c r="AE709" s="14">
        <v>1.256597</v>
      </c>
      <c r="AF709" s="14">
        <v>0.51284700000000005</v>
      </c>
      <c r="AG709" s="14">
        <v>0.72916700000000001</v>
      </c>
      <c r="AH709" s="14">
        <v>0.870139</v>
      </c>
      <c r="AI709" s="14">
        <v>0.44479200000000002</v>
      </c>
      <c r="AJ709" s="14">
        <v>0.172569</v>
      </c>
      <c r="AK709" s="14">
        <v>0.41076400000000002</v>
      </c>
      <c r="AL709" s="14">
        <v>0.463889</v>
      </c>
      <c r="AM709" s="14">
        <v>0.28194399999999997</v>
      </c>
      <c r="AN709" s="14">
        <v>1.154514</v>
      </c>
      <c r="AO709" s="14">
        <v>0.16284699999999999</v>
      </c>
      <c r="AP709" s="14">
        <v>1.5579860000000001</v>
      </c>
      <c r="AQ709" s="14">
        <v>1.088889</v>
      </c>
      <c r="AR709" s="16">
        <f t="shared" si="14"/>
        <v>0.49786551219512182</v>
      </c>
      <c r="AS709" s="14">
        <f t="shared" si="15"/>
        <v>0.37621436076053288</v>
      </c>
      <c r="AV709" s="14">
        <v>70</v>
      </c>
      <c r="AW709" s="14" t="s">
        <v>471</v>
      </c>
      <c r="AX709" s="14">
        <v>0.11711000000000001</v>
      </c>
      <c r="AY709" s="14">
        <v>0.223611</v>
      </c>
      <c r="AZ709" s="14">
        <v>0.17013900000000001</v>
      </c>
      <c r="BA709" s="14">
        <v>9.8611000000000004E-2</v>
      </c>
      <c r="BB709" s="14">
        <v>0.88472200000000001</v>
      </c>
      <c r="BC709" s="14">
        <v>0.51041700000000001</v>
      </c>
      <c r="BD709" s="14">
        <v>0.16250000000000001</v>
      </c>
      <c r="BE709" s="14">
        <v>0.30625000000000002</v>
      </c>
      <c r="BF709" s="14">
        <v>4.2361000000000003E-2</v>
      </c>
      <c r="BG709" s="14">
        <v>5.1735999999999997E-2</v>
      </c>
      <c r="BH709" s="14">
        <v>0.31840299999999999</v>
      </c>
      <c r="BI709" s="14">
        <v>0.25555600000000001</v>
      </c>
      <c r="BJ709" s="16">
        <f t="shared" si="16"/>
        <v>0.26178466666666667</v>
      </c>
      <c r="BK709" s="14">
        <f t="shared" si="19"/>
        <v>0.24790833540905977</v>
      </c>
      <c r="BM709" s="14">
        <v>70</v>
      </c>
      <c r="BN709" s="14" t="s">
        <v>471</v>
      </c>
      <c r="BO709" s="14">
        <v>9.2853000000000005E-2</v>
      </c>
      <c r="BP709" s="14">
        <v>0.35972199999999999</v>
      </c>
      <c r="BQ709" s="14">
        <v>0.36944399999999999</v>
      </c>
      <c r="BR709" s="14">
        <v>0.19375000000000001</v>
      </c>
      <c r="BS709" s="14">
        <v>0.25416699999999998</v>
      </c>
      <c r="BT709" s="14">
        <v>0.404167</v>
      </c>
      <c r="BU709" s="14">
        <v>9.4792000000000001E-2</v>
      </c>
      <c r="BV709" s="14">
        <v>0.323264</v>
      </c>
      <c r="BW709" s="14">
        <v>0.34687499999999999</v>
      </c>
      <c r="BX709" s="14">
        <v>0.36944399999999999</v>
      </c>
      <c r="BY709" s="14">
        <v>0.99895800000000001</v>
      </c>
      <c r="BZ709" s="14">
        <v>0.50555600000000001</v>
      </c>
      <c r="CA709" s="14">
        <v>0.36701400000000001</v>
      </c>
      <c r="CB709" s="14">
        <v>0.47881899999999999</v>
      </c>
      <c r="CC709" s="14">
        <v>0.42048600000000003</v>
      </c>
      <c r="CD709" s="14">
        <v>9.9653000000000005E-2</v>
      </c>
      <c r="CE709" s="14">
        <v>0.74618099999999998</v>
      </c>
      <c r="CF709" s="14">
        <v>0.121528</v>
      </c>
      <c r="CG709" s="14">
        <v>0.58819399999999999</v>
      </c>
      <c r="CH709" s="14">
        <v>0.22604199999999999</v>
      </c>
      <c r="CI709" s="14">
        <v>0.24548600000000001</v>
      </c>
      <c r="CJ709" s="14">
        <v>0.63923600000000003</v>
      </c>
      <c r="CK709" s="14">
        <v>0.223611</v>
      </c>
      <c r="CL709" s="14">
        <v>0.49340299999999998</v>
      </c>
      <c r="CM709" s="14">
        <v>0.21875</v>
      </c>
      <c r="CN709" s="16">
        <f t="shared" si="17"/>
        <v>0.36725580000000002</v>
      </c>
      <c r="CO709" s="14">
        <f t="shared" si="18"/>
        <v>0.21615922311612495</v>
      </c>
      <c r="CR709" s="14">
        <v>70</v>
      </c>
      <c r="CS709" s="14" t="s">
        <v>471</v>
      </c>
      <c r="CT709" s="14">
        <v>3.6301E-2</v>
      </c>
      <c r="CU709" s="14">
        <v>1.1110999999999999E-2</v>
      </c>
      <c r="CV709" s="14">
        <v>3.125E-2</v>
      </c>
      <c r="CW709" s="14">
        <v>3.6110999999999997E-2</v>
      </c>
      <c r="CX709" s="14">
        <v>8.5069000000000006E-2</v>
      </c>
      <c r="CY709" s="14">
        <v>2.4653000000000001E-2</v>
      </c>
      <c r="CZ709" s="14">
        <v>0.201042</v>
      </c>
      <c r="DA709" s="14">
        <v>7.4652999999999997E-2</v>
      </c>
      <c r="DB709" s="14">
        <v>0.28680600000000001</v>
      </c>
      <c r="DC709" s="16">
        <f t="shared" si="12"/>
        <v>8.7444000000000008E-2</v>
      </c>
      <c r="DD709" s="17">
        <f t="shared" si="13"/>
        <v>9.4205127579394546E-2</v>
      </c>
    </row>
    <row r="710" spans="1:108" x14ac:dyDescent="0.2">
      <c r="A710" s="14">
        <v>71</v>
      </c>
      <c r="B710" s="14" t="s">
        <v>471</v>
      </c>
      <c r="C710" s="14">
        <v>0.38957999999999998</v>
      </c>
      <c r="D710" s="14">
        <v>0.3125</v>
      </c>
      <c r="E710" s="14">
        <v>0.24305599999999999</v>
      </c>
      <c r="F710" s="14">
        <v>8.9930999999999997E-2</v>
      </c>
      <c r="G710" s="14">
        <v>0.15312500000000001</v>
      </c>
      <c r="H710" s="14">
        <v>1.3222</v>
      </c>
      <c r="I710" s="14">
        <v>0.42534699999999998</v>
      </c>
      <c r="J710" s="14">
        <v>0.49583300000000002</v>
      </c>
      <c r="K710" s="14">
        <v>0.161304</v>
      </c>
      <c r="L710" s="14">
        <v>0.52743099999999998</v>
      </c>
      <c r="M710" s="14">
        <v>0.26493100000000003</v>
      </c>
      <c r="N710" s="14">
        <v>1.3889E-2</v>
      </c>
      <c r="O710" s="14">
        <v>0.113889</v>
      </c>
      <c r="P710" s="14">
        <v>0.114583</v>
      </c>
      <c r="Q710" s="14">
        <v>0.36041699999999999</v>
      </c>
      <c r="R710" s="14">
        <v>0.25798599999999999</v>
      </c>
      <c r="S710" s="14">
        <v>0.27951399999999998</v>
      </c>
      <c r="T710" s="14">
        <v>0.74861100000000003</v>
      </c>
      <c r="U710" s="14">
        <v>1.0815969999999999</v>
      </c>
      <c r="V710" s="14">
        <v>0.52256899999999995</v>
      </c>
      <c r="W710" s="14">
        <v>0.2</v>
      </c>
      <c r="X710" s="14">
        <v>0.984375</v>
      </c>
      <c r="Y710" s="14">
        <v>0.63680599999999998</v>
      </c>
      <c r="Z710" s="14">
        <v>0.63680599999999998</v>
      </c>
      <c r="AA710" s="14">
        <v>0.73159700000000005</v>
      </c>
      <c r="AB710" s="14">
        <v>0.123958</v>
      </c>
      <c r="AC710" s="14">
        <v>0.28194399999999997</v>
      </c>
      <c r="AD710" s="14">
        <v>0.26006899999999999</v>
      </c>
      <c r="AE710" s="14">
        <v>1.1958329999999999</v>
      </c>
      <c r="AF710" s="14">
        <v>0.466667</v>
      </c>
      <c r="AG710" s="14">
        <v>0.73402800000000001</v>
      </c>
      <c r="AH710" s="14">
        <v>0.80208299999999999</v>
      </c>
      <c r="AI710" s="14">
        <v>0.47881899999999999</v>
      </c>
      <c r="AJ710" s="14">
        <v>0.14583299999999999</v>
      </c>
      <c r="AK710" s="14">
        <v>0.50069399999999997</v>
      </c>
      <c r="AL710" s="14">
        <v>0.47222199999999998</v>
      </c>
      <c r="AM710" s="14">
        <v>0.332986</v>
      </c>
      <c r="AN710" s="14">
        <v>1.2201390000000001</v>
      </c>
      <c r="AO710" s="14">
        <v>0.17986099999999999</v>
      </c>
      <c r="AP710" s="14">
        <v>1.6770830000000001</v>
      </c>
      <c r="AQ710" s="14">
        <v>0.73402800000000001</v>
      </c>
      <c r="AR710" s="16">
        <f t="shared" si="14"/>
        <v>0.50424692682926808</v>
      </c>
      <c r="AS710" s="14">
        <f t="shared" si="15"/>
        <v>0.38157793234386556</v>
      </c>
      <c r="AV710" s="14">
        <v>71</v>
      </c>
      <c r="AW710" s="14" t="s">
        <v>471</v>
      </c>
      <c r="AX710" s="14">
        <v>0.10827000000000001</v>
      </c>
      <c r="AY710" s="14">
        <v>0.21631900000000001</v>
      </c>
      <c r="AZ710" s="14">
        <v>0.15798599999999999</v>
      </c>
      <c r="BA710" s="14">
        <v>0.10277799999999999</v>
      </c>
      <c r="BB710" s="14">
        <v>0.72430600000000001</v>
      </c>
      <c r="BC710" s="14">
        <v>0.43993100000000002</v>
      </c>
      <c r="BD710" s="14">
        <v>0.14374999999999999</v>
      </c>
      <c r="BE710" s="14">
        <v>0.26006899999999999</v>
      </c>
      <c r="BF710" s="14">
        <v>3.9583E-2</v>
      </c>
      <c r="BG710" s="14">
        <v>5.4861E-2</v>
      </c>
      <c r="BH710" s="14">
        <v>0.23819399999999999</v>
      </c>
      <c r="BI710" s="14">
        <v>0.20138900000000001</v>
      </c>
      <c r="BJ710" s="16">
        <f t="shared" si="16"/>
        <v>0.22395299999999996</v>
      </c>
      <c r="BK710" s="14">
        <f t="shared" si="19"/>
        <v>0.19998832227012206</v>
      </c>
      <c r="BM710" s="14">
        <v>71</v>
      </c>
      <c r="BN710" s="14" t="s">
        <v>471</v>
      </c>
      <c r="BO710" s="14">
        <v>0.1119</v>
      </c>
      <c r="BP710" s="14">
        <v>0.40104200000000001</v>
      </c>
      <c r="BQ710" s="14">
        <v>0.42291699999999999</v>
      </c>
      <c r="BR710" s="14">
        <v>0.215278</v>
      </c>
      <c r="BS710" s="14">
        <v>0.23472199999999999</v>
      </c>
      <c r="BT710" s="14">
        <v>0.404167</v>
      </c>
      <c r="BU710" s="14">
        <v>0.13611100000000001</v>
      </c>
      <c r="BV710" s="14">
        <v>0.298958</v>
      </c>
      <c r="BW710" s="14">
        <v>0.328125</v>
      </c>
      <c r="BX710" s="14">
        <v>0.25034699999999999</v>
      </c>
      <c r="BY710" s="14">
        <v>0.90902799999999995</v>
      </c>
      <c r="BZ710" s="14">
        <v>0.50312500000000004</v>
      </c>
      <c r="CA710" s="14">
        <v>0.50798600000000005</v>
      </c>
      <c r="CB710" s="14">
        <v>0.53958300000000003</v>
      </c>
      <c r="CC710" s="14">
        <v>0.40104200000000001</v>
      </c>
      <c r="CD710" s="14">
        <v>7.5346999999999997E-2</v>
      </c>
      <c r="CE710" s="14">
        <v>0.63680599999999998</v>
      </c>
      <c r="CF710" s="14">
        <v>0.10208299999999999</v>
      </c>
      <c r="CG710" s="14">
        <v>0.59791700000000003</v>
      </c>
      <c r="CH710" s="14">
        <v>0.184722</v>
      </c>
      <c r="CI710" s="14">
        <v>0.26979199999999998</v>
      </c>
      <c r="CJ710" s="14">
        <v>0.56874999999999998</v>
      </c>
      <c r="CK710" s="14">
        <v>0.30381900000000001</v>
      </c>
      <c r="CL710" s="14">
        <v>0.46423599999999998</v>
      </c>
      <c r="CM710" s="14">
        <v>0.235764</v>
      </c>
      <c r="CN710" s="16">
        <f t="shared" si="17"/>
        <v>0.36414268</v>
      </c>
      <c r="CO710" s="14">
        <f t="shared" si="18"/>
        <v>0.19818629867410956</v>
      </c>
      <c r="CR710" s="14">
        <v>71</v>
      </c>
      <c r="CS710" s="14" t="s">
        <v>471</v>
      </c>
      <c r="CT710" s="14">
        <v>3.4407E-2</v>
      </c>
      <c r="CU710" s="14">
        <v>9.3749999999999997E-3</v>
      </c>
      <c r="CV710" s="14">
        <v>3.3333000000000002E-2</v>
      </c>
      <c r="CW710" s="14">
        <v>3.9236E-2</v>
      </c>
      <c r="CX710" s="14">
        <v>7.4305999999999997E-2</v>
      </c>
      <c r="CY710" s="14">
        <v>2.2917E-2</v>
      </c>
      <c r="CZ710" s="14">
        <v>0.19583300000000001</v>
      </c>
      <c r="DA710" s="14">
        <v>7.2916999999999996E-2</v>
      </c>
      <c r="DB710" s="14">
        <v>0.27951399999999998</v>
      </c>
      <c r="DC710" s="16">
        <f t="shared" si="12"/>
        <v>8.4648666666666664E-2</v>
      </c>
      <c r="DD710" s="17">
        <f t="shared" si="13"/>
        <v>9.1703198855056289E-2</v>
      </c>
    </row>
    <row r="711" spans="1:108" x14ac:dyDescent="0.2">
      <c r="A711" s="14">
        <v>72</v>
      </c>
      <c r="B711" s="14" t="s">
        <v>471</v>
      </c>
      <c r="C711" s="14">
        <v>0.4</v>
      </c>
      <c r="D711" s="14">
        <v>0.32083</v>
      </c>
      <c r="E711" s="14">
        <v>0.20416699999999999</v>
      </c>
      <c r="F711" s="14">
        <v>0.138542</v>
      </c>
      <c r="G711" s="14">
        <v>0.143403</v>
      </c>
      <c r="H711" s="14">
        <v>1.2542</v>
      </c>
      <c r="I711" s="14">
        <v>0.43993100000000002</v>
      </c>
      <c r="J711" s="14">
        <v>0.45694400000000002</v>
      </c>
      <c r="K711" s="14">
        <v>0.19173899999999999</v>
      </c>
      <c r="L711" s="14">
        <v>0.67083300000000001</v>
      </c>
      <c r="M711" s="14">
        <v>0.31597199999999998</v>
      </c>
      <c r="N711" s="14">
        <v>1.7361000000000001E-2</v>
      </c>
      <c r="O711" s="14">
        <v>0.13055600000000001</v>
      </c>
      <c r="P711" s="14">
        <v>0.129861</v>
      </c>
      <c r="Q711" s="14">
        <v>0.30902800000000002</v>
      </c>
      <c r="R711" s="14">
        <v>0.2407985</v>
      </c>
      <c r="S711" s="14">
        <v>0.32083299999999998</v>
      </c>
      <c r="T711" s="14">
        <v>0.69513899999999995</v>
      </c>
      <c r="U711" s="14">
        <v>0.90902799999999995</v>
      </c>
      <c r="V711" s="14">
        <v>0.51770799999999995</v>
      </c>
      <c r="W711" s="14">
        <v>0.11805599999999999</v>
      </c>
      <c r="X711" s="14">
        <v>0.875</v>
      </c>
      <c r="Y711" s="14">
        <v>0.70486099999999996</v>
      </c>
      <c r="Z711" s="14">
        <v>0.59548599999999996</v>
      </c>
      <c r="AA711" s="14">
        <v>0.66597200000000001</v>
      </c>
      <c r="AB711" s="14">
        <v>0.13368099999999999</v>
      </c>
      <c r="AC711" s="14">
        <v>0.29652800000000001</v>
      </c>
      <c r="AD711" s="14">
        <v>0.230903</v>
      </c>
      <c r="AE711" s="14">
        <v>1.1156250000000001</v>
      </c>
      <c r="AF711" s="14">
        <v>0.442361</v>
      </c>
      <c r="AG711" s="14">
        <v>0.70486099999999996</v>
      </c>
      <c r="AH711" s="14">
        <v>0.74444399999999999</v>
      </c>
      <c r="AI711" s="14">
        <v>0.42777799999999999</v>
      </c>
      <c r="AJ711" s="14">
        <v>0.14583299999999999</v>
      </c>
      <c r="AK711" s="14">
        <v>0.44479200000000002</v>
      </c>
      <c r="AL711" s="14">
        <v>0.59722200000000003</v>
      </c>
      <c r="AM711" s="14">
        <v>0.252778</v>
      </c>
      <c r="AN711" s="14">
        <v>1.1958329999999999</v>
      </c>
      <c r="AO711" s="14">
        <v>0.17013900000000001</v>
      </c>
      <c r="AP711" s="14">
        <v>1.217708</v>
      </c>
      <c r="AQ711" s="14">
        <v>0.78993100000000005</v>
      </c>
      <c r="AR711" s="16">
        <f t="shared" si="14"/>
        <v>0.47991867073170719</v>
      </c>
      <c r="AS711" s="14">
        <f t="shared" si="15"/>
        <v>0.33334456774922899</v>
      </c>
      <c r="AV711" s="14">
        <v>72</v>
      </c>
      <c r="AW711" s="14" t="s">
        <v>471</v>
      </c>
      <c r="AX711" s="14">
        <v>0.13919999999999999</v>
      </c>
      <c r="AY711" s="14">
        <v>0.22847200000000001</v>
      </c>
      <c r="AZ711" s="14">
        <v>0.114236</v>
      </c>
      <c r="BA711" s="14">
        <v>9.8611000000000004E-2</v>
      </c>
      <c r="BB711" s="14">
        <v>0.57361099999999998</v>
      </c>
      <c r="BC711" s="14">
        <v>0.47638900000000001</v>
      </c>
      <c r="BD711" s="14">
        <v>0.14791699999999999</v>
      </c>
      <c r="BE711" s="14">
        <v>0.23819399999999999</v>
      </c>
      <c r="BF711" s="14">
        <v>3.8889E-2</v>
      </c>
      <c r="BG711" s="14">
        <v>5.6944000000000002E-2</v>
      </c>
      <c r="BH711" s="14">
        <v>0.26006899999999999</v>
      </c>
      <c r="BI711" s="14">
        <v>0.156944</v>
      </c>
      <c r="BJ711" s="16">
        <f t="shared" si="16"/>
        <v>0.21078966666666668</v>
      </c>
      <c r="BK711" s="14">
        <f t="shared" si="19"/>
        <v>0.17018046533611958</v>
      </c>
      <c r="BM711" s="14">
        <v>72</v>
      </c>
      <c r="BN711" s="14" t="s">
        <v>471</v>
      </c>
      <c r="BO711" s="14">
        <v>0.10357</v>
      </c>
      <c r="BP711" s="14">
        <v>0.39374999999999999</v>
      </c>
      <c r="BQ711" s="14">
        <v>0.31111100000000003</v>
      </c>
      <c r="BR711" s="14">
        <v>0.21041699999999999</v>
      </c>
      <c r="BS711" s="14">
        <v>0.252778</v>
      </c>
      <c r="BT711" s="14">
        <v>0.434722</v>
      </c>
      <c r="BU711" s="14">
        <v>7.7778E-2</v>
      </c>
      <c r="BV711" s="14">
        <v>0.35486099999999998</v>
      </c>
      <c r="BW711" s="14">
        <v>0.33124999999999999</v>
      </c>
      <c r="BX711" s="14">
        <v>0.28680600000000001</v>
      </c>
      <c r="BY711" s="14">
        <v>0.64895800000000003</v>
      </c>
      <c r="BZ711" s="14">
        <v>0.47638900000000001</v>
      </c>
      <c r="CA711" s="14">
        <v>0.55416699999999997</v>
      </c>
      <c r="CB711" s="14">
        <v>0.60763900000000004</v>
      </c>
      <c r="CC711" s="14">
        <v>0.41562500000000002</v>
      </c>
      <c r="CD711" s="14">
        <v>6.8056000000000005E-2</v>
      </c>
      <c r="CE711" s="14">
        <v>0.63437500000000002</v>
      </c>
      <c r="CF711" s="14">
        <v>0.10208299999999999</v>
      </c>
      <c r="CG711" s="14">
        <v>0.68298599999999998</v>
      </c>
      <c r="CH711" s="14">
        <v>0.213889</v>
      </c>
      <c r="CI711" s="14">
        <v>0.24305599999999999</v>
      </c>
      <c r="CJ711" s="14">
        <v>0.44965300000000002</v>
      </c>
      <c r="CK711" s="14">
        <v>0.15069399999999999</v>
      </c>
      <c r="CL711" s="14">
        <v>0.43506899999999998</v>
      </c>
      <c r="CM711" s="14">
        <v>0.22847200000000001</v>
      </c>
      <c r="CN711" s="16">
        <f t="shared" si="17"/>
        <v>0.34672616000000006</v>
      </c>
      <c r="CO711" s="14">
        <f t="shared" si="18"/>
        <v>0.18602401995702955</v>
      </c>
      <c r="CR711" s="14">
        <v>72</v>
      </c>
      <c r="CS711" s="14" t="s">
        <v>471</v>
      </c>
      <c r="CT711" s="14">
        <v>3.0619E-2</v>
      </c>
      <c r="CU711" s="14">
        <v>1.1806000000000001E-2</v>
      </c>
      <c r="CV711" s="14">
        <v>3.9931000000000001E-2</v>
      </c>
      <c r="CW711" s="14">
        <v>4.3749999999999997E-2</v>
      </c>
      <c r="CX711" s="14">
        <v>6.7708000000000004E-2</v>
      </c>
      <c r="CY711" s="14">
        <v>2.2221999999999999E-2</v>
      </c>
      <c r="CZ711" s="14">
        <v>0.173958</v>
      </c>
      <c r="DA711" s="14">
        <v>7.4305999999999997E-2</v>
      </c>
      <c r="DB711" s="14">
        <v>0.26493100000000003</v>
      </c>
      <c r="DC711" s="16">
        <f t="shared" si="12"/>
        <v>8.1025666666666663E-2</v>
      </c>
      <c r="DD711" s="17">
        <f t="shared" si="13"/>
        <v>8.4074681710667246E-2</v>
      </c>
    </row>
    <row r="712" spans="1:108" x14ac:dyDescent="0.2">
      <c r="A712" s="14">
        <v>73</v>
      </c>
      <c r="B712" s="14" t="s">
        <v>471</v>
      </c>
      <c r="C712" s="14">
        <v>0.39583000000000002</v>
      </c>
      <c r="D712" s="14">
        <v>0.31458000000000003</v>
      </c>
      <c r="E712" s="14">
        <v>0.19444400000000001</v>
      </c>
      <c r="F712" s="14">
        <v>8.9930999999999997E-2</v>
      </c>
      <c r="G712" s="14">
        <v>0.17499999999999999</v>
      </c>
      <c r="H712" s="14">
        <v>1.4146000000000001</v>
      </c>
      <c r="I712" s="14">
        <v>0.53472200000000003</v>
      </c>
      <c r="J712" s="14">
        <v>0.41076400000000002</v>
      </c>
      <c r="K712" s="14">
        <v>0.16434799999999999</v>
      </c>
      <c r="L712" s="14">
        <v>0.56145800000000001</v>
      </c>
      <c r="M712" s="14">
        <v>0.30381900000000001</v>
      </c>
      <c r="N712" s="14">
        <v>1.9792000000000001E-2</v>
      </c>
      <c r="O712" s="14">
        <v>0.127083</v>
      </c>
      <c r="P712" s="14">
        <v>0.13333300000000001</v>
      </c>
      <c r="Q712" s="14">
        <v>0.13402800000000001</v>
      </c>
      <c r="R712" s="14">
        <v>0.29027750000000002</v>
      </c>
      <c r="S712" s="14">
        <v>0.24548600000000001</v>
      </c>
      <c r="T712" s="14">
        <v>0.68055600000000005</v>
      </c>
      <c r="U712" s="14">
        <v>0.99652799999999997</v>
      </c>
      <c r="V712" s="14">
        <v>0.50798600000000005</v>
      </c>
      <c r="W712" s="14">
        <v>0.13888900000000001</v>
      </c>
      <c r="X712" s="14">
        <v>0.85798600000000003</v>
      </c>
      <c r="Y712" s="14">
        <v>0.62222200000000005</v>
      </c>
      <c r="Z712" s="14">
        <v>0.53229199999999999</v>
      </c>
      <c r="AA712" s="14">
        <v>0.62708299999999995</v>
      </c>
      <c r="AB712" s="14">
        <v>0.123958</v>
      </c>
      <c r="AC712" s="14">
        <v>0.25520799999999999</v>
      </c>
      <c r="AD712" s="14">
        <v>0.22847200000000001</v>
      </c>
      <c r="AE712" s="14">
        <v>1.0086809999999999</v>
      </c>
      <c r="AF712" s="14">
        <v>0.44479200000000002</v>
      </c>
      <c r="AG712" s="14">
        <v>0.62222200000000005</v>
      </c>
      <c r="AH712" s="14">
        <v>0.75</v>
      </c>
      <c r="AI712" s="14">
        <v>0.45208300000000001</v>
      </c>
      <c r="AJ712" s="14">
        <v>0.10208299999999999</v>
      </c>
      <c r="AK712" s="14">
        <v>0.48854199999999998</v>
      </c>
      <c r="AL712" s="14">
        <v>0.58333299999999999</v>
      </c>
      <c r="AM712" s="14">
        <v>0.27951399999999998</v>
      </c>
      <c r="AN712" s="14">
        <v>1.2711809999999999</v>
      </c>
      <c r="AO712" s="14">
        <v>0.15069399999999999</v>
      </c>
      <c r="AP712" s="14">
        <v>1.4097219999999999</v>
      </c>
      <c r="AQ712" s="14">
        <v>0.72673600000000005</v>
      </c>
      <c r="AR712" s="16">
        <f t="shared" si="14"/>
        <v>0.47244532926829264</v>
      </c>
      <c r="AS712" s="14">
        <f t="shared" si="15"/>
        <v>0.35794194710821486</v>
      </c>
      <c r="AV712" s="14">
        <v>73</v>
      </c>
      <c r="AW712" s="14" t="s">
        <v>471</v>
      </c>
      <c r="AX712" s="14">
        <v>0.15246000000000001</v>
      </c>
      <c r="AY712" s="14">
        <v>0.19444400000000001</v>
      </c>
      <c r="AZ712" s="14">
        <v>0.11666700000000001</v>
      </c>
      <c r="BA712" s="14">
        <v>0.104167</v>
      </c>
      <c r="BB712" s="14">
        <v>0.48125000000000001</v>
      </c>
      <c r="BC712" s="14">
        <v>0.49097200000000002</v>
      </c>
      <c r="BD712" s="14">
        <v>0.154167</v>
      </c>
      <c r="BE712" s="14">
        <v>0.201736</v>
      </c>
      <c r="BF712" s="14">
        <v>4.3055999999999997E-2</v>
      </c>
      <c r="BG712" s="14">
        <v>4.7222E-2</v>
      </c>
      <c r="BH712" s="14">
        <v>0.21631900000000001</v>
      </c>
      <c r="BI712" s="14">
        <v>0.17708299999999999</v>
      </c>
      <c r="BJ712" s="16">
        <f t="shared" si="16"/>
        <v>0.19829525000000001</v>
      </c>
      <c r="BK712" s="14">
        <f t="shared" si="19"/>
        <v>0.15248852888612494</v>
      </c>
      <c r="BM712" s="14">
        <v>73</v>
      </c>
      <c r="BN712" s="14" t="s">
        <v>471</v>
      </c>
      <c r="BO712" s="14">
        <v>9.4043000000000002E-2</v>
      </c>
      <c r="BP712" s="14">
        <v>0.49583300000000002</v>
      </c>
      <c r="BQ712" s="14">
        <v>0.27222200000000002</v>
      </c>
      <c r="BR712" s="14">
        <v>0.213889</v>
      </c>
      <c r="BS712" s="14">
        <v>0.23749999999999999</v>
      </c>
      <c r="BT712" s="14">
        <v>0.44305600000000001</v>
      </c>
      <c r="BU712" s="14">
        <v>7.7778E-2</v>
      </c>
      <c r="BV712" s="14">
        <v>0.30138900000000002</v>
      </c>
      <c r="BW712" s="14">
        <v>0.32708300000000001</v>
      </c>
      <c r="BX712" s="14">
        <v>0.213889</v>
      </c>
      <c r="BY712" s="14">
        <v>0.74618099999999998</v>
      </c>
      <c r="BZ712" s="14">
        <v>0.471528</v>
      </c>
      <c r="CA712" s="14">
        <v>0.44479200000000002</v>
      </c>
      <c r="CB712" s="14">
        <v>0.49340299999999998</v>
      </c>
      <c r="CC712" s="14">
        <v>0.40104200000000001</v>
      </c>
      <c r="CD712" s="14">
        <v>9.9653000000000005E-2</v>
      </c>
      <c r="CE712" s="14">
        <v>0.61250000000000004</v>
      </c>
      <c r="CF712" s="14">
        <v>0.13368099999999999</v>
      </c>
      <c r="CG712" s="14">
        <v>0.60763900000000004</v>
      </c>
      <c r="CH712" s="14">
        <v>0.213889</v>
      </c>
      <c r="CI712" s="14">
        <v>0.247917</v>
      </c>
      <c r="CJ712" s="14">
        <v>0.4375</v>
      </c>
      <c r="CK712" s="14">
        <v>8.5069000000000006E-2</v>
      </c>
      <c r="CL712" s="14">
        <v>0.442361</v>
      </c>
      <c r="CM712" s="14">
        <v>0.20902799999999999</v>
      </c>
      <c r="CN712" s="16">
        <f t="shared" si="17"/>
        <v>0.3329146</v>
      </c>
      <c r="CO712" s="14">
        <f t="shared" si="18"/>
        <v>0.18311253353630208</v>
      </c>
      <c r="CR712" s="14">
        <v>73</v>
      </c>
      <c r="CS712" s="14" t="s">
        <v>471</v>
      </c>
      <c r="CT712" s="14">
        <v>3.5668999999999999E-2</v>
      </c>
      <c r="CU712" s="14">
        <v>9.7219999999999997E-3</v>
      </c>
      <c r="CV712" s="14">
        <v>0.04</v>
      </c>
      <c r="CW712" s="14">
        <v>3.4028000000000003E-2</v>
      </c>
      <c r="CX712" s="14">
        <v>5.9721999999999997E-2</v>
      </c>
      <c r="CY712" s="14">
        <v>2.5347000000000001E-2</v>
      </c>
      <c r="CZ712" s="14">
        <v>0.184028</v>
      </c>
      <c r="DA712" s="14">
        <v>7.7082999999999999E-2</v>
      </c>
      <c r="DB712" s="14">
        <v>0.27222200000000002</v>
      </c>
      <c r="DC712" s="16">
        <f t="shared" si="12"/>
        <v>8.1980111111111115E-2</v>
      </c>
      <c r="DD712" s="17">
        <f t="shared" si="13"/>
        <v>8.7863637756816743E-2</v>
      </c>
    </row>
    <row r="713" spans="1:108" x14ac:dyDescent="0.2">
      <c r="A713" s="14">
        <v>74</v>
      </c>
      <c r="B713" s="14" t="s">
        <v>471</v>
      </c>
      <c r="C713" s="14">
        <v>0.4375</v>
      </c>
      <c r="D713" s="14">
        <v>0.32917000000000002</v>
      </c>
      <c r="E713" s="14">
        <v>0.19687499999999999</v>
      </c>
      <c r="F713" s="14">
        <v>0.106944</v>
      </c>
      <c r="G713" s="14">
        <v>0.16284699999999999</v>
      </c>
      <c r="H713" s="14">
        <v>1.2031000000000001</v>
      </c>
      <c r="I713" s="14">
        <v>0.40590300000000001</v>
      </c>
      <c r="J713" s="14">
        <v>0.32569399999999998</v>
      </c>
      <c r="K713" s="14">
        <v>0.15826100000000001</v>
      </c>
      <c r="L713" s="14">
        <v>0.51284700000000005</v>
      </c>
      <c r="M713" s="14">
        <v>0.28923599999999999</v>
      </c>
      <c r="N713" s="14">
        <v>1.3194000000000001E-2</v>
      </c>
      <c r="O713" s="14">
        <v>0.113194</v>
      </c>
      <c r="P713" s="14">
        <v>0.11597200000000001</v>
      </c>
      <c r="Q713" s="14">
        <v>0.25416699999999998</v>
      </c>
      <c r="R713" s="14">
        <v>0.220139</v>
      </c>
      <c r="S713" s="14">
        <v>0.25520799999999999</v>
      </c>
      <c r="T713" s="14">
        <v>0.56145800000000001</v>
      </c>
      <c r="U713" s="14">
        <v>0.95277800000000001</v>
      </c>
      <c r="V713" s="14">
        <v>0.48854199999999998</v>
      </c>
      <c r="W713" s="14">
        <v>7.7778E-2</v>
      </c>
      <c r="X713" s="14">
        <v>0.91145799999999999</v>
      </c>
      <c r="Y713" s="14">
        <v>0.66840299999999997</v>
      </c>
      <c r="Z713" s="14">
        <v>0.52500000000000002</v>
      </c>
      <c r="AA713" s="14">
        <v>0.55416699999999997</v>
      </c>
      <c r="AB713" s="14">
        <v>0.126389</v>
      </c>
      <c r="AC713" s="14">
        <v>0.26006899999999999</v>
      </c>
      <c r="AD713" s="14">
        <v>0.230903</v>
      </c>
      <c r="AE713" s="14">
        <v>1.003819</v>
      </c>
      <c r="AF713" s="14">
        <v>0.42777799999999999</v>
      </c>
      <c r="AG713" s="14">
        <v>0.64166699999999999</v>
      </c>
      <c r="AH713" s="14">
        <v>0.68819399999999997</v>
      </c>
      <c r="AI713" s="14">
        <v>0.44965300000000002</v>
      </c>
      <c r="AJ713" s="14">
        <v>0.123958</v>
      </c>
      <c r="AK713" s="14">
        <v>0.44722200000000001</v>
      </c>
      <c r="AL713" s="14">
        <v>0.53055600000000003</v>
      </c>
      <c r="AM713" s="14">
        <v>0.247917</v>
      </c>
      <c r="AN713" s="14">
        <v>1.2784720000000001</v>
      </c>
      <c r="AO713" s="14">
        <v>0.15069399999999999</v>
      </c>
      <c r="AP713" s="14">
        <v>1.5725690000000001</v>
      </c>
      <c r="AQ713" s="14">
        <v>0.77291699999999997</v>
      </c>
      <c r="AR713" s="16">
        <f t="shared" si="14"/>
        <v>0.4583563902439024</v>
      </c>
      <c r="AS713" s="14">
        <f t="shared" si="15"/>
        <v>0.35659450076619792</v>
      </c>
      <c r="AV713" s="14">
        <v>74</v>
      </c>
      <c r="AW713" s="14" t="s">
        <v>471</v>
      </c>
      <c r="AX713" s="14">
        <v>0.10163999999999999</v>
      </c>
      <c r="AY713" s="14">
        <v>0.22847200000000001</v>
      </c>
      <c r="AZ713" s="14">
        <v>0.123958</v>
      </c>
      <c r="BA713" s="14">
        <v>9.7222000000000003E-2</v>
      </c>
      <c r="BB713" s="14">
        <v>0.45937499999999998</v>
      </c>
      <c r="BC713" s="14">
        <v>0.42777799999999999</v>
      </c>
      <c r="BD713" s="14">
        <v>0.13125000000000001</v>
      </c>
      <c r="BE713" s="14">
        <v>0.26006899999999999</v>
      </c>
      <c r="BF713" s="14">
        <v>7.9167000000000001E-2</v>
      </c>
      <c r="BG713" s="14">
        <v>5.2430999999999998E-2</v>
      </c>
      <c r="BH713" s="14">
        <v>0.247917</v>
      </c>
      <c r="BI713" s="14">
        <v>0.18159700000000001</v>
      </c>
      <c r="BJ713" s="16">
        <f t="shared" si="16"/>
        <v>0.19923966666666668</v>
      </c>
      <c r="BK713" s="14">
        <f t="shared" si="19"/>
        <v>0.13892067444506856</v>
      </c>
      <c r="BM713" s="14">
        <v>74</v>
      </c>
      <c r="BN713" s="14" t="s">
        <v>471</v>
      </c>
      <c r="BO713" s="14">
        <v>0.10833</v>
      </c>
      <c r="BP713" s="14">
        <v>0.403472</v>
      </c>
      <c r="BQ713" s="14">
        <v>0.328125</v>
      </c>
      <c r="BR713" s="14">
        <v>0.218056</v>
      </c>
      <c r="BS713" s="14">
        <v>0.183333</v>
      </c>
      <c r="BT713" s="14">
        <v>0.43611100000000003</v>
      </c>
      <c r="BU713" s="14">
        <v>0.13611100000000001</v>
      </c>
      <c r="BV713" s="14">
        <v>0.30381900000000001</v>
      </c>
      <c r="BW713" s="14">
        <v>0.29791699999999999</v>
      </c>
      <c r="BX713" s="14">
        <v>0.24548600000000001</v>
      </c>
      <c r="BY713" s="14">
        <v>0.77291699999999997</v>
      </c>
      <c r="BZ713" s="14">
        <v>0.51041700000000001</v>
      </c>
      <c r="CA713" s="14">
        <v>0.48125000000000001</v>
      </c>
      <c r="CB713" s="14">
        <v>0.551736</v>
      </c>
      <c r="CC713" s="14">
        <v>0.38402799999999998</v>
      </c>
      <c r="CD713" s="14">
        <v>9.4792000000000001E-2</v>
      </c>
      <c r="CE713" s="14">
        <v>0.52013900000000002</v>
      </c>
      <c r="CF713" s="14">
        <v>0.106944</v>
      </c>
      <c r="CG713" s="14">
        <v>0.56874999999999998</v>
      </c>
      <c r="CH713" s="14">
        <v>0.17986099999999999</v>
      </c>
      <c r="CI713" s="14">
        <v>0.26006899999999999</v>
      </c>
      <c r="CJ713" s="14">
        <v>0.44965300000000002</v>
      </c>
      <c r="CK713" s="14">
        <v>0.189583</v>
      </c>
      <c r="CL713" s="14">
        <v>0.40590300000000001</v>
      </c>
      <c r="CM713" s="14">
        <v>0.201736</v>
      </c>
      <c r="CN713" s="16">
        <f t="shared" si="17"/>
        <v>0.33354151999999998</v>
      </c>
      <c r="CO713" s="14">
        <f t="shared" si="18"/>
        <v>0.17459194833814654</v>
      </c>
      <c r="CR713" s="14">
        <v>74</v>
      </c>
      <c r="CS713" s="14" t="s">
        <v>471</v>
      </c>
      <c r="CT713" s="14">
        <v>3.7247000000000002E-2</v>
      </c>
      <c r="CU713" s="14">
        <v>7.639E-3</v>
      </c>
      <c r="CV713" s="14">
        <v>4.7917000000000001E-2</v>
      </c>
      <c r="CW713" s="14">
        <v>3.6457999999999997E-2</v>
      </c>
      <c r="CX713" s="14">
        <v>5.6250000000000001E-2</v>
      </c>
      <c r="CY713" s="14">
        <v>2.5347000000000001E-2</v>
      </c>
      <c r="CZ713" s="14">
        <v>0.158333</v>
      </c>
      <c r="DA713" s="14">
        <v>6.8056000000000005E-2</v>
      </c>
      <c r="DB713" s="14">
        <v>0.22604199999999999</v>
      </c>
      <c r="DC713" s="16">
        <f t="shared" si="12"/>
        <v>7.369877777777778E-2</v>
      </c>
      <c r="DD713" s="17">
        <f t="shared" si="13"/>
        <v>7.1405362252735916E-2</v>
      </c>
    </row>
    <row r="714" spans="1:108" x14ac:dyDescent="0.2">
      <c r="A714" s="14">
        <v>75</v>
      </c>
      <c r="B714" s="14" t="s">
        <v>471</v>
      </c>
      <c r="C714" s="14">
        <v>0.37291999999999997</v>
      </c>
      <c r="D714" s="14">
        <v>0.31667000000000001</v>
      </c>
      <c r="E714" s="14">
        <v>0.22118099999999999</v>
      </c>
      <c r="F714" s="14">
        <v>6.8056000000000005E-2</v>
      </c>
      <c r="G714" s="14">
        <v>0.16284699999999999</v>
      </c>
      <c r="H714" s="14">
        <v>1.0815999999999999</v>
      </c>
      <c r="I714" s="14">
        <v>0.39374999999999999</v>
      </c>
      <c r="J714" s="14">
        <v>0.35</v>
      </c>
      <c r="K714" s="14">
        <v>0.17347799999999999</v>
      </c>
      <c r="L714" s="14">
        <v>0.7</v>
      </c>
      <c r="M714" s="14">
        <v>0.34513899999999997</v>
      </c>
      <c r="N714" s="14">
        <v>1.2500000000000001E-2</v>
      </c>
      <c r="O714" s="14">
        <v>0.13541700000000001</v>
      </c>
      <c r="P714" s="14">
        <v>0.127083</v>
      </c>
      <c r="Q714" s="14">
        <v>0.26944400000000002</v>
      </c>
      <c r="R714" s="14">
        <v>0.22933999999999999</v>
      </c>
      <c r="S714" s="14">
        <v>0.24548600000000001</v>
      </c>
      <c r="T714" s="14">
        <v>0.55416699999999997</v>
      </c>
      <c r="U714" s="14">
        <v>0.83854200000000001</v>
      </c>
      <c r="V714" s="14">
        <v>0.42534699999999998</v>
      </c>
      <c r="W714" s="14">
        <v>9.7222000000000003E-2</v>
      </c>
      <c r="X714" s="14">
        <v>0.90659699999999999</v>
      </c>
      <c r="Y714" s="14">
        <v>0.63923600000000003</v>
      </c>
      <c r="Z714" s="14">
        <v>0.48368100000000003</v>
      </c>
      <c r="AA714" s="14">
        <v>0.56388899999999997</v>
      </c>
      <c r="AB714" s="14">
        <v>0.13611100000000001</v>
      </c>
      <c r="AC714" s="14">
        <v>0.25034699999999999</v>
      </c>
      <c r="AD714" s="14">
        <v>0.18229200000000001</v>
      </c>
      <c r="AE714" s="14">
        <v>1.032986</v>
      </c>
      <c r="AF714" s="14">
        <v>0.42291699999999999</v>
      </c>
      <c r="AG714" s="14">
        <v>0.56388899999999997</v>
      </c>
      <c r="AH714" s="14">
        <v>0.63819400000000004</v>
      </c>
      <c r="AI714" s="14">
        <v>0.45451399999999997</v>
      </c>
      <c r="AJ714" s="14">
        <v>0.111806</v>
      </c>
      <c r="AK714" s="14">
        <v>0.47395799999999999</v>
      </c>
      <c r="AL714" s="14">
        <v>0.44444400000000001</v>
      </c>
      <c r="AM714" s="14">
        <v>0.223611</v>
      </c>
      <c r="AN714" s="14">
        <v>1.2760419999999999</v>
      </c>
      <c r="AO714" s="14">
        <v>0.15312500000000001</v>
      </c>
      <c r="AP714" s="14">
        <v>1.3368059999999999</v>
      </c>
      <c r="AQ714" s="14">
        <v>0.74131899999999995</v>
      </c>
      <c r="AR714" s="16">
        <f t="shared" si="14"/>
        <v>0.44282812195121951</v>
      </c>
      <c r="AS714" s="14">
        <f t="shared" si="15"/>
        <v>0.3291828886350408</v>
      </c>
      <c r="AV714" s="14">
        <v>75</v>
      </c>
      <c r="AW714" s="14" t="s">
        <v>471</v>
      </c>
      <c r="AX714" s="14">
        <v>0.12374</v>
      </c>
      <c r="AY714" s="14">
        <v>0.22118099999999999</v>
      </c>
      <c r="AZ714" s="14">
        <v>0.121528</v>
      </c>
      <c r="BA714" s="14">
        <v>9.3056E-2</v>
      </c>
      <c r="BB714" s="14">
        <v>0.45937499999999998</v>
      </c>
      <c r="BC714" s="14">
        <v>0.37916699999999998</v>
      </c>
      <c r="BD714" s="14">
        <v>0.114583</v>
      </c>
      <c r="BE714" s="14">
        <v>0.27465299999999998</v>
      </c>
      <c r="BF714" s="14">
        <v>3.7499999999999999E-2</v>
      </c>
      <c r="BG714" s="14">
        <v>5.0694000000000003E-2</v>
      </c>
      <c r="BH714" s="14">
        <v>0.19201399999999999</v>
      </c>
      <c r="BI714" s="14">
        <v>0.189583</v>
      </c>
      <c r="BJ714" s="16">
        <f t="shared" si="16"/>
        <v>0.18808950000000002</v>
      </c>
      <c r="BK714" s="14">
        <f t="shared" si="19"/>
        <v>0.13537743658829621</v>
      </c>
      <c r="BM714" s="14">
        <v>75</v>
      </c>
      <c r="BN714" s="14" t="s">
        <v>471</v>
      </c>
      <c r="BO714" s="14">
        <v>0.10952000000000001</v>
      </c>
      <c r="BP714" s="14">
        <v>0.36944399999999999</v>
      </c>
      <c r="BQ714" s="14">
        <v>0.35243099999999999</v>
      </c>
      <c r="BR714" s="14">
        <v>0.21041699999999999</v>
      </c>
      <c r="BS714" s="14">
        <v>0.20763899999999999</v>
      </c>
      <c r="BT714" s="14">
        <v>0.49305599999999999</v>
      </c>
      <c r="BU714" s="14">
        <v>0.11666700000000001</v>
      </c>
      <c r="BV714" s="14">
        <v>0.29166700000000001</v>
      </c>
      <c r="BW714" s="14">
        <v>0.30312499999999998</v>
      </c>
      <c r="BX714" s="14">
        <v>0.247917</v>
      </c>
      <c r="BY714" s="14">
        <v>0.80451399999999995</v>
      </c>
      <c r="BZ714" s="14">
        <v>0.53229199999999999</v>
      </c>
      <c r="CA714" s="14">
        <v>0.43506899999999998</v>
      </c>
      <c r="CB714" s="14">
        <v>0.38402799999999998</v>
      </c>
      <c r="CC714" s="14">
        <v>0.38645800000000002</v>
      </c>
      <c r="CD714" s="14">
        <v>9.2360999999999999E-2</v>
      </c>
      <c r="CE714" s="14">
        <v>0.466667</v>
      </c>
      <c r="CF714" s="14">
        <v>9.7222000000000003E-2</v>
      </c>
      <c r="CG714" s="14">
        <v>0.56874999999999998</v>
      </c>
      <c r="CH714" s="14">
        <v>0.20416699999999999</v>
      </c>
      <c r="CI714" s="14">
        <v>0.26493100000000003</v>
      </c>
      <c r="CJ714" s="14">
        <v>0.40104200000000001</v>
      </c>
      <c r="CK714" s="14">
        <v>0.14583299999999999</v>
      </c>
      <c r="CL714" s="14">
        <v>0.44965300000000002</v>
      </c>
      <c r="CM714" s="14">
        <v>0.18715300000000001</v>
      </c>
      <c r="CN714" s="16">
        <f t="shared" si="17"/>
        <v>0.32488092000000002</v>
      </c>
      <c r="CO714" s="14">
        <f t="shared" si="18"/>
        <v>0.17364217713421473</v>
      </c>
      <c r="CR714" s="14">
        <v>75</v>
      </c>
      <c r="CS714" s="14" t="s">
        <v>471</v>
      </c>
      <c r="CT714" s="14">
        <v>3.5353999999999997E-2</v>
      </c>
      <c r="CU714" s="14">
        <v>6.9439999999999997E-3</v>
      </c>
      <c r="CV714" s="14">
        <v>3.4028000000000003E-2</v>
      </c>
      <c r="CW714" s="14">
        <v>2.9513999999999999E-2</v>
      </c>
      <c r="CX714" s="14">
        <v>5.6597000000000001E-2</v>
      </c>
      <c r="CY714" s="14">
        <v>2.2917E-2</v>
      </c>
      <c r="CZ714" s="14">
        <v>0.14930599999999999</v>
      </c>
      <c r="DA714" s="14">
        <v>7.4999999999999997E-2</v>
      </c>
      <c r="DB714" s="14">
        <v>0.28194399999999997</v>
      </c>
      <c r="DC714" s="16">
        <f t="shared" si="12"/>
        <v>7.6844888888888879E-2</v>
      </c>
      <c r="DD714" s="17">
        <f t="shared" si="13"/>
        <v>8.7549259681970526E-2</v>
      </c>
    </row>
    <row r="715" spans="1:108" x14ac:dyDescent="0.2">
      <c r="A715" s="14">
        <v>76</v>
      </c>
      <c r="B715" s="14" t="s">
        <v>471</v>
      </c>
      <c r="C715" s="14">
        <v>0.38541999999999998</v>
      </c>
      <c r="D715" s="14">
        <v>0.32500000000000001</v>
      </c>
      <c r="E715" s="14">
        <v>0.21145800000000001</v>
      </c>
      <c r="F715" s="14">
        <v>7.5346999999999997E-2</v>
      </c>
      <c r="G715" s="14">
        <v>0.172569</v>
      </c>
      <c r="H715" s="14">
        <v>0.92361000000000004</v>
      </c>
      <c r="I715" s="14">
        <v>0.38402799999999998</v>
      </c>
      <c r="J715" s="14">
        <v>0.34513899999999997</v>
      </c>
      <c r="K715" s="14">
        <v>0.170435</v>
      </c>
      <c r="L715" s="14">
        <v>0.52256899999999995</v>
      </c>
      <c r="M715" s="14">
        <v>0.328125</v>
      </c>
      <c r="N715" s="14">
        <v>1.3889E-2</v>
      </c>
      <c r="O715" s="14">
        <v>0.16527800000000001</v>
      </c>
      <c r="P715" s="14">
        <v>0.13680600000000001</v>
      </c>
      <c r="Q715" s="14">
        <v>0.222917</v>
      </c>
      <c r="R715" s="14">
        <v>0.2489585</v>
      </c>
      <c r="S715" s="14">
        <v>0.213889</v>
      </c>
      <c r="T715" s="14">
        <v>0.61979200000000001</v>
      </c>
      <c r="U715" s="14">
        <v>0.81666700000000003</v>
      </c>
      <c r="V715" s="14">
        <v>0.38888899999999998</v>
      </c>
      <c r="W715" s="14">
        <v>8.6110999999999993E-2</v>
      </c>
      <c r="X715" s="14">
        <v>0.94062500000000004</v>
      </c>
      <c r="Y715" s="14">
        <v>0.551736</v>
      </c>
      <c r="Z715" s="14">
        <v>0.43020799999999998</v>
      </c>
      <c r="AA715" s="14">
        <v>0.59548599999999996</v>
      </c>
      <c r="AB715" s="14">
        <v>8.9930999999999997E-2</v>
      </c>
      <c r="AC715" s="14">
        <v>0.23333300000000001</v>
      </c>
      <c r="AD715" s="14">
        <v>0.17743100000000001</v>
      </c>
      <c r="AE715" s="14">
        <v>1.0013890000000001</v>
      </c>
      <c r="AF715" s="14">
        <v>0.38159700000000002</v>
      </c>
      <c r="AG715" s="14">
        <v>0.51527800000000001</v>
      </c>
      <c r="AH715" s="14">
        <v>0.60972199999999999</v>
      </c>
      <c r="AI715" s="14">
        <v>0.37916699999999998</v>
      </c>
      <c r="AJ715" s="14">
        <v>0.126389</v>
      </c>
      <c r="AK715" s="14">
        <v>0.44479200000000002</v>
      </c>
      <c r="AL715" s="14">
        <v>0.36666700000000002</v>
      </c>
      <c r="AM715" s="14">
        <v>0.247917</v>
      </c>
      <c r="AN715" s="14">
        <v>1.1618059999999999</v>
      </c>
      <c r="AO715" s="14">
        <v>0.17743100000000001</v>
      </c>
      <c r="AP715" s="14">
        <v>0.73645799999999995</v>
      </c>
      <c r="AQ715" s="14">
        <v>0.71458299999999997</v>
      </c>
      <c r="AR715" s="16">
        <f t="shared" si="14"/>
        <v>0.40582542682926825</v>
      </c>
      <c r="AS715" s="14">
        <f t="shared" si="15"/>
        <v>0.27933070330715443</v>
      </c>
      <c r="AV715" s="14">
        <v>76</v>
      </c>
      <c r="AW715" s="14" t="s">
        <v>471</v>
      </c>
      <c r="AX715" s="14">
        <v>0.1613</v>
      </c>
      <c r="AY715" s="14">
        <v>0.20416699999999999</v>
      </c>
      <c r="AZ715" s="14">
        <v>0.11666700000000001</v>
      </c>
      <c r="BA715" s="14">
        <v>0.10138900000000001</v>
      </c>
      <c r="BB715" s="14">
        <v>0.50798600000000005</v>
      </c>
      <c r="BC715" s="14">
        <v>0.44722200000000001</v>
      </c>
      <c r="BD715" s="14">
        <v>0.10208299999999999</v>
      </c>
      <c r="BE715" s="14">
        <v>0.28194399999999997</v>
      </c>
      <c r="BF715" s="14">
        <v>3.8889E-2</v>
      </c>
      <c r="BG715" s="14">
        <v>4.8264000000000001E-2</v>
      </c>
      <c r="BH715" s="14">
        <v>0.21631900000000001</v>
      </c>
      <c r="BI715" s="14">
        <v>0.21111099999999999</v>
      </c>
      <c r="BJ715" s="16">
        <f t="shared" si="16"/>
        <v>0.20311174999999995</v>
      </c>
      <c r="BK715" s="14">
        <f t="shared" si="19"/>
        <v>0.15480457188168814</v>
      </c>
      <c r="BM715" s="14">
        <v>76</v>
      </c>
      <c r="BN715" s="14" t="s">
        <v>471</v>
      </c>
      <c r="BO715" s="14">
        <v>0.11785</v>
      </c>
      <c r="BP715" s="14">
        <v>0.46423599999999998</v>
      </c>
      <c r="BQ715" s="14">
        <v>0.41562500000000002</v>
      </c>
      <c r="BR715" s="14">
        <v>0.17222199999999999</v>
      </c>
      <c r="BS715" s="14">
        <v>0.20763899999999999</v>
      </c>
      <c r="BT715" s="14">
        <v>0.39583299999999999</v>
      </c>
      <c r="BU715" s="14">
        <v>0.20902799999999999</v>
      </c>
      <c r="BV715" s="14">
        <v>0.34270800000000001</v>
      </c>
      <c r="BW715" s="14">
        <v>0.279167</v>
      </c>
      <c r="BX715" s="14">
        <v>0.20416699999999999</v>
      </c>
      <c r="BY715" s="14">
        <v>0.94791700000000001</v>
      </c>
      <c r="BZ715" s="14">
        <v>0.542014</v>
      </c>
      <c r="CA715" s="14">
        <v>0.34027800000000002</v>
      </c>
      <c r="CB715" s="14">
        <v>0.47395799999999999</v>
      </c>
      <c r="CC715" s="14">
        <v>0.38888899999999998</v>
      </c>
      <c r="CD715" s="14">
        <v>8.5069000000000006E-2</v>
      </c>
      <c r="CE715" s="14">
        <v>0.53715299999999999</v>
      </c>
      <c r="CF715" s="14">
        <v>0.13611100000000001</v>
      </c>
      <c r="CG715" s="14">
        <v>0.47638900000000001</v>
      </c>
      <c r="CH715" s="14">
        <v>0.189583</v>
      </c>
      <c r="CI715" s="14">
        <v>0.247917</v>
      </c>
      <c r="CJ715" s="14">
        <v>0.34756900000000002</v>
      </c>
      <c r="CK715" s="14">
        <v>0.126389</v>
      </c>
      <c r="CL715" s="14">
        <v>0.44965300000000002</v>
      </c>
      <c r="CM715" s="14">
        <v>0.206597</v>
      </c>
      <c r="CN715" s="16">
        <f t="shared" si="17"/>
        <v>0.33215843999999994</v>
      </c>
      <c r="CO715" s="14">
        <f t="shared" si="18"/>
        <v>0.18912261295080515</v>
      </c>
      <c r="CR715" s="14">
        <v>76</v>
      </c>
      <c r="CS715" s="14" t="s">
        <v>471</v>
      </c>
      <c r="CT715" s="14">
        <v>2.9672E-2</v>
      </c>
      <c r="CU715" s="14">
        <v>7.986E-3</v>
      </c>
      <c r="CV715" s="14">
        <v>2.9166999999999998E-2</v>
      </c>
      <c r="CW715" s="14">
        <v>3.4375000000000003E-2</v>
      </c>
      <c r="CX715" s="14">
        <v>5.7986000000000003E-2</v>
      </c>
      <c r="CY715" s="14">
        <v>2.7431000000000001E-2</v>
      </c>
      <c r="CZ715" s="14">
        <v>0.137847</v>
      </c>
      <c r="DA715" s="14">
        <v>7.3263999999999996E-2</v>
      </c>
      <c r="DB715" s="14">
        <v>0.25034699999999999</v>
      </c>
      <c r="DC715" s="16">
        <f t="shared" si="12"/>
        <v>7.2008333333333327E-2</v>
      </c>
      <c r="DD715" s="17">
        <f t="shared" si="13"/>
        <v>7.7028909459371173E-2</v>
      </c>
    </row>
    <row r="716" spans="1:108" x14ac:dyDescent="0.2">
      <c r="A716" s="14">
        <v>77</v>
      </c>
      <c r="B716" s="14" t="s">
        <v>471</v>
      </c>
      <c r="C716" s="14">
        <v>0.38957999999999998</v>
      </c>
      <c r="D716" s="14">
        <v>0.33750000000000002</v>
      </c>
      <c r="E716" s="14">
        <v>0.172569</v>
      </c>
      <c r="F716" s="14">
        <v>7.2916999999999996E-2</v>
      </c>
      <c r="G716" s="14">
        <v>0.16527800000000001</v>
      </c>
      <c r="H716" s="14">
        <v>1.0865</v>
      </c>
      <c r="I716" s="14">
        <v>0.46423599999999998</v>
      </c>
      <c r="J716" s="14">
        <v>0.36701400000000001</v>
      </c>
      <c r="K716" s="14">
        <v>0.17347799999999999</v>
      </c>
      <c r="L716" s="14">
        <v>0.79722199999999999</v>
      </c>
      <c r="M716" s="14">
        <v>0.31840299999999999</v>
      </c>
      <c r="N716" s="14">
        <v>1.9443999999999999E-2</v>
      </c>
      <c r="O716" s="14">
        <v>0.1</v>
      </c>
      <c r="P716" s="14">
        <v>0.125</v>
      </c>
      <c r="Q716" s="14">
        <v>0.214583</v>
      </c>
      <c r="R716" s="14">
        <v>0.2456595</v>
      </c>
      <c r="S716" s="14">
        <v>0.20902799999999999</v>
      </c>
      <c r="T716" s="14">
        <v>0.651389</v>
      </c>
      <c r="U716" s="14">
        <v>0.71458299999999997</v>
      </c>
      <c r="V716" s="14">
        <v>0.35486099999999998</v>
      </c>
      <c r="W716" s="14">
        <v>8.3333000000000004E-2</v>
      </c>
      <c r="X716" s="14">
        <v>0.91388899999999995</v>
      </c>
      <c r="Y716" s="14">
        <v>0.55416699999999997</v>
      </c>
      <c r="Z716" s="14">
        <v>0.51041700000000001</v>
      </c>
      <c r="AA716" s="14">
        <v>0.50555600000000001</v>
      </c>
      <c r="AB716" s="14">
        <v>9.9653000000000005E-2</v>
      </c>
      <c r="AC716" s="14">
        <v>0.252778</v>
      </c>
      <c r="AD716" s="14">
        <v>0.17499999999999999</v>
      </c>
      <c r="AE716" s="14">
        <v>0.989236</v>
      </c>
      <c r="AF716" s="14">
        <v>0.362153</v>
      </c>
      <c r="AG716" s="14">
        <v>0.61250000000000004</v>
      </c>
      <c r="AH716" s="14">
        <v>0.55277799999999999</v>
      </c>
      <c r="AI716" s="14">
        <v>0.30381900000000001</v>
      </c>
      <c r="AJ716" s="14">
        <v>0.114236</v>
      </c>
      <c r="AK716" s="14">
        <v>0.38888899999999998</v>
      </c>
      <c r="AL716" s="14">
        <v>0.52222199999999996</v>
      </c>
      <c r="AM716" s="14">
        <v>0.32083299999999998</v>
      </c>
      <c r="AN716" s="14">
        <v>1.2104170000000001</v>
      </c>
      <c r="AO716" s="14">
        <v>0.155556</v>
      </c>
      <c r="AP716" s="14">
        <v>1.540972</v>
      </c>
      <c r="AQ716" s="14">
        <v>0.67569400000000002</v>
      </c>
      <c r="AR716" s="16">
        <f t="shared" si="14"/>
        <v>0.43471567073170736</v>
      </c>
      <c r="AS716" s="14">
        <f t="shared" si="15"/>
        <v>0.34013467754394006</v>
      </c>
      <c r="AV716" s="14">
        <v>77</v>
      </c>
      <c r="AW716" s="14" t="s">
        <v>471</v>
      </c>
      <c r="AX716" s="14">
        <v>0.16350999999999999</v>
      </c>
      <c r="AY716" s="14">
        <v>0.21145800000000001</v>
      </c>
      <c r="AZ716" s="14">
        <v>0.11666700000000001</v>
      </c>
      <c r="BA716" s="14">
        <v>9.8611000000000004E-2</v>
      </c>
      <c r="BB716" s="14">
        <v>0.466667</v>
      </c>
      <c r="BC716" s="14">
        <v>0.39131899999999997</v>
      </c>
      <c r="BD716" s="14">
        <v>0.11874999999999999</v>
      </c>
      <c r="BE716" s="14">
        <v>0.223611</v>
      </c>
      <c r="BF716" s="14">
        <v>3.9583E-2</v>
      </c>
      <c r="BG716" s="14">
        <v>4.7569E-2</v>
      </c>
      <c r="BH716" s="14">
        <v>0.184722</v>
      </c>
      <c r="BI716" s="14">
        <v>0.19791700000000001</v>
      </c>
      <c r="BJ716" s="16">
        <f t="shared" si="16"/>
        <v>0.1883653333333333</v>
      </c>
      <c r="BK716" s="14">
        <f t="shared" si="19"/>
        <v>0.13455217589470639</v>
      </c>
      <c r="BM716" s="14">
        <v>77</v>
      </c>
      <c r="BN716" s="14" t="s">
        <v>471</v>
      </c>
      <c r="BO716" s="14">
        <v>0.11309</v>
      </c>
      <c r="BP716" s="14">
        <v>0.41562500000000002</v>
      </c>
      <c r="BQ716" s="14">
        <v>0.37430600000000003</v>
      </c>
      <c r="BR716" s="14">
        <v>0.19375000000000001</v>
      </c>
      <c r="BS716" s="14">
        <v>0.24027799999999999</v>
      </c>
      <c r="BT716" s="14">
        <v>0.51388900000000004</v>
      </c>
      <c r="BU716" s="14">
        <v>7.7778E-2</v>
      </c>
      <c r="BV716" s="14">
        <v>0.27951399999999998</v>
      </c>
      <c r="BW716" s="14">
        <v>0.30312499999999998</v>
      </c>
      <c r="BX716" s="14">
        <v>0.17013900000000001</v>
      </c>
      <c r="BY716" s="14">
        <v>0.89201399999999997</v>
      </c>
      <c r="BZ716" s="14">
        <v>0.53472200000000003</v>
      </c>
      <c r="CA716" s="14">
        <v>0.38402799999999998</v>
      </c>
      <c r="CB716" s="14">
        <v>0.48125000000000001</v>
      </c>
      <c r="CC716" s="14">
        <v>0.36701400000000001</v>
      </c>
      <c r="CD716" s="14">
        <v>6.8056000000000005E-2</v>
      </c>
      <c r="CE716" s="14">
        <v>0.50798600000000005</v>
      </c>
      <c r="CF716" s="14">
        <v>9.2360999999999999E-2</v>
      </c>
      <c r="CG716" s="14">
        <v>0.39618100000000001</v>
      </c>
      <c r="CH716" s="14">
        <v>0.201736</v>
      </c>
      <c r="CI716" s="14">
        <v>0.24062500000000001</v>
      </c>
      <c r="CJ716" s="14">
        <v>0.36701400000000001</v>
      </c>
      <c r="CK716" s="14">
        <v>0.143403</v>
      </c>
      <c r="CL716" s="14">
        <v>0.46180599999999999</v>
      </c>
      <c r="CM716" s="14">
        <v>0.24305599999999999</v>
      </c>
      <c r="CN716" s="16">
        <f t="shared" si="17"/>
        <v>0.32250984000000005</v>
      </c>
      <c r="CO716" s="14">
        <f t="shared" si="18"/>
        <v>0.18702231858160676</v>
      </c>
      <c r="CR716" s="14">
        <v>77</v>
      </c>
      <c r="CS716" s="14" t="s">
        <v>471</v>
      </c>
      <c r="CT716" s="14">
        <v>2.6199E-2</v>
      </c>
      <c r="CU716" s="14">
        <v>1.2153000000000001E-2</v>
      </c>
      <c r="CV716" s="14">
        <v>3.2639000000000001E-2</v>
      </c>
      <c r="CW716" s="14">
        <v>3.4375000000000003E-2</v>
      </c>
      <c r="CX716" s="14">
        <v>6.2153E-2</v>
      </c>
      <c r="CY716" s="14">
        <v>3.2292000000000001E-2</v>
      </c>
      <c r="CZ716" s="14">
        <v>0.127778</v>
      </c>
      <c r="DA716" s="14">
        <v>7.5693999999999997E-2</v>
      </c>
      <c r="DB716" s="14">
        <v>0.34027800000000002</v>
      </c>
      <c r="DC716" s="16">
        <f t="shared" si="12"/>
        <v>8.2617888888888893E-2</v>
      </c>
      <c r="DD716" s="17">
        <f t="shared" si="13"/>
        <v>0.1027139673759665</v>
      </c>
    </row>
    <row r="717" spans="1:108" x14ac:dyDescent="0.2">
      <c r="A717" s="14">
        <v>78</v>
      </c>
      <c r="B717" s="14" t="s">
        <v>471</v>
      </c>
      <c r="C717" s="14">
        <v>0.35</v>
      </c>
      <c r="D717" s="14">
        <v>0.35625000000000001</v>
      </c>
      <c r="E717" s="14">
        <v>0.16284699999999999</v>
      </c>
      <c r="F717" s="14">
        <v>5.1041999999999997E-2</v>
      </c>
      <c r="G717" s="14">
        <v>0.16527800000000001</v>
      </c>
      <c r="H717" s="14">
        <v>1.1569</v>
      </c>
      <c r="I717" s="14">
        <v>0.39618100000000001</v>
      </c>
      <c r="J717" s="14">
        <v>0.37430600000000003</v>
      </c>
      <c r="K717" s="14">
        <v>0.170435</v>
      </c>
      <c r="L717" s="14">
        <v>0.60034699999999996</v>
      </c>
      <c r="M717" s="14">
        <v>0.27708300000000002</v>
      </c>
      <c r="N717" s="14">
        <v>2.0486000000000001E-2</v>
      </c>
      <c r="O717" s="14">
        <v>0.11597200000000001</v>
      </c>
      <c r="P717" s="14">
        <v>0.13750000000000001</v>
      </c>
      <c r="Q717" s="14">
        <v>0.222222</v>
      </c>
      <c r="R717" s="14">
        <v>0.231597</v>
      </c>
      <c r="S717" s="14">
        <v>0.247917</v>
      </c>
      <c r="T717" s="14">
        <v>0.57222200000000001</v>
      </c>
      <c r="U717" s="14">
        <v>0.661111</v>
      </c>
      <c r="V717" s="14">
        <v>0.403472</v>
      </c>
      <c r="W717" s="14">
        <v>0.11527800000000001</v>
      </c>
      <c r="X717" s="14">
        <v>0.82638900000000004</v>
      </c>
      <c r="Y717" s="14">
        <v>0.61250000000000004</v>
      </c>
      <c r="Z717" s="14">
        <v>0.50069399999999997</v>
      </c>
      <c r="AA717" s="14">
        <v>0.41562500000000002</v>
      </c>
      <c r="AB717" s="14">
        <v>0.106944</v>
      </c>
      <c r="AC717" s="14">
        <v>0.25763900000000001</v>
      </c>
      <c r="AD717" s="14">
        <v>0.17499999999999999</v>
      </c>
      <c r="AE717" s="14">
        <v>0.83854200000000001</v>
      </c>
      <c r="AF717" s="14">
        <v>0.35</v>
      </c>
      <c r="AG717" s="14">
        <v>0.59548599999999996</v>
      </c>
      <c r="AH717" s="14">
        <v>0.56666700000000003</v>
      </c>
      <c r="AI717" s="14">
        <v>0.35243099999999999</v>
      </c>
      <c r="AJ717" s="14">
        <v>0.126389</v>
      </c>
      <c r="AK717" s="14">
        <v>0.43020799999999998</v>
      </c>
      <c r="AL717" s="14">
        <v>0.48611100000000002</v>
      </c>
      <c r="AM717" s="14">
        <v>0.357292</v>
      </c>
      <c r="AN717" s="14">
        <v>1.259028</v>
      </c>
      <c r="AO717" s="14">
        <v>0.235764</v>
      </c>
      <c r="AP717" s="14">
        <v>1.4972220000000001</v>
      </c>
      <c r="AQ717" s="14">
        <v>0.66840299999999997</v>
      </c>
      <c r="AR717" s="16">
        <f t="shared" si="14"/>
        <v>0.42553121951219514</v>
      </c>
      <c r="AS717" s="14">
        <f t="shared" si="15"/>
        <v>0.32523013925307653</v>
      </c>
      <c r="AV717" s="14">
        <v>78</v>
      </c>
      <c r="AW717" s="14" t="s">
        <v>471</v>
      </c>
      <c r="AX717" s="14">
        <v>0.15467</v>
      </c>
      <c r="AY717" s="14">
        <v>0.23333300000000001</v>
      </c>
      <c r="AZ717" s="14">
        <v>0.13368099999999999</v>
      </c>
      <c r="BA717" s="14">
        <v>0.11527800000000001</v>
      </c>
      <c r="BB717" s="14">
        <v>0.47881899999999999</v>
      </c>
      <c r="BC717" s="14">
        <v>0.41319400000000001</v>
      </c>
      <c r="BD717" s="14">
        <v>0.14374999999999999</v>
      </c>
      <c r="BE717" s="14">
        <v>0.20902799999999999</v>
      </c>
      <c r="BF717" s="14">
        <v>3.4028000000000003E-2</v>
      </c>
      <c r="BG717" s="14">
        <v>4.6181E-2</v>
      </c>
      <c r="BH717" s="14">
        <v>0.17986099999999999</v>
      </c>
      <c r="BI717" s="14">
        <v>0.19756899999999999</v>
      </c>
      <c r="BJ717" s="16">
        <f t="shared" si="16"/>
        <v>0.19494933333333334</v>
      </c>
      <c r="BK717" s="14">
        <f t="shared" si="19"/>
        <v>0.13873863550058305</v>
      </c>
      <c r="BM717" s="14">
        <v>78</v>
      </c>
      <c r="BN717" s="14" t="s">
        <v>471</v>
      </c>
      <c r="BO717" s="14">
        <v>0.12737000000000001</v>
      </c>
      <c r="BP717" s="14">
        <v>0.432639</v>
      </c>
      <c r="BQ717" s="14">
        <v>0.29166700000000001</v>
      </c>
      <c r="BR717" s="14">
        <v>0.19930600000000001</v>
      </c>
      <c r="BS717" s="14">
        <v>0.23819399999999999</v>
      </c>
      <c r="BT717" s="14">
        <v>0.45</v>
      </c>
      <c r="BU717" s="14">
        <v>0.123958</v>
      </c>
      <c r="BV717" s="14">
        <v>0.35</v>
      </c>
      <c r="BW717" s="14">
        <v>0.361458</v>
      </c>
      <c r="BX717" s="14">
        <v>0.15798599999999999</v>
      </c>
      <c r="BY717" s="14">
        <v>0.83125000000000004</v>
      </c>
      <c r="BZ717" s="14">
        <v>0.542014</v>
      </c>
      <c r="CA717" s="14">
        <v>0.38888899999999998</v>
      </c>
      <c r="CB717" s="14">
        <v>0.48368100000000003</v>
      </c>
      <c r="CC717" s="14">
        <v>0.36458299999999999</v>
      </c>
      <c r="CD717" s="14">
        <v>0.106944</v>
      </c>
      <c r="CE717" s="14">
        <v>0.59791700000000003</v>
      </c>
      <c r="CF717" s="14">
        <v>0.11909699999999999</v>
      </c>
      <c r="CG717" s="14">
        <v>0.45937499999999998</v>
      </c>
      <c r="CH717" s="14">
        <v>0.26006899999999999</v>
      </c>
      <c r="CI717" s="14">
        <v>0.27951399999999998</v>
      </c>
      <c r="CJ717" s="14">
        <v>0.34513899999999997</v>
      </c>
      <c r="CK717" s="14">
        <v>0.160417</v>
      </c>
      <c r="CL717" s="14">
        <v>0.48125000000000001</v>
      </c>
      <c r="CM717" s="14">
        <v>0.25763900000000001</v>
      </c>
      <c r="CN717" s="16">
        <f t="shared" si="17"/>
        <v>0.33641423999999986</v>
      </c>
      <c r="CO717" s="14">
        <f t="shared" si="18"/>
        <v>0.17525572755150326</v>
      </c>
      <c r="CR717" s="14">
        <v>78</v>
      </c>
      <c r="CS717" s="14" t="s">
        <v>471</v>
      </c>
      <c r="CT717" s="14">
        <v>2.4937000000000001E-2</v>
      </c>
      <c r="CU717" s="14">
        <v>1.1457999999999999E-2</v>
      </c>
      <c r="CV717" s="14">
        <v>3.2986000000000001E-2</v>
      </c>
      <c r="CW717" s="14">
        <v>3.9236E-2</v>
      </c>
      <c r="CX717" s="14">
        <v>5.4167E-2</v>
      </c>
      <c r="CY717" s="14">
        <v>4.6181E-2</v>
      </c>
      <c r="CZ717" s="14">
        <v>0.114236</v>
      </c>
      <c r="DA717" s="14">
        <v>7.7082999999999999E-2</v>
      </c>
      <c r="DB717" s="14">
        <v>0.41076400000000002</v>
      </c>
      <c r="DC717" s="16">
        <f t="shared" si="12"/>
        <v>9.0116444444444443E-2</v>
      </c>
      <c r="DD717" s="17">
        <f t="shared" si="13"/>
        <v>0.12403496609939384</v>
      </c>
    </row>
    <row r="718" spans="1:108" x14ac:dyDescent="0.2">
      <c r="A718" s="14">
        <v>79</v>
      </c>
      <c r="B718" s="14" t="s">
        <v>471</v>
      </c>
      <c r="C718" s="14">
        <v>0.36458000000000002</v>
      </c>
      <c r="D718" s="14">
        <v>0.35832999999999998</v>
      </c>
      <c r="E718" s="14">
        <v>0.19687499999999999</v>
      </c>
      <c r="F718" s="14">
        <v>8.2639000000000004E-2</v>
      </c>
      <c r="G718" s="14">
        <v>0.13368099999999999</v>
      </c>
      <c r="H718" s="14">
        <v>1.0476000000000001</v>
      </c>
      <c r="I718" s="14">
        <v>0.50555600000000001</v>
      </c>
      <c r="J718" s="14">
        <v>0.362153</v>
      </c>
      <c r="K718" s="14">
        <v>0.170435</v>
      </c>
      <c r="L718" s="14">
        <v>0.63923600000000003</v>
      </c>
      <c r="M718" s="14">
        <v>0.36458299999999999</v>
      </c>
      <c r="N718" s="14">
        <v>1.5972E-2</v>
      </c>
      <c r="O718" s="14">
        <v>0.10069400000000001</v>
      </c>
      <c r="P718" s="14">
        <v>0.11666700000000001</v>
      </c>
      <c r="Q718" s="14">
        <v>0.13333300000000001</v>
      </c>
      <c r="R718" s="14">
        <v>0.230382</v>
      </c>
      <c r="S718" s="14">
        <v>0.23819399999999999</v>
      </c>
      <c r="T718" s="14">
        <v>0.67083300000000001</v>
      </c>
      <c r="U718" s="14">
        <v>0.68298599999999998</v>
      </c>
      <c r="V718" s="14">
        <v>0.40104200000000001</v>
      </c>
      <c r="W718" s="14">
        <v>9.1666999999999998E-2</v>
      </c>
      <c r="X718" s="14">
        <v>0.81180600000000003</v>
      </c>
      <c r="Y718" s="14">
        <v>0.54444400000000004</v>
      </c>
      <c r="Z718" s="14">
        <v>0.47638900000000001</v>
      </c>
      <c r="AA718" s="14">
        <v>0.48125000000000001</v>
      </c>
      <c r="AB718" s="14">
        <v>9.9653000000000005E-2</v>
      </c>
      <c r="AC718" s="14">
        <v>0.21631900000000001</v>
      </c>
      <c r="AD718" s="14">
        <v>0.15798599999999999</v>
      </c>
      <c r="AE718" s="14">
        <v>0.92361099999999996</v>
      </c>
      <c r="AF718" s="14">
        <v>0.35</v>
      </c>
      <c r="AG718" s="14">
        <v>0.53472200000000003</v>
      </c>
      <c r="AH718" s="14">
        <v>0.60138899999999995</v>
      </c>
      <c r="AI718" s="14">
        <v>0.32083299999999998</v>
      </c>
      <c r="AJ718" s="14">
        <v>0.11909699999999999</v>
      </c>
      <c r="AK718" s="14">
        <v>0.45694400000000002</v>
      </c>
      <c r="AL718" s="14">
        <v>0.463889</v>
      </c>
      <c r="AM718" s="14">
        <v>0.466667</v>
      </c>
      <c r="AN718" s="14">
        <v>1.2444440000000001</v>
      </c>
      <c r="AO718" s="14">
        <v>0.20902799999999999</v>
      </c>
      <c r="AP718" s="14">
        <v>0.90659699999999999</v>
      </c>
      <c r="AQ718" s="14">
        <v>0.67812499999999998</v>
      </c>
      <c r="AR718" s="16">
        <f t="shared" si="14"/>
        <v>0.41391782926829263</v>
      </c>
      <c r="AS718" s="14">
        <f t="shared" si="15"/>
        <v>0.28914860904506379</v>
      </c>
      <c r="AV718" s="14">
        <v>79</v>
      </c>
      <c r="AW718" s="14" t="s">
        <v>471</v>
      </c>
      <c r="AX718" s="14">
        <v>0.13699</v>
      </c>
      <c r="AY718" s="14">
        <v>0.21145800000000001</v>
      </c>
      <c r="AZ718" s="14">
        <v>0.11666700000000001</v>
      </c>
      <c r="BA718" s="14">
        <v>0.106944</v>
      </c>
      <c r="BB718" s="14">
        <v>0.49340299999999998</v>
      </c>
      <c r="BC718" s="14">
        <v>0.362153</v>
      </c>
      <c r="BD718" s="14">
        <v>0.15</v>
      </c>
      <c r="BE718" s="14">
        <v>0.21875</v>
      </c>
      <c r="BF718" s="14">
        <v>6.0416999999999998E-2</v>
      </c>
      <c r="BG718" s="14">
        <v>4.4791999999999998E-2</v>
      </c>
      <c r="BH718" s="14">
        <v>0.20416699999999999</v>
      </c>
      <c r="BI718" s="14">
        <v>0.159722</v>
      </c>
      <c r="BJ718" s="16">
        <f t="shared" si="16"/>
        <v>0.18878858333333329</v>
      </c>
      <c r="BK718" s="14">
        <f t="shared" si="19"/>
        <v>0.13331107526308536</v>
      </c>
      <c r="BM718" s="14">
        <v>79</v>
      </c>
      <c r="BN718" s="14" t="s">
        <v>471</v>
      </c>
      <c r="BO718" s="14">
        <v>0.12617999999999999</v>
      </c>
      <c r="BP718" s="14">
        <v>0.47638900000000001</v>
      </c>
      <c r="BQ718" s="14">
        <v>0.294097</v>
      </c>
      <c r="BR718" s="14">
        <v>0.17638899999999999</v>
      </c>
      <c r="BS718" s="14">
        <v>0.218056</v>
      </c>
      <c r="BT718" s="14">
        <v>0.46319399999999999</v>
      </c>
      <c r="BU718" s="14">
        <v>0.27222200000000002</v>
      </c>
      <c r="BV718" s="14">
        <v>0.27222200000000002</v>
      </c>
      <c r="BW718" s="14">
        <v>0.27604200000000001</v>
      </c>
      <c r="BX718" s="14">
        <v>0.143403</v>
      </c>
      <c r="BY718" s="14">
        <v>0.81180600000000003</v>
      </c>
      <c r="BZ718" s="14">
        <v>0.51284700000000005</v>
      </c>
      <c r="CA718" s="14">
        <v>0.41319400000000001</v>
      </c>
      <c r="CB718" s="14">
        <v>0.47881899999999999</v>
      </c>
      <c r="CC718" s="14">
        <v>0.37187500000000001</v>
      </c>
      <c r="CD718" s="14">
        <v>7.2916999999999996E-2</v>
      </c>
      <c r="CE718" s="14">
        <v>0.49340299999999998</v>
      </c>
      <c r="CF718" s="14">
        <v>0.111806</v>
      </c>
      <c r="CG718" s="14">
        <v>0.41805599999999998</v>
      </c>
      <c r="CH718" s="14">
        <v>0.247917</v>
      </c>
      <c r="CI718" s="14">
        <v>0.26250000000000001</v>
      </c>
      <c r="CJ718" s="14">
        <v>0.35486099999999998</v>
      </c>
      <c r="CK718" s="14">
        <v>0.172569</v>
      </c>
      <c r="CL718" s="14">
        <v>0.37673600000000002</v>
      </c>
      <c r="CM718" s="14">
        <v>0.25034699999999999</v>
      </c>
      <c r="CN718" s="16">
        <f t="shared" si="17"/>
        <v>0.32271388000000001</v>
      </c>
      <c r="CO718" s="14">
        <f t="shared" si="18"/>
        <v>0.16469428883042658</v>
      </c>
      <c r="CR718" s="14">
        <v>79</v>
      </c>
      <c r="CS718" s="14" t="s">
        <v>471</v>
      </c>
      <c r="CT718" s="14">
        <v>3.4722000000000003E-2</v>
      </c>
      <c r="CU718" s="14">
        <v>1.3889E-2</v>
      </c>
      <c r="CV718" s="14">
        <v>2.9860999999999999E-2</v>
      </c>
      <c r="CW718" s="14">
        <v>3.3681000000000003E-2</v>
      </c>
      <c r="CX718" s="14">
        <v>4.7222E-2</v>
      </c>
      <c r="CY718" s="14">
        <v>2.2221999999999999E-2</v>
      </c>
      <c r="CZ718" s="14">
        <v>0.105903</v>
      </c>
      <c r="DA718" s="14">
        <v>7.2916999999999996E-2</v>
      </c>
      <c r="DB718" s="14">
        <v>0.41076400000000002</v>
      </c>
      <c r="DC718" s="16">
        <f t="shared" si="12"/>
        <v>8.5686777777777778E-2</v>
      </c>
      <c r="DD718" s="17">
        <f t="shared" si="13"/>
        <v>0.12516375687252457</v>
      </c>
    </row>
    <row r="719" spans="1:108" x14ac:dyDescent="0.2">
      <c r="A719" s="14">
        <v>80</v>
      </c>
      <c r="B719" s="14" t="s">
        <v>471</v>
      </c>
      <c r="C719" s="14">
        <v>0.34375</v>
      </c>
      <c r="D719" s="14">
        <v>0.40625</v>
      </c>
      <c r="E719" s="14">
        <v>0.167708</v>
      </c>
      <c r="F719" s="14">
        <v>7.5346999999999997E-2</v>
      </c>
      <c r="G719" s="14">
        <v>0.13611100000000001</v>
      </c>
      <c r="H719" s="14">
        <v>0.92847000000000002</v>
      </c>
      <c r="I719" s="14">
        <v>0.37673600000000002</v>
      </c>
      <c r="J719" s="14">
        <v>0.332986</v>
      </c>
      <c r="K719" s="14">
        <v>0.16434799999999999</v>
      </c>
      <c r="L719" s="14">
        <v>0.42777799999999999</v>
      </c>
      <c r="M719" s="14">
        <v>0.31840299999999999</v>
      </c>
      <c r="N719" s="14">
        <v>1.1806000000000001E-2</v>
      </c>
      <c r="O719" s="14">
        <v>9.6528000000000003E-2</v>
      </c>
      <c r="P719" s="14">
        <v>0.1125</v>
      </c>
      <c r="Q719" s="14">
        <v>0.17847199999999999</v>
      </c>
      <c r="R719" s="14">
        <v>0.20624999999999999</v>
      </c>
      <c r="S719" s="14">
        <v>0.26736100000000002</v>
      </c>
      <c r="T719" s="14">
        <v>0.42291699999999999</v>
      </c>
      <c r="U719" s="14">
        <v>0.58819399999999999</v>
      </c>
      <c r="V719" s="14">
        <v>0.39618100000000001</v>
      </c>
      <c r="W719" s="14">
        <v>9.8611000000000004E-2</v>
      </c>
      <c r="X719" s="14">
        <v>0.875</v>
      </c>
      <c r="Y719" s="14">
        <v>0.56388899999999997</v>
      </c>
      <c r="Z719" s="14">
        <v>0.46909699999999999</v>
      </c>
      <c r="AA719" s="14">
        <v>0.42291699999999999</v>
      </c>
      <c r="AB719" s="14">
        <v>0.123958</v>
      </c>
      <c r="AC719" s="14">
        <v>0.235764</v>
      </c>
      <c r="AD719" s="14">
        <v>0.16527800000000001</v>
      </c>
      <c r="AE719" s="14">
        <v>0.89687499999999998</v>
      </c>
      <c r="AF719" s="14">
        <v>0.33541700000000002</v>
      </c>
      <c r="AG719" s="14">
        <v>0.65868099999999996</v>
      </c>
      <c r="AH719" s="14">
        <v>0.61250000000000004</v>
      </c>
      <c r="AI719" s="14">
        <v>0.31597199999999998</v>
      </c>
      <c r="AJ719" s="14">
        <v>0.111806</v>
      </c>
      <c r="AK719" s="14">
        <v>0.37673600000000002</v>
      </c>
      <c r="AL719" s="14">
        <v>0.36111100000000002</v>
      </c>
      <c r="AM719" s="14">
        <v>0.23819399999999999</v>
      </c>
      <c r="AN719" s="14">
        <v>1.028125</v>
      </c>
      <c r="AO719" s="14">
        <v>0.21875</v>
      </c>
      <c r="AP719" s="14">
        <v>1.2857639999999999</v>
      </c>
      <c r="AQ719" s="14">
        <v>0.66354199999999997</v>
      </c>
      <c r="AR719" s="16">
        <f t="shared" si="14"/>
        <v>0.39063617073170726</v>
      </c>
      <c r="AS719" s="14">
        <f t="shared" si="15"/>
        <v>0.28771857231806425</v>
      </c>
      <c r="AV719" s="14">
        <v>80</v>
      </c>
      <c r="AW719" s="14" t="s">
        <v>471</v>
      </c>
      <c r="AX719" s="14">
        <v>0.13037000000000001</v>
      </c>
      <c r="AY719" s="14">
        <v>0.22847200000000001</v>
      </c>
      <c r="AZ719" s="14">
        <v>0.111806</v>
      </c>
      <c r="BA719" s="14">
        <v>8.3333000000000004E-2</v>
      </c>
      <c r="BB719" s="14">
        <v>0.403472</v>
      </c>
      <c r="BC719" s="14">
        <v>0.32083299999999998</v>
      </c>
      <c r="BD719" s="14">
        <v>0.10208299999999999</v>
      </c>
      <c r="BE719" s="14">
        <v>0.26006899999999999</v>
      </c>
      <c r="BF719" s="14">
        <v>6.6667000000000004E-2</v>
      </c>
      <c r="BG719" s="14">
        <v>5.1041999999999997E-2</v>
      </c>
      <c r="BH719" s="14">
        <v>0.20416699999999999</v>
      </c>
      <c r="BI719" s="14">
        <v>0.22638900000000001</v>
      </c>
      <c r="BJ719" s="16">
        <f t="shared" si="16"/>
        <v>0.18239191666666668</v>
      </c>
      <c r="BK719" s="14">
        <f t="shared" si="19"/>
        <v>0.11449607731343299</v>
      </c>
      <c r="BM719" s="14">
        <v>80</v>
      </c>
      <c r="BN719" s="14" t="s">
        <v>471</v>
      </c>
      <c r="BO719" s="14">
        <v>0.11666</v>
      </c>
      <c r="BP719" s="14">
        <v>0.37430600000000003</v>
      </c>
      <c r="BQ719" s="14">
        <v>0.30625000000000002</v>
      </c>
      <c r="BR719" s="14">
        <v>0.217361</v>
      </c>
      <c r="BS719" s="14">
        <v>0.1875</v>
      </c>
      <c r="BT719" s="14">
        <v>0.51249999999999996</v>
      </c>
      <c r="BU719" s="14">
        <v>9.9653000000000005E-2</v>
      </c>
      <c r="BV719" s="14">
        <v>0.30138900000000002</v>
      </c>
      <c r="BW719" s="14">
        <v>0.30312499999999998</v>
      </c>
      <c r="BX719" s="14">
        <v>0.23333300000000001</v>
      </c>
      <c r="BY719" s="14">
        <v>0.75833300000000003</v>
      </c>
      <c r="BZ719" s="14">
        <v>0.50555600000000001</v>
      </c>
      <c r="CA719" s="14">
        <v>0.432639</v>
      </c>
      <c r="CB719" s="14">
        <v>0.61250000000000004</v>
      </c>
      <c r="CC719" s="14">
        <v>0.34270800000000001</v>
      </c>
      <c r="CD719" s="14">
        <v>6.8056000000000005E-2</v>
      </c>
      <c r="CE719" s="14">
        <v>0.59548599999999996</v>
      </c>
      <c r="CF719" s="14">
        <v>0.109375</v>
      </c>
      <c r="CG719" s="14">
        <v>0.38645800000000002</v>
      </c>
      <c r="CH719" s="14">
        <v>0.20902799999999999</v>
      </c>
      <c r="CI719" s="14">
        <v>0.23819399999999999</v>
      </c>
      <c r="CJ719" s="14">
        <v>0.30868099999999998</v>
      </c>
      <c r="CK719" s="14">
        <v>0.14097199999999999</v>
      </c>
      <c r="CL719" s="14">
        <v>0.40590300000000001</v>
      </c>
      <c r="CM719" s="14">
        <v>0.25763900000000001</v>
      </c>
      <c r="CN719" s="16">
        <f t="shared" si="17"/>
        <v>0.32094420000000001</v>
      </c>
      <c r="CO719" s="14">
        <f t="shared" si="18"/>
        <v>0.17585907929433156</v>
      </c>
      <c r="CR719" s="14">
        <v>80</v>
      </c>
      <c r="CS719" s="14" t="s">
        <v>471</v>
      </c>
      <c r="CT719" s="14">
        <v>2.3674000000000001E-2</v>
      </c>
      <c r="CU719" s="14">
        <v>1.0416999999999999E-2</v>
      </c>
      <c r="CV719" s="14">
        <v>2.9166999999999998E-2</v>
      </c>
      <c r="CW719" s="14">
        <v>3.5416999999999997E-2</v>
      </c>
      <c r="CX719" s="14">
        <v>4.7569E-2</v>
      </c>
      <c r="CY719" s="14">
        <v>2.1874999999999999E-2</v>
      </c>
      <c r="CZ719" s="14">
        <v>9.8611000000000004E-2</v>
      </c>
      <c r="DA719" s="14">
        <v>7.2916999999999996E-2</v>
      </c>
      <c r="DB719" s="14">
        <v>0.432639</v>
      </c>
      <c r="DC719" s="16">
        <f t="shared" si="12"/>
        <v>8.5809555555555556E-2</v>
      </c>
      <c r="DD719" s="17">
        <f t="shared" si="13"/>
        <v>0.13297715002878416</v>
      </c>
    </row>
    <row r="720" spans="1:108" x14ac:dyDescent="0.2">
      <c r="A720" s="18">
        <v>81</v>
      </c>
      <c r="B720" s="18" t="s">
        <v>472</v>
      </c>
      <c r="C720" s="18">
        <v>0.33542</v>
      </c>
      <c r="D720" s="18">
        <v>0.37082999999999999</v>
      </c>
      <c r="E720" s="18">
        <v>0.22118099999999999</v>
      </c>
      <c r="F720" s="18">
        <v>9.9653000000000005E-2</v>
      </c>
      <c r="G720" s="18">
        <v>0.14826400000000001</v>
      </c>
      <c r="H720" s="18">
        <v>0.99895999999999996</v>
      </c>
      <c r="I720" s="18">
        <v>0.42048600000000003</v>
      </c>
      <c r="J720" s="18">
        <v>0.31354199999999999</v>
      </c>
      <c r="K720" s="18">
        <v>0.15521699999999999</v>
      </c>
      <c r="L720" s="18">
        <v>0.40590300000000001</v>
      </c>
      <c r="M720" s="18">
        <v>0.30625000000000002</v>
      </c>
      <c r="N720" s="18">
        <v>1.3194000000000001E-2</v>
      </c>
      <c r="O720" s="18">
        <v>0.10069400000000001</v>
      </c>
      <c r="P720" s="18">
        <v>0.129861</v>
      </c>
      <c r="Q720" s="18">
        <v>0.14513899999999999</v>
      </c>
      <c r="R720" s="18">
        <v>0.21788199999999999</v>
      </c>
      <c r="S720" s="18">
        <v>0.22604199999999999</v>
      </c>
      <c r="T720" s="18">
        <v>0.497222</v>
      </c>
      <c r="U720" s="18">
        <v>0.62951400000000002</v>
      </c>
      <c r="V720" s="18">
        <v>0.41319400000000001</v>
      </c>
      <c r="W720" s="18">
        <v>0.10138900000000001</v>
      </c>
      <c r="X720" s="18">
        <v>0.80208299999999999</v>
      </c>
      <c r="Y720" s="18">
        <v>0.57361099999999998</v>
      </c>
      <c r="Z720" s="18">
        <v>0.44965300000000002</v>
      </c>
      <c r="AA720" s="18">
        <v>0.442361</v>
      </c>
      <c r="AB720" s="18">
        <v>0.138542</v>
      </c>
      <c r="AC720" s="18">
        <v>0.24062500000000001</v>
      </c>
      <c r="AD720" s="18">
        <v>0.167708</v>
      </c>
      <c r="AE720" s="18">
        <v>0.95763900000000002</v>
      </c>
      <c r="AF720" s="18">
        <v>0.36944399999999999</v>
      </c>
      <c r="AG720" s="18">
        <v>0.51041700000000001</v>
      </c>
      <c r="AH720" s="18">
        <v>0.60416700000000001</v>
      </c>
      <c r="AI720" s="18">
        <v>0.31111100000000003</v>
      </c>
      <c r="AJ720" s="18">
        <v>0.14097199999999999</v>
      </c>
      <c r="AK720" s="18">
        <v>0.35972199999999999</v>
      </c>
      <c r="AL720" s="18">
        <v>0.33611099999999999</v>
      </c>
      <c r="AM720" s="18">
        <v>0.22604199999999999</v>
      </c>
      <c r="AN720" s="18">
        <v>1.144792</v>
      </c>
      <c r="AO720" s="18">
        <v>0.18229200000000001</v>
      </c>
      <c r="AP720" s="18">
        <v>1.5604169999999999</v>
      </c>
      <c r="AQ720" s="18">
        <v>0.63680599999999998</v>
      </c>
      <c r="AR720" s="29">
        <f t="shared" si="14"/>
        <v>0.4001061463414633</v>
      </c>
      <c r="AS720" s="18">
        <f t="shared" si="15"/>
        <v>0.31793396999884765</v>
      </c>
      <c r="AV720" s="18">
        <v>81</v>
      </c>
      <c r="AW720" s="18" t="s">
        <v>472</v>
      </c>
      <c r="AX720" s="18">
        <v>0.11932</v>
      </c>
      <c r="AY720" s="18">
        <v>0.230903</v>
      </c>
      <c r="AZ720" s="18">
        <v>0.11909699999999999</v>
      </c>
      <c r="BA720" s="18">
        <v>0.1125</v>
      </c>
      <c r="BB720" s="18">
        <v>0.403472</v>
      </c>
      <c r="BC720" s="18">
        <v>0.29652800000000001</v>
      </c>
      <c r="BD720" s="18">
        <v>0.110417</v>
      </c>
      <c r="BE720" s="18">
        <v>0.21631900000000001</v>
      </c>
      <c r="BF720" s="18">
        <v>3.3333000000000002E-2</v>
      </c>
      <c r="BG720" s="18">
        <v>5.5556000000000001E-2</v>
      </c>
      <c r="BH720" s="18">
        <v>0.213889</v>
      </c>
      <c r="BI720" s="18">
        <v>0.20347199999999999</v>
      </c>
      <c r="BJ720" s="29">
        <f t="shared" si="16"/>
        <v>0.17623383333333334</v>
      </c>
      <c r="BK720" s="18">
        <f t="shared" si="19"/>
        <v>0.11042432731990963</v>
      </c>
      <c r="BM720" s="18">
        <v>81</v>
      </c>
      <c r="BN720" s="18" t="s">
        <v>472</v>
      </c>
      <c r="BO720" s="18">
        <v>0.10952000000000001</v>
      </c>
      <c r="BP720" s="18">
        <v>0.45208300000000001</v>
      </c>
      <c r="BQ720" s="18">
        <v>0.31111100000000003</v>
      </c>
      <c r="BR720" s="18">
        <v>0.20902799999999999</v>
      </c>
      <c r="BS720" s="18">
        <v>0.20208300000000001</v>
      </c>
      <c r="BT720" s="18">
        <v>0.40694399999999997</v>
      </c>
      <c r="BU720" s="18">
        <v>0.104514</v>
      </c>
      <c r="BV720" s="18">
        <v>0.31597199999999998</v>
      </c>
      <c r="BW720" s="18">
        <v>0.28645799999999999</v>
      </c>
      <c r="BX720" s="18">
        <v>0.155556</v>
      </c>
      <c r="BY720" s="18">
        <v>0.67812499999999998</v>
      </c>
      <c r="BZ720" s="18">
        <v>0.46423599999999998</v>
      </c>
      <c r="CA720" s="18">
        <v>0.45937499999999998</v>
      </c>
      <c r="CB720" s="18">
        <v>0.60520799999999997</v>
      </c>
      <c r="CC720" s="18">
        <v>0.37187500000000001</v>
      </c>
      <c r="CD720" s="18">
        <v>7.7778E-2</v>
      </c>
      <c r="CE720" s="18">
        <v>0.52256899999999995</v>
      </c>
      <c r="CF720" s="18">
        <v>8.7499999999999994E-2</v>
      </c>
      <c r="CG720" s="18">
        <v>0.38645800000000002</v>
      </c>
      <c r="CH720" s="18">
        <v>0.223611</v>
      </c>
      <c r="CI720" s="18">
        <v>0.24548600000000001</v>
      </c>
      <c r="CJ720" s="18">
        <v>0.38402799999999998</v>
      </c>
      <c r="CK720" s="18">
        <v>0.18715300000000001</v>
      </c>
      <c r="CL720" s="18">
        <v>0.38402799999999998</v>
      </c>
      <c r="CM720" s="18">
        <v>0.247917</v>
      </c>
      <c r="CN720" s="29">
        <f t="shared" si="17"/>
        <v>0.31514464000000003</v>
      </c>
      <c r="CO720" s="18">
        <f t="shared" si="18"/>
        <v>0.1615312134836174</v>
      </c>
      <c r="CR720" s="18">
        <v>81</v>
      </c>
      <c r="CS720" s="18" t="s">
        <v>472</v>
      </c>
      <c r="CT720" s="18">
        <v>3.2828000000000003E-2</v>
      </c>
      <c r="CU720" s="18">
        <v>1.2847000000000001E-2</v>
      </c>
      <c r="CV720" s="18">
        <v>3.125E-2</v>
      </c>
      <c r="CW720" s="18">
        <v>4.2708000000000003E-2</v>
      </c>
      <c r="CX720" s="18">
        <v>4.4096999999999997E-2</v>
      </c>
      <c r="CY720" s="18">
        <v>2.0833000000000001E-2</v>
      </c>
      <c r="CZ720" s="18">
        <v>9.6875000000000003E-2</v>
      </c>
      <c r="DA720" s="18">
        <v>7.3957999999999996E-2</v>
      </c>
      <c r="DB720" s="18">
        <v>0.30381900000000001</v>
      </c>
      <c r="DC720" s="29">
        <f t="shared" si="12"/>
        <v>7.3246111111111123E-2</v>
      </c>
      <c r="DD720" s="17">
        <f t="shared" si="13"/>
        <v>9.0344769542077596E-2</v>
      </c>
    </row>
    <row r="721" spans="1:108" x14ac:dyDescent="0.2">
      <c r="A721" s="18">
        <v>82</v>
      </c>
      <c r="B721" s="18" t="s">
        <v>472</v>
      </c>
      <c r="C721" s="18">
        <v>0.39062000000000002</v>
      </c>
      <c r="D721" s="18">
        <v>0.39062000000000002</v>
      </c>
      <c r="E721" s="18">
        <v>0.22916700000000001</v>
      </c>
      <c r="F721" s="18">
        <v>0.15625</v>
      </c>
      <c r="G721" s="18">
        <v>0.119792</v>
      </c>
      <c r="H721" s="18">
        <v>1.0729</v>
      </c>
      <c r="I721" s="18">
        <v>0.57291700000000001</v>
      </c>
      <c r="J721" s="18">
        <v>0.4375</v>
      </c>
      <c r="K721" s="18">
        <v>0.27391300000000002</v>
      </c>
      <c r="L721" s="18">
        <v>0.5625</v>
      </c>
      <c r="M721" s="18">
        <v>0.48958299999999999</v>
      </c>
      <c r="N721" s="18">
        <v>1.3542E-2</v>
      </c>
      <c r="O721" s="18">
        <v>0.111806</v>
      </c>
      <c r="P721" s="18">
        <v>0.124306</v>
      </c>
      <c r="Q721" s="18">
        <v>0.128472</v>
      </c>
      <c r="R721" s="18">
        <v>0.2401045</v>
      </c>
      <c r="S721" s="18">
        <v>0.24479200000000001</v>
      </c>
      <c r="T721" s="18">
        <v>0.60416700000000001</v>
      </c>
      <c r="U721" s="18">
        <v>0.74479200000000001</v>
      </c>
      <c r="V721" s="18">
        <v>0.421875</v>
      </c>
      <c r="W721" s="18">
        <v>0.13541700000000001</v>
      </c>
      <c r="X721" s="18">
        <v>1.046875</v>
      </c>
      <c r="Y721" s="18">
        <v>0.609375</v>
      </c>
      <c r="Z721" s="18">
        <v>0.43229200000000001</v>
      </c>
      <c r="AA721" s="18">
        <v>0.52604200000000001</v>
      </c>
      <c r="AB721" s="18">
        <v>0.114583</v>
      </c>
      <c r="AC721" s="18">
        <v>0.265625</v>
      </c>
      <c r="AD721" s="18">
        <v>0.19791700000000001</v>
      </c>
      <c r="AE721" s="18">
        <v>0.97916700000000001</v>
      </c>
      <c r="AF721" s="18">
        <v>0.41145799999999999</v>
      </c>
      <c r="AG721" s="18">
        <v>0.66145799999999999</v>
      </c>
      <c r="AH721" s="18">
        <v>0.51388900000000004</v>
      </c>
      <c r="AI721" s="18">
        <v>0.3125</v>
      </c>
      <c r="AJ721" s="18">
        <v>0.114583</v>
      </c>
      <c r="AK721" s="18">
        <v>0.38541700000000001</v>
      </c>
      <c r="AL721" s="18">
        <v>0.31111100000000003</v>
      </c>
      <c r="AM721" s="18">
        <v>0.25</v>
      </c>
      <c r="AN721" s="18">
        <v>3.6927080000000001</v>
      </c>
      <c r="AO721" s="18">
        <v>0.30208299999999999</v>
      </c>
      <c r="AP721" s="18">
        <v>1.5416669999999999</v>
      </c>
      <c r="AQ721" s="18">
        <v>0.89583299999999999</v>
      </c>
      <c r="AR721" s="29">
        <f t="shared" si="14"/>
        <v>0.51291752439024396</v>
      </c>
      <c r="AS721" s="18">
        <f t="shared" si="15"/>
        <v>0.59997435805684585</v>
      </c>
      <c r="AV721" s="18">
        <v>82</v>
      </c>
      <c r="AW721" s="18" t="s">
        <v>472</v>
      </c>
      <c r="AX721" s="18">
        <v>0.15625</v>
      </c>
      <c r="AY721" s="18">
        <v>0.25520799999999999</v>
      </c>
      <c r="AZ721" s="18">
        <v>0.21875</v>
      </c>
      <c r="BA721" s="18">
        <v>0.161111</v>
      </c>
      <c r="BB721" s="18">
        <v>0.56770799999999999</v>
      </c>
      <c r="BC721" s="18">
        <v>0.46354200000000001</v>
      </c>
      <c r="BD721" s="18">
        <v>0.19861100000000001</v>
      </c>
      <c r="BE721" s="18">
        <v>0.34375</v>
      </c>
      <c r="BF721" s="18">
        <v>6.3889000000000001E-2</v>
      </c>
      <c r="BG721" s="18">
        <v>5.3124999999999999E-2</v>
      </c>
      <c r="BH721" s="18">
        <v>0.28645799999999999</v>
      </c>
      <c r="BI721" s="18">
        <v>0.21111099999999999</v>
      </c>
      <c r="BJ721" s="29">
        <f t="shared" si="16"/>
        <v>0.24829275000000003</v>
      </c>
      <c r="BK721" s="18">
        <f t="shared" si="19"/>
        <v>0.1582270281181154</v>
      </c>
      <c r="BM721" s="18">
        <v>82</v>
      </c>
      <c r="BN721" s="18" t="s">
        <v>472</v>
      </c>
      <c r="BO721" s="18">
        <v>9.5833000000000002E-2</v>
      </c>
      <c r="BP721" s="18">
        <v>0.50520799999999999</v>
      </c>
      <c r="BQ721" s="18">
        <v>0.359375</v>
      </c>
      <c r="BR721" s="18">
        <v>0.17847199999999999</v>
      </c>
      <c r="BS721" s="18">
        <v>0.20069400000000001</v>
      </c>
      <c r="BT721" s="18">
        <v>0.39861099999999999</v>
      </c>
      <c r="BU721" s="18">
        <v>0.104167</v>
      </c>
      <c r="BV721" s="18">
        <v>0.28645799999999999</v>
      </c>
      <c r="BW721" s="18">
        <v>0.32222200000000001</v>
      </c>
      <c r="BX721" s="18">
        <v>0.24479200000000001</v>
      </c>
      <c r="BY721" s="18">
        <v>0.92708299999999999</v>
      </c>
      <c r="BZ721" s="18">
        <v>0.58333299999999999</v>
      </c>
      <c r="CA721" s="18">
        <v>0.34895799999999999</v>
      </c>
      <c r="CB721" s="18">
        <v>0.56770799999999999</v>
      </c>
      <c r="CC721" s="18">
        <v>0.484375</v>
      </c>
      <c r="CD721" s="18">
        <v>0.104167</v>
      </c>
      <c r="CE721" s="18">
        <v>0.5625</v>
      </c>
      <c r="CF721" s="18">
        <v>0.17708299999999999</v>
      </c>
      <c r="CG721" s="18">
        <v>0.30729200000000001</v>
      </c>
      <c r="CH721" s="18">
        <v>0.234375</v>
      </c>
      <c r="CI721" s="18">
        <v>0.29166700000000001</v>
      </c>
      <c r="CJ721" s="18">
        <v>0.40625</v>
      </c>
      <c r="CK721" s="18">
        <v>0.328125</v>
      </c>
      <c r="CL721" s="18">
        <v>0.421875</v>
      </c>
      <c r="CM721" s="18">
        <v>0.234375</v>
      </c>
      <c r="CN721" s="29">
        <f t="shared" si="17"/>
        <v>0.34699991999999996</v>
      </c>
      <c r="CO721" s="18">
        <f t="shared" si="18"/>
        <v>0.18798601334073609</v>
      </c>
      <c r="CR721" s="18">
        <v>82</v>
      </c>
      <c r="CS721" s="18" t="s">
        <v>472</v>
      </c>
      <c r="CT721" s="18">
        <v>2.7462E-2</v>
      </c>
      <c r="CU721" s="18">
        <v>1.0763999999999999E-2</v>
      </c>
      <c r="CV721" s="18">
        <v>3.0556E-2</v>
      </c>
      <c r="CW721" s="18">
        <v>3.125E-2</v>
      </c>
      <c r="CX721" s="18">
        <v>6.1457999999999999E-2</v>
      </c>
      <c r="CY721" s="18">
        <v>2.1874999999999999E-2</v>
      </c>
      <c r="CZ721" s="18">
        <v>9.2360999999999999E-2</v>
      </c>
      <c r="DA721" s="18">
        <v>7.9861000000000001E-2</v>
      </c>
      <c r="DB721" s="18">
        <v>0.453125</v>
      </c>
      <c r="DC721" s="29">
        <f t="shared" si="12"/>
        <v>8.9856888888888903E-2</v>
      </c>
      <c r="DD721" s="17">
        <f t="shared" si="13"/>
        <v>0.13901353940573957</v>
      </c>
    </row>
    <row r="722" spans="1:108" x14ac:dyDescent="0.2">
      <c r="A722" s="18">
        <v>83</v>
      </c>
      <c r="B722" s="18" t="s">
        <v>472</v>
      </c>
      <c r="C722" s="18">
        <v>0.35937000000000002</v>
      </c>
      <c r="D722" s="18">
        <v>0.51561999999999997</v>
      </c>
      <c r="E722" s="18">
        <v>0.18229200000000001</v>
      </c>
      <c r="F722" s="18">
        <v>0.104167</v>
      </c>
      <c r="G722" s="18">
        <v>0.17708299999999999</v>
      </c>
      <c r="H722" s="18">
        <v>1.1979</v>
      </c>
      <c r="I722" s="18">
        <v>0.390625</v>
      </c>
      <c r="J722" s="18">
        <v>0.640625</v>
      </c>
      <c r="K722" s="18">
        <v>0.29347800000000002</v>
      </c>
      <c r="L722" s="18">
        <v>1.296875</v>
      </c>
      <c r="M722" s="18">
        <v>0.578125</v>
      </c>
      <c r="N722" s="18">
        <v>5.2777999999999999E-2</v>
      </c>
      <c r="O722" s="18">
        <v>0.41249999999999998</v>
      </c>
      <c r="P722" s="18">
        <v>0.26180599999999998</v>
      </c>
      <c r="Q722" s="18">
        <v>0.53472200000000003</v>
      </c>
      <c r="R722" s="18">
        <v>0.32951399999999997</v>
      </c>
      <c r="S722" s="18">
        <v>0.48958299999999999</v>
      </c>
      <c r="T722" s="18">
        <v>0.72395799999999999</v>
      </c>
      <c r="U722" s="18">
        <v>4.0260420000000003</v>
      </c>
      <c r="V722" s="18">
        <v>1.9114580000000001</v>
      </c>
      <c r="W722" s="18">
        <v>0.14583299999999999</v>
      </c>
      <c r="X722" s="18">
        <v>2.6458330000000001</v>
      </c>
      <c r="Y722" s="18">
        <v>1.8854169999999999</v>
      </c>
      <c r="Z722" s="18">
        <v>1.4583330000000001</v>
      </c>
      <c r="AA722" s="18">
        <v>3.234375</v>
      </c>
      <c r="AB722" s="18">
        <v>0.484375</v>
      </c>
      <c r="AC722" s="18">
        <v>0.94791700000000001</v>
      </c>
      <c r="AD722" s="18">
        <v>0.75520799999999999</v>
      </c>
      <c r="AE722" s="18">
        <v>1.734375</v>
      </c>
      <c r="AF722" s="18">
        <v>1.484375</v>
      </c>
      <c r="AG722" s="18">
        <v>2.3072919999999999</v>
      </c>
      <c r="AH722" s="18">
        <v>1.1625000000000001</v>
      </c>
      <c r="AI722" s="18">
        <v>0.26041700000000001</v>
      </c>
      <c r="AJ722" s="18">
        <v>0.28645799999999999</v>
      </c>
      <c r="AK722" s="18">
        <v>0.58854200000000001</v>
      </c>
      <c r="AL722" s="18">
        <v>0.58333299999999999</v>
      </c>
      <c r="AM722" s="18">
        <v>0.375</v>
      </c>
      <c r="AN722" s="18">
        <v>3.9010419999999999</v>
      </c>
      <c r="AO722" s="18">
        <v>0.59895799999999999</v>
      </c>
      <c r="AP722" s="18">
        <v>1.3229169999999999</v>
      </c>
      <c r="AQ722" s="18">
        <v>3.2135419999999999</v>
      </c>
      <c r="AR722" s="29">
        <f t="shared" si="14"/>
        <v>1.0696234878048778</v>
      </c>
      <c r="AS722" s="18">
        <f t="shared" si="15"/>
        <v>1.0525042267925608</v>
      </c>
      <c r="AV722" s="18">
        <v>83</v>
      </c>
      <c r="AW722" s="18" t="s">
        <v>472</v>
      </c>
      <c r="AX722" s="18">
        <v>0.17992</v>
      </c>
      <c r="AY722" s="18">
        <v>0.25</v>
      </c>
      <c r="AZ722" s="18">
        <v>0.15625</v>
      </c>
      <c r="BA722" s="18">
        <v>0.11944399999999999</v>
      </c>
      <c r="BB722" s="18">
        <v>0.55208299999999999</v>
      </c>
      <c r="BC722" s="18">
        <v>0.43229200000000001</v>
      </c>
      <c r="BD722" s="18">
        <v>0.14895800000000001</v>
      </c>
      <c r="BE722" s="18">
        <v>0.63541700000000001</v>
      </c>
      <c r="BF722" s="18">
        <v>0.109722</v>
      </c>
      <c r="BG722" s="18">
        <v>0.17847199999999999</v>
      </c>
      <c r="BH722" s="18">
        <v>1.1770830000000001</v>
      </c>
      <c r="BI722" s="18">
        <v>0.70659700000000003</v>
      </c>
      <c r="BJ722" s="29">
        <f t="shared" si="16"/>
        <v>0.38718650000000004</v>
      </c>
      <c r="BK722" s="18">
        <f t="shared" si="19"/>
        <v>0.32704797201506031</v>
      </c>
      <c r="BM722" s="18">
        <v>83</v>
      </c>
      <c r="BN722" s="18" t="s">
        <v>472</v>
      </c>
      <c r="BO722" s="18">
        <v>0.1</v>
      </c>
      <c r="BP722" s="18">
        <v>0.45833299999999999</v>
      </c>
      <c r="BQ722" s="18">
        <v>0.30208299999999999</v>
      </c>
      <c r="BR722" s="18">
        <v>0.35763899999999998</v>
      </c>
      <c r="BS722" s="18">
        <v>0.47916700000000001</v>
      </c>
      <c r="BT722" s="18">
        <v>0.42708299999999999</v>
      </c>
      <c r="BU722" s="18">
        <v>0.171875</v>
      </c>
      <c r="BV722" s="18">
        <v>0.90625</v>
      </c>
      <c r="BW722" s="18">
        <v>0.36111100000000002</v>
      </c>
      <c r="BX722" s="18">
        <v>0.296875</v>
      </c>
      <c r="BY722" s="18">
        <v>1.6979169999999999</v>
      </c>
      <c r="BZ722" s="18">
        <v>0.875</v>
      </c>
      <c r="CA722" s="18">
        <v>0.89583299999999999</v>
      </c>
      <c r="CB722" s="18">
        <v>1.6614580000000001</v>
      </c>
      <c r="CC722" s="18">
        <v>0.70833299999999999</v>
      </c>
      <c r="CD722" s="18">
        <v>0.13541700000000001</v>
      </c>
      <c r="CE722" s="18">
        <v>1.4791669999999999</v>
      </c>
      <c r="CF722" s="18">
        <v>0.19270799999999999</v>
      </c>
      <c r="CG722" s="18">
        <v>0.375</v>
      </c>
      <c r="CH722" s="18">
        <v>0.42708299999999999</v>
      </c>
      <c r="CI722" s="18">
        <v>0.43229200000000001</v>
      </c>
      <c r="CJ722" s="18">
        <v>1.3385419999999999</v>
      </c>
      <c r="CK722" s="18">
        <v>0.90104200000000001</v>
      </c>
      <c r="CL722" s="18">
        <v>0.765625</v>
      </c>
      <c r="CM722" s="18">
        <v>0.38020799999999999</v>
      </c>
      <c r="CN722" s="29">
        <f t="shared" si="17"/>
        <v>0.64504164000000008</v>
      </c>
      <c r="CO722" s="18">
        <f t="shared" si="18"/>
        <v>0.47079240274791673</v>
      </c>
      <c r="CR722" s="18">
        <v>83</v>
      </c>
      <c r="CS722" s="18" t="s">
        <v>472</v>
      </c>
      <c r="CT722" s="18">
        <v>3.1565999999999997E-2</v>
      </c>
      <c r="CU722" s="18">
        <v>9.3749999999999997E-3</v>
      </c>
      <c r="CV722" s="18">
        <v>3.4028000000000003E-2</v>
      </c>
      <c r="CW722" s="18">
        <v>3.9583E-2</v>
      </c>
      <c r="CX722" s="18">
        <v>8.6457999999999993E-2</v>
      </c>
      <c r="CY722" s="18">
        <v>7.1180999999999994E-2</v>
      </c>
      <c r="CZ722" s="18">
        <v>0.13368099999999999</v>
      </c>
      <c r="DA722" s="18">
        <v>0.169792</v>
      </c>
      <c r="DB722" s="18">
        <v>0.35416700000000001</v>
      </c>
      <c r="DC722" s="29">
        <f t="shared" si="12"/>
        <v>0.10331455555555555</v>
      </c>
      <c r="DD722" s="17">
        <f t="shared" si="13"/>
        <v>0.10748247681960896</v>
      </c>
    </row>
    <row r="723" spans="1:108" x14ac:dyDescent="0.2">
      <c r="A723" s="18">
        <v>84</v>
      </c>
      <c r="B723" s="18" t="s">
        <v>472</v>
      </c>
      <c r="C723" s="18">
        <v>0.56771000000000005</v>
      </c>
      <c r="D723" s="18">
        <v>0.39062000000000002</v>
      </c>
      <c r="E723" s="18">
        <v>0.29166700000000001</v>
      </c>
      <c r="F723" s="18">
        <v>0.125</v>
      </c>
      <c r="G723" s="18">
        <v>0.119792</v>
      </c>
      <c r="H723" s="18">
        <v>1.1822999999999999</v>
      </c>
      <c r="I723" s="18">
        <v>0.30729200000000001</v>
      </c>
      <c r="J723" s="18">
        <v>1.84375</v>
      </c>
      <c r="K723" s="18">
        <v>0.79565200000000003</v>
      </c>
      <c r="L723" s="18">
        <v>5.0104170000000003</v>
      </c>
      <c r="M723" s="18">
        <v>1.3385419999999999</v>
      </c>
      <c r="N723" s="18">
        <v>0.192361</v>
      </c>
      <c r="O723" s="18">
        <v>0.35208299999999998</v>
      </c>
      <c r="P723" s="18">
        <v>0.86666699999999997</v>
      </c>
      <c r="Q723" s="18">
        <v>1.388889</v>
      </c>
      <c r="R723" s="18">
        <v>0.51510400000000001</v>
      </c>
      <c r="S723" s="18">
        <v>1.1145830000000001</v>
      </c>
      <c r="T723" s="18">
        <v>2.5885419999999999</v>
      </c>
      <c r="U723" s="18">
        <v>8.2708329999999997</v>
      </c>
      <c r="V723" s="18">
        <v>8</v>
      </c>
      <c r="W723" s="18">
        <v>0.53125</v>
      </c>
      <c r="X723" s="18">
        <v>4.0729170000000003</v>
      </c>
      <c r="Y723" s="18">
        <v>4.6770829999999997</v>
      </c>
      <c r="Z723" s="18">
        <v>4.6458329999999997</v>
      </c>
      <c r="AA723" s="18">
        <v>6.1770829999999997</v>
      </c>
      <c r="AB723" s="18">
        <v>2.2708330000000001</v>
      </c>
      <c r="AC723" s="18">
        <v>4.0260420000000003</v>
      </c>
      <c r="AD723" s="18">
        <v>3.9375</v>
      </c>
      <c r="AE723" s="18">
        <v>3.3541669999999999</v>
      </c>
      <c r="AF723" s="18">
        <v>7.015625</v>
      </c>
      <c r="AG723" s="18">
        <v>7.0885420000000003</v>
      </c>
      <c r="AH723" s="18">
        <v>4.7194440000000002</v>
      </c>
      <c r="AI723" s="18">
        <v>0.375</v>
      </c>
      <c r="AJ723" s="18">
        <v>0.578125</v>
      </c>
      <c r="AK723" s="18">
        <v>3.546875</v>
      </c>
      <c r="AL723" s="18">
        <v>2.7555559999999999</v>
      </c>
      <c r="AM723" s="18">
        <v>2.1302080000000001</v>
      </c>
      <c r="AN723" s="18">
        <v>8.9791670000000003</v>
      </c>
      <c r="AO723" s="18">
        <v>0.63020799999999999</v>
      </c>
      <c r="AP723" s="18">
        <v>1.8125</v>
      </c>
      <c r="AQ723" s="18">
        <v>10.41667</v>
      </c>
      <c r="AR723" s="29">
        <f t="shared" si="14"/>
        <v>2.9024983414634145</v>
      </c>
      <c r="AS723" s="18">
        <f t="shared" si="15"/>
        <v>2.816952064260525</v>
      </c>
      <c r="AV723" s="18">
        <v>84</v>
      </c>
      <c r="AW723" s="18" t="s">
        <v>472</v>
      </c>
      <c r="AX723" s="18">
        <v>0.17519000000000001</v>
      </c>
      <c r="AY723" s="18">
        <v>0.25520799999999999</v>
      </c>
      <c r="AZ723" s="18">
        <v>0.17708299999999999</v>
      </c>
      <c r="BA723" s="18">
        <v>0.152778</v>
      </c>
      <c r="BB723" s="18">
        <v>0.61979200000000001</v>
      </c>
      <c r="BC723" s="18">
        <v>0.41145799999999999</v>
      </c>
      <c r="BD723" s="18">
        <v>0.32048599999999999</v>
      </c>
      <c r="BE723" s="18">
        <v>1.9375</v>
      </c>
      <c r="BF723" s="18">
        <v>0.65833299999999995</v>
      </c>
      <c r="BG723" s="18">
        <v>0.69444399999999995</v>
      </c>
      <c r="BH723" s="18">
        <v>3.3333330000000001</v>
      </c>
      <c r="BI723" s="18">
        <v>3.3343750000000001</v>
      </c>
      <c r="BJ723" s="29">
        <f t="shared" si="16"/>
        <v>1.0058316666666667</v>
      </c>
      <c r="BK723" s="18">
        <f t="shared" ref="BK723:BK754" si="20">STDEV(AX723:BH723)</f>
        <v>0.98234404479748905</v>
      </c>
      <c r="BM723" s="18">
        <v>84</v>
      </c>
      <c r="BN723" s="18" t="s">
        <v>472</v>
      </c>
      <c r="BO723" s="18">
        <v>0.10417</v>
      </c>
      <c r="BP723" s="18">
        <v>0.55729200000000001</v>
      </c>
      <c r="BQ723" s="18">
        <v>0.33854200000000001</v>
      </c>
      <c r="BR723" s="18">
        <v>1.388889</v>
      </c>
      <c r="BS723" s="18">
        <v>1.3805559999999999</v>
      </c>
      <c r="BT723" s="18">
        <v>0.69374999999999998</v>
      </c>
      <c r="BU723" s="18">
        <v>0.36979200000000001</v>
      </c>
      <c r="BV723" s="18">
        <v>1.1458330000000001</v>
      </c>
      <c r="BW723" s="18">
        <v>0.97777800000000004</v>
      </c>
      <c r="BX723" s="18">
        <v>1.0989580000000001</v>
      </c>
      <c r="BY723" s="18">
        <v>2.2395830000000001</v>
      </c>
      <c r="BZ723" s="18">
        <v>1.4635419999999999</v>
      </c>
      <c r="CA723" s="18">
        <v>4.234375</v>
      </c>
      <c r="CB723" s="18">
        <v>2.5208330000000001</v>
      </c>
      <c r="CC723" s="18">
        <v>1.1927080000000001</v>
      </c>
      <c r="CD723" s="18">
        <v>0.203125</v>
      </c>
      <c r="CE723" s="18">
        <v>3.859375</v>
      </c>
      <c r="CF723" s="18">
        <v>0.17708299999999999</v>
      </c>
      <c r="CG723" s="18">
        <v>0.91145799999999999</v>
      </c>
      <c r="CH723" s="18">
        <v>1.1354169999999999</v>
      </c>
      <c r="CI723" s="18">
        <v>1.015625</v>
      </c>
      <c r="CJ723" s="18">
        <v>4.4895829999999997</v>
      </c>
      <c r="CK723" s="18">
        <v>3.4791669999999999</v>
      </c>
      <c r="CL723" s="18">
        <v>3.25</v>
      </c>
      <c r="CM723" s="18">
        <v>0.51041700000000001</v>
      </c>
      <c r="CN723" s="29">
        <f t="shared" si="17"/>
        <v>1.54951404</v>
      </c>
      <c r="CO723" s="18">
        <f t="shared" si="18"/>
        <v>1.3292923606922242</v>
      </c>
      <c r="CR723" s="18">
        <v>84</v>
      </c>
      <c r="CS723" s="18" t="s">
        <v>472</v>
      </c>
      <c r="CT723" s="18">
        <v>2.6515E-2</v>
      </c>
      <c r="CU723" s="18">
        <v>1.0416999999999999E-2</v>
      </c>
      <c r="CV723" s="18">
        <v>3.6110999999999997E-2</v>
      </c>
      <c r="CW723" s="18">
        <v>0.1</v>
      </c>
      <c r="CX723" s="18">
        <v>0.44374999999999998</v>
      </c>
      <c r="CY723" s="18">
        <v>9.6181000000000003E-2</v>
      </c>
      <c r="CZ723" s="18">
        <v>0.58923599999999998</v>
      </c>
      <c r="DA723" s="18">
        <v>0.284028</v>
      </c>
      <c r="DB723" s="18">
        <v>0.61458299999999999</v>
      </c>
      <c r="DC723" s="29">
        <f t="shared" ref="DC723:DC786" si="21">AVERAGE(CT723:DB723)</f>
        <v>0.24453566666666665</v>
      </c>
      <c r="DD723" s="17">
        <f t="shared" ref="DD723:DD786" si="22">STDEV(CT723:DB723)</f>
        <v>0.24639511272953446</v>
      </c>
    </row>
    <row r="724" spans="1:108" x14ac:dyDescent="0.2">
      <c r="A724" s="18">
        <v>85</v>
      </c>
      <c r="B724" s="18" t="s">
        <v>472</v>
      </c>
      <c r="C724" s="18">
        <v>0.99478999999999995</v>
      </c>
      <c r="D724" s="18">
        <v>0.52603999999999995</v>
      </c>
      <c r="E724" s="18">
        <v>0.21354200000000001</v>
      </c>
      <c r="F724" s="18">
        <v>0.125</v>
      </c>
      <c r="G724" s="18">
        <v>0.17708299999999999</v>
      </c>
      <c r="H724" s="18">
        <v>1.2292000000000001</v>
      </c>
      <c r="I724" s="18">
        <v>0.58854200000000001</v>
      </c>
      <c r="J724" s="18">
        <v>2.6145830000000001</v>
      </c>
      <c r="K724" s="18">
        <v>1.0369569999999999</v>
      </c>
      <c r="L724" s="18">
        <v>6.2760420000000003</v>
      </c>
      <c r="M724" s="18">
        <v>2.015625</v>
      </c>
      <c r="N724" s="18">
        <v>0.24097199999999999</v>
      </c>
      <c r="O724" s="18">
        <v>2.2916669999999999</v>
      </c>
      <c r="P724" s="18">
        <v>0.97083299999999995</v>
      </c>
      <c r="Q724" s="18">
        <v>1.388889</v>
      </c>
      <c r="R724" s="18">
        <v>1.075</v>
      </c>
      <c r="S724" s="18">
        <v>1.2916669999999999</v>
      </c>
      <c r="T724" s="18">
        <v>3.609375</v>
      </c>
      <c r="U724" s="18">
        <v>10.14583</v>
      </c>
      <c r="V724" s="18">
        <v>9.28125</v>
      </c>
      <c r="W724" s="18">
        <v>0.57986099999999996</v>
      </c>
      <c r="X724" s="18">
        <v>3.359375</v>
      </c>
      <c r="Y724" s="18">
        <v>4.515625</v>
      </c>
      <c r="Z724" s="18">
        <v>6.0572920000000003</v>
      </c>
      <c r="AA724" s="18">
        <v>4.3333329999999997</v>
      </c>
      <c r="AB724" s="18">
        <v>1.8645830000000001</v>
      </c>
      <c r="AC724" s="18">
        <v>4.140625</v>
      </c>
      <c r="AD724" s="18">
        <v>4.5989579999999997</v>
      </c>
      <c r="AE724" s="18">
        <v>4.015625</v>
      </c>
      <c r="AF724" s="18">
        <v>9.53125</v>
      </c>
      <c r="AG724" s="18">
        <v>8</v>
      </c>
      <c r="AH724" s="18">
        <v>5.5555560000000002</v>
      </c>
      <c r="AI724" s="18">
        <v>0.66145799999999999</v>
      </c>
      <c r="AJ724" s="18">
        <v>0.56770799999999999</v>
      </c>
      <c r="AK724" s="18">
        <v>5.2083329999999997</v>
      </c>
      <c r="AL724" s="18">
        <v>2.9333330000000002</v>
      </c>
      <c r="AM724" s="18">
        <v>3.40625</v>
      </c>
      <c r="AN724" s="18">
        <v>7.890625</v>
      </c>
      <c r="AO724" s="18">
        <v>0.55208299999999999</v>
      </c>
      <c r="AP724" s="18">
        <v>4.4791670000000003</v>
      </c>
      <c r="AQ724" s="18">
        <v>8.3958329999999997</v>
      </c>
      <c r="AR724" s="29">
        <f t="shared" ref="AR724:AR787" si="23">AVERAGE(C724:AQ724)</f>
        <v>3.3351160975609755</v>
      </c>
      <c r="AS724" s="18">
        <f t="shared" ref="AS724:AS787" si="24">STDEV(C724:AQ724)</f>
        <v>2.9323573363348716</v>
      </c>
      <c r="AV724" s="18">
        <v>85</v>
      </c>
      <c r="AW724" s="18" t="s">
        <v>472</v>
      </c>
      <c r="AX724" s="18">
        <v>0.15151999999999999</v>
      </c>
      <c r="AY724" s="18">
        <v>0.23958299999999999</v>
      </c>
      <c r="AZ724" s="18">
        <v>0.15104200000000001</v>
      </c>
      <c r="BA724" s="18">
        <v>0.13333300000000001</v>
      </c>
      <c r="BB724" s="18">
        <v>0.59895799999999999</v>
      </c>
      <c r="BC724" s="18">
        <v>0.58854200000000001</v>
      </c>
      <c r="BD724" s="18">
        <v>0.356597</v>
      </c>
      <c r="BE724" s="18">
        <v>2.7760419999999999</v>
      </c>
      <c r="BF724" s="18">
        <v>0.35208299999999998</v>
      </c>
      <c r="BG724" s="18">
        <v>0.50798600000000005</v>
      </c>
      <c r="BH724" s="18">
        <v>3.484375</v>
      </c>
      <c r="BI724" s="18">
        <v>4.2052079999999998</v>
      </c>
      <c r="BJ724" s="29">
        <f t="shared" ref="BJ724:BJ787" si="25">AVERAGE(AX724:BI724)</f>
        <v>1.1287724166666664</v>
      </c>
      <c r="BK724" s="18">
        <f t="shared" si="20"/>
        <v>1.1511698984952101</v>
      </c>
      <c r="BM724" s="18">
        <v>85</v>
      </c>
      <c r="BN724" s="18" t="s">
        <v>472</v>
      </c>
      <c r="BO724" s="18">
        <v>0.14792</v>
      </c>
      <c r="BP724" s="18">
        <v>0.734375</v>
      </c>
      <c r="BQ724" s="18">
        <v>0.34895799999999999</v>
      </c>
      <c r="BR724" s="18">
        <v>1.388889</v>
      </c>
      <c r="BS724" s="18">
        <v>1.233333</v>
      </c>
      <c r="BT724" s="18">
        <v>1.0249999999999999</v>
      </c>
      <c r="BU724" s="18">
        <v>0.56770799999999999</v>
      </c>
      <c r="BV724" s="18">
        <v>1.1197919999999999</v>
      </c>
      <c r="BW724" s="18">
        <v>1.058333</v>
      </c>
      <c r="BX724" s="18">
        <v>1.2760419999999999</v>
      </c>
      <c r="BY724" s="18">
        <v>2.4947919999999999</v>
      </c>
      <c r="BZ724" s="18">
        <v>1.1927080000000001</v>
      </c>
      <c r="CA724" s="18">
        <v>4.28125</v>
      </c>
      <c r="CB724" s="18">
        <v>1.7552080000000001</v>
      </c>
      <c r="CC724" s="18">
        <v>1.5416669999999999</v>
      </c>
      <c r="CD724" s="18">
        <v>0.3125</v>
      </c>
      <c r="CE724" s="18">
        <v>4.265625</v>
      </c>
      <c r="CF724" s="18">
        <v>0.22395799999999999</v>
      </c>
      <c r="CG724" s="18">
        <v>1.6197919999999999</v>
      </c>
      <c r="CH724" s="18">
        <v>1.2864580000000001</v>
      </c>
      <c r="CI724" s="18">
        <v>1.2760419999999999</v>
      </c>
      <c r="CJ724" s="18">
        <v>5.2916670000000003</v>
      </c>
      <c r="CK724" s="18">
        <v>3.6041669999999999</v>
      </c>
      <c r="CL724" s="18">
        <v>4.3333329999999997</v>
      </c>
      <c r="CM724" s="18">
        <v>0.61979200000000001</v>
      </c>
      <c r="CN724" s="29">
        <f t="shared" ref="CN724:CN787" si="26">AVERAGE(BO724:CM724)</f>
        <v>1.7199723599999996</v>
      </c>
      <c r="CO724" s="18">
        <f t="shared" ref="CO724:CO787" si="27">STDEV(BO724:CM724)</f>
        <v>1.4632701013109559</v>
      </c>
      <c r="CR724" s="18">
        <v>85</v>
      </c>
      <c r="CS724" s="18" t="s">
        <v>472</v>
      </c>
      <c r="CT724" s="18">
        <v>4.0087999999999999E-2</v>
      </c>
      <c r="CU724" s="18">
        <v>1.2153000000000001E-2</v>
      </c>
      <c r="CV724" s="18">
        <v>3.4722000000000003E-2</v>
      </c>
      <c r="CW724" s="18">
        <v>0.129861</v>
      </c>
      <c r="CX724" s="18">
        <v>0.56180600000000003</v>
      </c>
      <c r="CY724" s="18">
        <v>7.1874999999999994E-2</v>
      </c>
      <c r="CZ724" s="18">
        <v>0.97048599999999996</v>
      </c>
      <c r="DA724" s="18">
        <v>0.245833</v>
      </c>
      <c r="DB724" s="18">
        <v>2.6041669999999999</v>
      </c>
      <c r="DC724" s="29">
        <f t="shared" si="21"/>
        <v>0.51899899999999999</v>
      </c>
      <c r="DD724" s="17">
        <f t="shared" si="22"/>
        <v>0.84412227216973734</v>
      </c>
    </row>
    <row r="725" spans="1:108" x14ac:dyDescent="0.2">
      <c r="A725" s="18">
        <v>86</v>
      </c>
      <c r="B725" s="18" t="s">
        <v>472</v>
      </c>
      <c r="C725" s="18">
        <v>1.776</v>
      </c>
      <c r="D725" s="18">
        <v>1.0885</v>
      </c>
      <c r="E725" s="18">
        <v>0.22916700000000001</v>
      </c>
      <c r="F725" s="18">
        <v>0.63020799999999999</v>
      </c>
      <c r="G725" s="18">
        <v>1.0416669999999999</v>
      </c>
      <c r="H725" s="18">
        <v>1.6093999999999999</v>
      </c>
      <c r="I725" s="18">
        <v>0.52083299999999999</v>
      </c>
      <c r="J725" s="18">
        <v>2.6510419999999999</v>
      </c>
      <c r="K725" s="18">
        <v>0.87391300000000005</v>
      </c>
      <c r="L725" s="18">
        <v>4.46875</v>
      </c>
      <c r="M725" s="18">
        <v>2.28125</v>
      </c>
      <c r="N725" s="18">
        <v>0.17361099999999999</v>
      </c>
      <c r="O725" s="18">
        <v>1.4708330000000001</v>
      </c>
      <c r="P725" s="18">
        <v>0.75</v>
      </c>
      <c r="Q725" s="18">
        <v>1.388889</v>
      </c>
      <c r="R725" s="18">
        <v>1.3609374999999999</v>
      </c>
      <c r="S725" s="18">
        <v>1.0729169999999999</v>
      </c>
      <c r="T725" s="18">
        <v>3.5</v>
      </c>
      <c r="U725" s="18">
        <v>9.90625</v>
      </c>
      <c r="V725" s="18">
        <v>7.5989579999999997</v>
      </c>
      <c r="W725" s="18">
        <v>0.42361100000000002</v>
      </c>
      <c r="X725" s="18">
        <v>2.9270830000000001</v>
      </c>
      <c r="Y725" s="18">
        <v>3.5989580000000001</v>
      </c>
      <c r="Z725" s="18">
        <v>4.53125</v>
      </c>
      <c r="AA725" s="18">
        <v>3.1510419999999999</v>
      </c>
      <c r="AB725" s="18">
        <v>1</v>
      </c>
      <c r="AC725" s="18">
        <v>2.9947919999999999</v>
      </c>
      <c r="AD725" s="18">
        <v>3.9427080000000001</v>
      </c>
      <c r="AE725" s="18">
        <v>3.5729169999999999</v>
      </c>
      <c r="AF725" s="18">
        <v>6.421875</v>
      </c>
      <c r="AG725" s="18">
        <v>6.6614579999999997</v>
      </c>
      <c r="AH725" s="18">
        <v>3.802778</v>
      </c>
      <c r="AI725" s="18">
        <v>0.91145799999999999</v>
      </c>
      <c r="AJ725" s="18">
        <v>0.40625</v>
      </c>
      <c r="AK725" s="18">
        <v>5.1927079999999997</v>
      </c>
      <c r="AL725" s="18">
        <v>2.2722220000000002</v>
      </c>
      <c r="AM725" s="18">
        <v>2.5260419999999999</v>
      </c>
      <c r="AN725" s="18">
        <v>5.796875</v>
      </c>
      <c r="AO725" s="18">
        <v>0.515625</v>
      </c>
      <c r="AP725" s="18">
        <v>2.9305560000000002</v>
      </c>
      <c r="AQ725" s="18">
        <v>8.6770829999999997</v>
      </c>
      <c r="AR725" s="29">
        <f t="shared" si="23"/>
        <v>2.8451321097560975</v>
      </c>
      <c r="AS725" s="18">
        <f t="shared" si="24"/>
        <v>2.4155835956371949</v>
      </c>
      <c r="AV725" s="18">
        <v>86</v>
      </c>
      <c r="AW725" s="18" t="s">
        <v>472</v>
      </c>
      <c r="AX725" s="18">
        <v>0.40245999999999998</v>
      </c>
      <c r="AY725" s="18">
        <v>0.51041700000000001</v>
      </c>
      <c r="AZ725" s="18">
        <v>0.19270799999999999</v>
      </c>
      <c r="BA725" s="18">
        <v>0.17777799999999999</v>
      </c>
      <c r="BB725" s="18">
        <v>1.40625</v>
      </c>
      <c r="BC725" s="18">
        <v>2.2916669999999999</v>
      </c>
      <c r="BD725" s="18">
        <v>0.40625</v>
      </c>
      <c r="BE725" s="18">
        <v>2.5729169999999999</v>
      </c>
      <c r="BF725" s="18">
        <v>0.33124999999999999</v>
      </c>
      <c r="BG725" s="18">
        <v>0.387847</v>
      </c>
      <c r="BH725" s="18">
        <v>2.1927080000000001</v>
      </c>
      <c r="BI725" s="18">
        <v>3.0440969999999998</v>
      </c>
      <c r="BJ725" s="29">
        <f t="shared" si="25"/>
        <v>1.15969575</v>
      </c>
      <c r="BK725" s="18">
        <f t="shared" si="20"/>
        <v>0.93955261930328982</v>
      </c>
      <c r="BM725" s="18">
        <v>86</v>
      </c>
      <c r="BN725" s="18" t="s">
        <v>472</v>
      </c>
      <c r="BO725" s="18">
        <v>0.37291999999999997</v>
      </c>
      <c r="BP725" s="18">
        <v>1.703125</v>
      </c>
      <c r="BQ725" s="18">
        <v>0.921875</v>
      </c>
      <c r="BR725" s="18">
        <v>1.388889</v>
      </c>
      <c r="BS725" s="18">
        <v>0.74861100000000003</v>
      </c>
      <c r="BT725" s="18">
        <v>0.94861099999999998</v>
      </c>
      <c r="BU725" s="18">
        <v>0.33333299999999999</v>
      </c>
      <c r="BV725" s="18">
        <v>0.83854200000000001</v>
      </c>
      <c r="BW725" s="18">
        <v>0.99722200000000005</v>
      </c>
      <c r="BX725" s="18">
        <v>1.125</v>
      </c>
      <c r="BY725" s="18">
        <v>3.0052080000000001</v>
      </c>
      <c r="BZ725" s="18">
        <v>1.0885419999999999</v>
      </c>
      <c r="CA725" s="18">
        <v>3.9895830000000001</v>
      </c>
      <c r="CB725" s="18">
        <v>1.3385419999999999</v>
      </c>
      <c r="CC725" s="18">
        <v>1.4947919999999999</v>
      </c>
      <c r="CD725" s="18">
        <v>0.45833299999999999</v>
      </c>
      <c r="CE725" s="18">
        <v>3.1041669999999999</v>
      </c>
      <c r="CF725" s="18">
        <v>0.27083299999999999</v>
      </c>
      <c r="CG725" s="18">
        <v>1.8072919999999999</v>
      </c>
      <c r="CH725" s="18">
        <v>1.1145830000000001</v>
      </c>
      <c r="CI725" s="18">
        <v>1.0833330000000001</v>
      </c>
      <c r="CJ725" s="18">
        <v>3.7447919999999999</v>
      </c>
      <c r="CK725" s="18">
        <v>3.0520830000000001</v>
      </c>
      <c r="CL725" s="18">
        <v>3.1197919999999999</v>
      </c>
      <c r="CM725" s="18">
        <v>0.640625</v>
      </c>
      <c r="CN725" s="29">
        <f t="shared" si="26"/>
        <v>1.54762512</v>
      </c>
      <c r="CO725" s="18">
        <f t="shared" si="27"/>
        <v>1.1127543878043993</v>
      </c>
      <c r="CR725" s="18">
        <v>86</v>
      </c>
      <c r="CS725" s="18" t="s">
        <v>472</v>
      </c>
      <c r="CT725" s="18">
        <v>3.6301E-2</v>
      </c>
      <c r="CU725" s="18">
        <v>1.2847000000000001E-2</v>
      </c>
      <c r="CV725" s="18">
        <v>4.4443999999999997E-2</v>
      </c>
      <c r="CW725" s="18">
        <v>0.111111</v>
      </c>
      <c r="CX725" s="18">
        <v>0.44791700000000001</v>
      </c>
      <c r="CY725" s="18">
        <v>6.25E-2</v>
      </c>
      <c r="CZ725" s="18">
        <v>0.953125</v>
      </c>
      <c r="DA725" s="18">
        <v>0.188194</v>
      </c>
      <c r="DB725" s="18">
        <v>1.1770830000000001</v>
      </c>
      <c r="DC725" s="29">
        <f t="shared" si="21"/>
        <v>0.33705800000000002</v>
      </c>
      <c r="DD725" s="17">
        <f t="shared" si="22"/>
        <v>0.43692896994677527</v>
      </c>
    </row>
    <row r="726" spans="1:108" x14ac:dyDescent="0.2">
      <c r="A726" s="18">
        <v>87</v>
      </c>
      <c r="B726" s="18" t="s">
        <v>472</v>
      </c>
      <c r="C726" s="18">
        <v>1.7968999999999999</v>
      </c>
      <c r="D726" s="18">
        <v>1.1354</v>
      </c>
      <c r="E726" s="18">
        <v>0.25520799999999999</v>
      </c>
      <c r="F726" s="18">
        <v>1.5</v>
      </c>
      <c r="G726" s="18">
        <v>3.25</v>
      </c>
      <c r="H726" s="18">
        <v>3.5468999999999999</v>
      </c>
      <c r="I726" s="18">
        <v>1.3333330000000001</v>
      </c>
      <c r="J726" s="18">
        <v>2.9375</v>
      </c>
      <c r="K726" s="18">
        <v>0.678261</v>
      </c>
      <c r="L726" s="18">
        <v>3.5364580000000001</v>
      </c>
      <c r="M726" s="18">
        <v>2.0260419999999999</v>
      </c>
      <c r="N726" s="18">
        <v>0.14895800000000001</v>
      </c>
      <c r="O726" s="18">
        <v>0.99583299999999997</v>
      </c>
      <c r="P726" s="18">
        <v>0.45833299999999999</v>
      </c>
      <c r="Q726" s="18">
        <v>1.388889</v>
      </c>
      <c r="R726" s="18">
        <v>1.4624999999999999</v>
      </c>
      <c r="S726" s="18">
        <v>0.69791700000000001</v>
      </c>
      <c r="T726" s="18">
        <v>2.484375</v>
      </c>
      <c r="U726" s="18">
        <v>7.25</v>
      </c>
      <c r="V726" s="18">
        <v>4.7135420000000003</v>
      </c>
      <c r="W726" s="18">
        <v>0.33333299999999999</v>
      </c>
      <c r="X726" s="18">
        <v>2.4635419999999999</v>
      </c>
      <c r="Y726" s="18">
        <v>3.0416669999999999</v>
      </c>
      <c r="Z726" s="18">
        <v>3.1197919999999999</v>
      </c>
      <c r="AA726" s="18">
        <v>2.3385419999999999</v>
      </c>
      <c r="AB726" s="18">
        <v>0.67708299999999999</v>
      </c>
      <c r="AC726" s="18">
        <v>2.3125</v>
      </c>
      <c r="AD726" s="18">
        <v>2.53125</v>
      </c>
      <c r="AE726" s="18">
        <v>3.25</v>
      </c>
      <c r="AF726" s="18">
        <v>4.703125</v>
      </c>
      <c r="AG726" s="18">
        <v>5.3489579999999997</v>
      </c>
      <c r="AH726" s="18">
        <v>4.213889</v>
      </c>
      <c r="AI726" s="18">
        <v>0.94791700000000001</v>
      </c>
      <c r="AJ726" s="18">
        <v>0.35416700000000001</v>
      </c>
      <c r="AK726" s="18">
        <v>3.4791669999999999</v>
      </c>
      <c r="AL726" s="18">
        <v>2.266667</v>
      </c>
      <c r="AM726" s="18">
        <v>1.7708330000000001</v>
      </c>
      <c r="AN726" s="18">
        <v>6.1875</v>
      </c>
      <c r="AO726" s="18">
        <v>0.40625</v>
      </c>
      <c r="AP726" s="18">
        <v>2.5555560000000002</v>
      </c>
      <c r="AQ726" s="18">
        <v>5.9791670000000003</v>
      </c>
      <c r="AR726" s="29">
        <f t="shared" si="23"/>
        <v>2.4360305853658537</v>
      </c>
      <c r="AS726" s="18">
        <f t="shared" si="24"/>
        <v>1.7671454278314791</v>
      </c>
      <c r="AV726" s="18">
        <v>87</v>
      </c>
      <c r="AW726" s="18" t="s">
        <v>472</v>
      </c>
      <c r="AX726" s="18">
        <v>1.3635999999999999</v>
      </c>
      <c r="AY726" s="18">
        <v>1.2708330000000001</v>
      </c>
      <c r="AZ726" s="18">
        <v>0.390625</v>
      </c>
      <c r="BA726" s="18">
        <v>0.18055599999999999</v>
      </c>
      <c r="BB726" s="18">
        <v>2.46875</v>
      </c>
      <c r="BC726" s="18">
        <v>5.9791670000000003</v>
      </c>
      <c r="BD726" s="18">
        <v>0.32500000000000001</v>
      </c>
      <c r="BE726" s="18">
        <v>2.140625</v>
      </c>
      <c r="BF726" s="18">
        <v>0.27500000000000002</v>
      </c>
      <c r="BG726" s="18">
        <v>0.25659700000000002</v>
      </c>
      <c r="BH726" s="18">
        <v>1.40625</v>
      </c>
      <c r="BI726" s="18">
        <v>1.848611</v>
      </c>
      <c r="BJ726" s="29">
        <f t="shared" si="25"/>
        <v>1.4921344999999999</v>
      </c>
      <c r="BK726" s="18">
        <f t="shared" si="20"/>
        <v>1.6992007329043481</v>
      </c>
      <c r="BM726" s="18">
        <v>87</v>
      </c>
      <c r="BN726" s="18" t="s">
        <v>472</v>
      </c>
      <c r="BO726" s="18">
        <v>1.3729</v>
      </c>
      <c r="BP726" s="18">
        <v>2.3229169999999999</v>
      </c>
      <c r="BQ726" s="18">
        <v>2.1770830000000001</v>
      </c>
      <c r="BR726" s="18">
        <v>1.388889</v>
      </c>
      <c r="BS726" s="18">
        <v>0.65763899999999997</v>
      </c>
      <c r="BT726" s="18">
        <v>0.84444399999999997</v>
      </c>
      <c r="BU726" s="18">
        <v>0.44270799999999999</v>
      </c>
      <c r="BV726" s="18">
        <v>0.69270799999999999</v>
      </c>
      <c r="BW726" s="18">
        <v>0.85833300000000001</v>
      </c>
      <c r="BX726" s="18">
        <v>1.0364580000000001</v>
      </c>
      <c r="BY726" s="18">
        <v>2.0729169999999999</v>
      </c>
      <c r="BZ726" s="18">
        <v>1.109375</v>
      </c>
      <c r="CA726" s="18">
        <v>2.953125</v>
      </c>
      <c r="CB726" s="18">
        <v>1.328125</v>
      </c>
      <c r="CC726" s="18">
        <v>1.140625</v>
      </c>
      <c r="CD726" s="18">
        <v>0.31770799999999999</v>
      </c>
      <c r="CE726" s="18">
        <v>3.125</v>
      </c>
      <c r="CF726" s="18">
        <v>0.28645799999999999</v>
      </c>
      <c r="CG726" s="18">
        <v>1.390625</v>
      </c>
      <c r="CH726" s="18">
        <v>0.83333299999999999</v>
      </c>
      <c r="CI726" s="18">
        <v>0.96875</v>
      </c>
      <c r="CJ726" s="18">
        <v>2.8385419999999999</v>
      </c>
      <c r="CK726" s="18">
        <v>1.984375</v>
      </c>
      <c r="CL726" s="18">
        <v>2.2604169999999999</v>
      </c>
      <c r="CM726" s="18">
        <v>0.546875</v>
      </c>
      <c r="CN726" s="29">
        <f t="shared" si="26"/>
        <v>1.3980131599999999</v>
      </c>
      <c r="CO726" s="18">
        <f t="shared" si="27"/>
        <v>0.84047257556739463</v>
      </c>
      <c r="CR726" s="18">
        <v>87</v>
      </c>
      <c r="CS726" s="18" t="s">
        <v>472</v>
      </c>
      <c r="CT726" s="18">
        <v>5.0505000000000001E-2</v>
      </c>
      <c r="CU726" s="18">
        <v>9.0279999999999996E-3</v>
      </c>
      <c r="CV726" s="18">
        <v>7.0832999999999993E-2</v>
      </c>
      <c r="CW726" s="18">
        <v>6.8403000000000005E-2</v>
      </c>
      <c r="CX726" s="18">
        <v>0.26180599999999998</v>
      </c>
      <c r="CY726" s="18">
        <v>5.1041999999999997E-2</v>
      </c>
      <c r="CZ726" s="18">
        <v>0.65104200000000001</v>
      </c>
      <c r="DA726" s="18">
        <v>0.15104200000000001</v>
      </c>
      <c r="DB726" s="18">
        <v>1.1145830000000001</v>
      </c>
      <c r="DC726" s="29">
        <f t="shared" si="21"/>
        <v>0.26980933333333335</v>
      </c>
      <c r="DD726" s="17">
        <f t="shared" si="22"/>
        <v>0.37370897094865146</v>
      </c>
    </row>
    <row r="727" spans="1:108" x14ac:dyDescent="0.2">
      <c r="A727" s="18">
        <v>88</v>
      </c>
      <c r="B727" s="18" t="s">
        <v>472</v>
      </c>
      <c r="C727" s="18">
        <v>1.7135</v>
      </c>
      <c r="D727" s="18">
        <v>1.0313000000000001</v>
      </c>
      <c r="E727" s="18">
        <v>0.41666700000000001</v>
      </c>
      <c r="F727" s="18">
        <v>0.94791700000000001</v>
      </c>
      <c r="G727" s="18">
        <v>2.71875</v>
      </c>
      <c r="H727" s="18">
        <v>4.9478999999999997</v>
      </c>
      <c r="I727" s="18">
        <v>1.9895830000000001</v>
      </c>
      <c r="J727" s="18">
        <v>3.8229169999999999</v>
      </c>
      <c r="K727" s="18">
        <v>0.55434799999999995</v>
      </c>
      <c r="L727" s="18">
        <v>3.2083330000000001</v>
      </c>
      <c r="M727" s="18">
        <v>2.171875</v>
      </c>
      <c r="N727" s="18">
        <v>0.140625</v>
      </c>
      <c r="O727" s="18">
        <v>0.87916700000000003</v>
      </c>
      <c r="P727" s="18">
        <v>0.44583299999999998</v>
      </c>
      <c r="Q727" s="18">
        <v>1.2701389999999999</v>
      </c>
      <c r="R727" s="18">
        <v>1.3020830000000001</v>
      </c>
      <c r="S727" s="18">
        <v>0.66145799999999999</v>
      </c>
      <c r="T727" s="18">
        <v>2.2000000000000002</v>
      </c>
      <c r="U727" s="18">
        <v>6.1041670000000003</v>
      </c>
      <c r="V727" s="18">
        <v>4.421875</v>
      </c>
      <c r="W727" s="18">
        <v>0.42708299999999999</v>
      </c>
      <c r="X727" s="18">
        <v>2.65625</v>
      </c>
      <c r="Y727" s="18">
        <v>2.40625</v>
      </c>
      <c r="Z727" s="18">
        <v>3.515625</v>
      </c>
      <c r="AA727" s="18">
        <v>2.328125</v>
      </c>
      <c r="AB727" s="18">
        <v>0.66145799999999999</v>
      </c>
      <c r="AC727" s="18">
        <v>2.1614580000000001</v>
      </c>
      <c r="AD727" s="18">
        <v>2.234375</v>
      </c>
      <c r="AE727" s="18">
        <v>2.3385419999999999</v>
      </c>
      <c r="AF727" s="18">
        <v>4.015625</v>
      </c>
      <c r="AG727" s="18">
        <v>4.0729170000000003</v>
      </c>
      <c r="AH727" s="18">
        <v>3.8166669999999998</v>
      </c>
      <c r="AI727" s="18">
        <v>0.96875</v>
      </c>
      <c r="AJ727" s="18">
        <v>0.296875</v>
      </c>
      <c r="AK727" s="18">
        <v>2.9895830000000001</v>
      </c>
      <c r="AL727" s="18">
        <v>1.405556</v>
      </c>
      <c r="AM727" s="18">
        <v>1.3125</v>
      </c>
      <c r="AN727" s="18">
        <v>5.2135420000000003</v>
      </c>
      <c r="AO727" s="18">
        <v>0.359375</v>
      </c>
      <c r="AP727" s="18">
        <v>10.41667</v>
      </c>
      <c r="AQ727" s="18">
        <v>4.5260420000000003</v>
      </c>
      <c r="AR727" s="29">
        <f t="shared" si="23"/>
        <v>2.4163830487804878</v>
      </c>
      <c r="AS727" s="18">
        <f t="shared" si="24"/>
        <v>2.0090819307425329</v>
      </c>
      <c r="AV727" s="18">
        <v>88</v>
      </c>
      <c r="AW727" s="18" t="s">
        <v>472</v>
      </c>
      <c r="AX727" s="18">
        <v>2.2347999999999999</v>
      </c>
      <c r="AY727" s="18">
        <v>1.84375</v>
      </c>
      <c r="AZ727" s="18">
        <v>0.640625</v>
      </c>
      <c r="BA727" s="18">
        <v>0.23888899999999999</v>
      </c>
      <c r="BB727" s="18">
        <v>3.1927080000000001</v>
      </c>
      <c r="BC727" s="18">
        <v>6.8489579999999997</v>
      </c>
      <c r="BD727" s="18">
        <v>0.37465300000000001</v>
      </c>
      <c r="BE727" s="18">
        <v>1.8958330000000001</v>
      </c>
      <c r="BF727" s="18">
        <v>0.247917</v>
      </c>
      <c r="BG727" s="18">
        <v>0.23402800000000001</v>
      </c>
      <c r="BH727" s="18">
        <v>1.5520830000000001</v>
      </c>
      <c r="BI727" s="18">
        <v>1.71875</v>
      </c>
      <c r="BJ727" s="29">
        <f t="shared" si="25"/>
        <v>1.7519161666666667</v>
      </c>
      <c r="BK727" s="18">
        <f t="shared" si="20"/>
        <v>1.9581864883451772</v>
      </c>
      <c r="BM727" s="18">
        <v>88</v>
      </c>
      <c r="BN727" s="18" t="s">
        <v>472</v>
      </c>
      <c r="BO727" s="18">
        <v>1.5791999999999999</v>
      </c>
      <c r="BP727" s="18">
        <v>2.0677080000000001</v>
      </c>
      <c r="BQ727" s="18">
        <v>3.3020830000000001</v>
      </c>
      <c r="BR727" s="18">
        <v>1.094444</v>
      </c>
      <c r="BS727" s="18">
        <v>0.60347200000000001</v>
      </c>
      <c r="BT727" s="18">
        <v>0.60833300000000001</v>
      </c>
      <c r="BU727" s="18">
        <v>0.31770799999999999</v>
      </c>
      <c r="BV727" s="18">
        <v>0.72395799999999999</v>
      </c>
      <c r="BW727" s="18">
        <v>0.77777799999999997</v>
      </c>
      <c r="BX727" s="18">
        <v>0.796875</v>
      </c>
      <c r="BY727" s="18">
        <v>2.2760419999999999</v>
      </c>
      <c r="BZ727" s="18">
        <v>1</v>
      </c>
      <c r="CA727" s="18">
        <v>2.609375</v>
      </c>
      <c r="CB727" s="18">
        <v>1.1770830000000001</v>
      </c>
      <c r="CC727" s="18">
        <v>1.3072919999999999</v>
      </c>
      <c r="CD727" s="18">
        <v>0.34375</v>
      </c>
      <c r="CE727" s="18">
        <v>3.078125</v>
      </c>
      <c r="CF727" s="18">
        <v>0.27083299999999999</v>
      </c>
      <c r="CG727" s="18">
        <v>1.25</v>
      </c>
      <c r="CH727" s="18">
        <v>0.66145799999999999</v>
      </c>
      <c r="CI727" s="18">
        <v>0.80729200000000001</v>
      </c>
      <c r="CJ727" s="18">
        <v>2.2708330000000001</v>
      </c>
      <c r="CK727" s="18">
        <v>1.7447919999999999</v>
      </c>
      <c r="CL727" s="18">
        <v>2.0677080000000001</v>
      </c>
      <c r="CM727" s="18">
        <v>0.60416700000000001</v>
      </c>
      <c r="CN727" s="29">
        <f t="shared" si="26"/>
        <v>1.3336123599999998</v>
      </c>
      <c r="CO727" s="18">
        <f t="shared" si="27"/>
        <v>0.87202644388826123</v>
      </c>
      <c r="CR727" s="18">
        <v>88</v>
      </c>
      <c r="CS727" s="18" t="s">
        <v>472</v>
      </c>
      <c r="CT727" s="18">
        <v>6.3763E-2</v>
      </c>
      <c r="CU727" s="18">
        <v>1.4583E-2</v>
      </c>
      <c r="CV727" s="18">
        <v>0.110069</v>
      </c>
      <c r="CW727" s="18">
        <v>6.1806E-2</v>
      </c>
      <c r="CX727" s="18">
        <v>0.19687499999999999</v>
      </c>
      <c r="CY727" s="18">
        <v>5.7639000000000003E-2</v>
      </c>
      <c r="CZ727" s="18">
        <v>0.59236100000000003</v>
      </c>
      <c r="DA727" s="18">
        <v>0.125</v>
      </c>
      <c r="DB727" s="18">
        <v>0.890625</v>
      </c>
      <c r="DC727" s="29">
        <f t="shared" si="21"/>
        <v>0.23474677777777778</v>
      </c>
      <c r="DD727" s="17">
        <f t="shared" si="22"/>
        <v>0.30126204711462484</v>
      </c>
    </row>
    <row r="728" spans="1:108" x14ac:dyDescent="0.2">
      <c r="A728" s="18">
        <v>89</v>
      </c>
      <c r="B728" s="18" t="s">
        <v>472</v>
      </c>
      <c r="C728" s="18">
        <v>1.4688000000000001</v>
      </c>
      <c r="D728" s="18">
        <v>0.9375</v>
      </c>
      <c r="E728" s="18">
        <v>0.83854200000000001</v>
      </c>
      <c r="F728" s="18">
        <v>0.65625</v>
      </c>
      <c r="G728" s="18">
        <v>1.9322919999999999</v>
      </c>
      <c r="H728" s="18">
        <v>4.9740000000000002</v>
      </c>
      <c r="I728" s="18">
        <v>2.1614580000000001</v>
      </c>
      <c r="J728" s="18">
        <v>4.0885420000000003</v>
      </c>
      <c r="K728" s="18">
        <v>0.58043500000000003</v>
      </c>
      <c r="L728" s="18">
        <v>3.0416669999999999</v>
      </c>
      <c r="M728" s="18">
        <v>2.1927080000000001</v>
      </c>
      <c r="N728" s="18">
        <v>0.144792</v>
      </c>
      <c r="O728" s="18">
        <v>0.85416700000000001</v>
      </c>
      <c r="P728" s="18">
        <v>0.4</v>
      </c>
      <c r="Q728" s="18">
        <v>1.2055560000000001</v>
      </c>
      <c r="R728" s="18">
        <v>1.2046874999999999</v>
      </c>
      <c r="S728" s="18">
        <v>0.49479200000000001</v>
      </c>
      <c r="T728" s="18">
        <v>1.788889</v>
      </c>
      <c r="U728" s="18">
        <v>4.890625</v>
      </c>
      <c r="V728" s="18">
        <v>3.8229169999999999</v>
      </c>
      <c r="W728" s="18">
        <v>0.39236100000000002</v>
      </c>
      <c r="X728" s="18">
        <v>2.828125</v>
      </c>
      <c r="Y728" s="18">
        <v>2.3385419999999999</v>
      </c>
      <c r="Z728" s="18">
        <v>3.1875</v>
      </c>
      <c r="AA728" s="18">
        <v>2.3333330000000001</v>
      </c>
      <c r="AB728" s="18">
        <v>0.671875</v>
      </c>
      <c r="AC728" s="18">
        <v>2.1666669999999999</v>
      </c>
      <c r="AD728" s="18">
        <v>1.9114580000000001</v>
      </c>
      <c r="AE728" s="18">
        <v>2.4479169999999999</v>
      </c>
      <c r="AF728" s="18">
        <v>4.2552079999999997</v>
      </c>
      <c r="AG728" s="18">
        <v>4.6354170000000003</v>
      </c>
      <c r="AH728" s="18">
        <v>3.1111110000000002</v>
      </c>
      <c r="AI728" s="18">
        <v>0.703125</v>
      </c>
      <c r="AJ728" s="18">
        <v>0.33333299999999999</v>
      </c>
      <c r="AK728" s="18">
        <v>2.375</v>
      </c>
      <c r="AL728" s="18">
        <v>1.3277779999999999</v>
      </c>
      <c r="AM728" s="18">
        <v>1.1302080000000001</v>
      </c>
      <c r="AN728" s="18">
        <v>5.2291670000000003</v>
      </c>
      <c r="AO728" s="18">
        <v>0.38020799999999999</v>
      </c>
      <c r="AP728" s="18">
        <v>10.39063</v>
      </c>
      <c r="AQ728" s="18">
        <v>5.1666670000000003</v>
      </c>
      <c r="AR728" s="29">
        <f t="shared" si="23"/>
        <v>2.3169329146341457</v>
      </c>
      <c r="AS728" s="18">
        <f t="shared" si="24"/>
        <v>1.9928131992625651</v>
      </c>
      <c r="AV728" s="18">
        <v>89</v>
      </c>
      <c r="AW728" s="18" t="s">
        <v>472</v>
      </c>
      <c r="AX728" s="18">
        <v>1.9839</v>
      </c>
      <c r="AY728" s="18">
        <v>1.671875</v>
      </c>
      <c r="AZ728" s="18">
        <v>0.828125</v>
      </c>
      <c r="BA728" s="18">
        <v>0.252778</v>
      </c>
      <c r="BB728" s="18">
        <v>2.4427080000000001</v>
      </c>
      <c r="BC728" s="18">
        <v>4.46875</v>
      </c>
      <c r="BD728" s="18">
        <v>0.419792</v>
      </c>
      <c r="BE728" s="18">
        <v>1.5677080000000001</v>
      </c>
      <c r="BF728" s="18">
        <v>0.24166699999999999</v>
      </c>
      <c r="BG728" s="18">
        <v>0.21562500000000001</v>
      </c>
      <c r="BH728" s="18">
        <v>1.3385419999999999</v>
      </c>
      <c r="BI728" s="18">
        <v>1.676736</v>
      </c>
      <c r="BJ728" s="29">
        <f t="shared" si="25"/>
        <v>1.4256838333333333</v>
      </c>
      <c r="BK728" s="18">
        <f t="shared" si="20"/>
        <v>1.276698136729858</v>
      </c>
      <c r="BM728" s="18">
        <v>89</v>
      </c>
      <c r="BN728" s="18" t="s">
        <v>472</v>
      </c>
      <c r="BO728" s="18">
        <v>1.0291999999999999</v>
      </c>
      <c r="BP728" s="18">
        <v>2.03125</v>
      </c>
      <c r="BQ728" s="18">
        <v>3.046875</v>
      </c>
      <c r="BR728" s="18">
        <v>1.388889</v>
      </c>
      <c r="BS728" s="18">
        <v>0.61736100000000005</v>
      </c>
      <c r="BT728" s="18">
        <v>0.68472200000000005</v>
      </c>
      <c r="BU728" s="18">
        <v>0.33333299999999999</v>
      </c>
      <c r="BV728" s="18">
        <v>0.61458299999999999</v>
      </c>
      <c r="BW728" s="18">
        <v>0.74444399999999999</v>
      </c>
      <c r="BX728" s="18">
        <v>0.8125</v>
      </c>
      <c r="BY728" s="18">
        <v>2.4270830000000001</v>
      </c>
      <c r="BZ728" s="18">
        <v>1.0104169999999999</v>
      </c>
      <c r="CA728" s="18">
        <v>2.6979169999999999</v>
      </c>
      <c r="CB728" s="18">
        <v>1.046875</v>
      </c>
      <c r="CC728" s="18">
        <v>1.2291669999999999</v>
      </c>
      <c r="CD728" s="18">
        <v>0.30208299999999999</v>
      </c>
      <c r="CE728" s="18">
        <v>2.5572919999999999</v>
      </c>
      <c r="CF728" s="18">
        <v>0.21875</v>
      </c>
      <c r="CG728" s="18">
        <v>1.0052080000000001</v>
      </c>
      <c r="CH728" s="18">
        <v>0.66145799999999999</v>
      </c>
      <c r="CI728" s="18">
        <v>0.73958299999999999</v>
      </c>
      <c r="CJ728" s="18">
        <v>2.265625</v>
      </c>
      <c r="CK728" s="18">
        <v>1.59375</v>
      </c>
      <c r="CL728" s="18">
        <v>1.6041669999999999</v>
      </c>
      <c r="CM728" s="18">
        <v>0.546875</v>
      </c>
      <c r="CN728" s="29">
        <f t="shared" si="26"/>
        <v>1.24837628</v>
      </c>
      <c r="CO728" s="18">
        <f t="shared" si="27"/>
        <v>0.81665758725452153</v>
      </c>
      <c r="CR728" s="18">
        <v>89</v>
      </c>
      <c r="CS728" s="18" t="s">
        <v>472</v>
      </c>
      <c r="CT728" s="18">
        <v>5.3662000000000001E-2</v>
      </c>
      <c r="CU728" s="18">
        <v>1.5278E-2</v>
      </c>
      <c r="CV728" s="18">
        <v>0.104861</v>
      </c>
      <c r="CW728" s="18">
        <v>6.8403000000000005E-2</v>
      </c>
      <c r="CX728" s="18">
        <v>0.15069399999999999</v>
      </c>
      <c r="CY728" s="18">
        <v>4.1667000000000003E-2</v>
      </c>
      <c r="CZ728" s="18">
        <v>0.50763899999999995</v>
      </c>
      <c r="DA728" s="18">
        <v>0.14444399999999999</v>
      </c>
      <c r="DB728" s="18">
        <v>0.890625</v>
      </c>
      <c r="DC728" s="29">
        <f t="shared" si="21"/>
        <v>0.21969699999999998</v>
      </c>
      <c r="DD728" s="17">
        <f t="shared" si="22"/>
        <v>0.29167747932948129</v>
      </c>
    </row>
    <row r="729" spans="1:108" x14ac:dyDescent="0.2">
      <c r="A729" s="18">
        <v>90</v>
      </c>
      <c r="B729" s="18" t="s">
        <v>472</v>
      </c>
      <c r="C729" s="18">
        <v>1.1667000000000001</v>
      </c>
      <c r="D729" s="18">
        <v>0.94791999999999998</v>
      </c>
      <c r="E729" s="18">
        <v>1.4895830000000001</v>
      </c>
      <c r="F729" s="18">
        <v>0.4375</v>
      </c>
      <c r="G729" s="18">
        <v>1.53125</v>
      </c>
      <c r="H729" s="18">
        <v>5.0208000000000004</v>
      </c>
      <c r="I729" s="18">
        <v>2.203125</v>
      </c>
      <c r="J729" s="18">
        <v>4.7135420000000003</v>
      </c>
      <c r="K729" s="18">
        <v>0.62608699999999995</v>
      </c>
      <c r="L729" s="18">
        <v>2.9739580000000001</v>
      </c>
      <c r="M729" s="18">
        <v>1.6927080000000001</v>
      </c>
      <c r="N729" s="18">
        <v>0.15937499999999999</v>
      </c>
      <c r="O729" s="18">
        <v>0.9375</v>
      </c>
      <c r="P729" s="18">
        <v>0.49166700000000002</v>
      </c>
      <c r="Q729" s="18">
        <v>1.240972</v>
      </c>
      <c r="R729" s="18">
        <v>1.0989584999999999</v>
      </c>
      <c r="S729" s="18">
        <v>0.55729200000000001</v>
      </c>
      <c r="T729" s="18">
        <v>2.4635419999999999</v>
      </c>
      <c r="U729" s="18">
        <v>4.0729170000000003</v>
      </c>
      <c r="V729" s="18">
        <v>3.890625</v>
      </c>
      <c r="W729" s="18">
        <v>0.36805599999999999</v>
      </c>
      <c r="X729" s="18">
        <v>2.8333330000000001</v>
      </c>
      <c r="Y729" s="18">
        <v>2.5104169999999999</v>
      </c>
      <c r="Z729" s="18">
        <v>3.1822919999999999</v>
      </c>
      <c r="AA729" s="18">
        <v>2.5572919999999999</v>
      </c>
      <c r="AB729" s="18">
        <v>0.90104200000000001</v>
      </c>
      <c r="AC729" s="18">
        <v>2.390625</v>
      </c>
      <c r="AD729" s="18">
        <v>1.8072919999999999</v>
      </c>
      <c r="AE729" s="18">
        <v>2.5572919999999999</v>
      </c>
      <c r="AF729" s="18">
        <v>4.5625</v>
      </c>
      <c r="AG729" s="18">
        <v>4.2604170000000003</v>
      </c>
      <c r="AH729" s="18">
        <v>3.4555560000000001</v>
      </c>
      <c r="AI729" s="18">
        <v>0.53125</v>
      </c>
      <c r="AJ729" s="18">
        <v>0.328125</v>
      </c>
      <c r="AK729" s="18">
        <v>2.171875</v>
      </c>
      <c r="AL729" s="18">
        <v>1.2555559999999999</v>
      </c>
      <c r="AM729" s="18">
        <v>1.15625</v>
      </c>
      <c r="AN729" s="18">
        <v>6.7447920000000003</v>
      </c>
      <c r="AO729" s="18">
        <v>0.50520799999999999</v>
      </c>
      <c r="AP729" s="18">
        <v>8.3802079999999997</v>
      </c>
      <c r="AQ729" s="18">
        <v>3.9947919999999999</v>
      </c>
      <c r="AR729" s="29">
        <f t="shared" si="23"/>
        <v>2.2968339390243901</v>
      </c>
      <c r="AS729" s="18">
        <f t="shared" si="24"/>
        <v>1.8400363087011162</v>
      </c>
      <c r="AV729" s="18">
        <v>90</v>
      </c>
      <c r="AW729" s="18" t="s">
        <v>472</v>
      </c>
      <c r="AX729" s="18">
        <v>1.8703000000000001</v>
      </c>
      <c r="AY729" s="18">
        <v>1.2604169999999999</v>
      </c>
      <c r="AZ729" s="18">
        <v>0.59375</v>
      </c>
      <c r="BA729" s="18">
        <v>0.22777800000000001</v>
      </c>
      <c r="BB729" s="18">
        <v>2.375</v>
      </c>
      <c r="BC729" s="18">
        <v>4.078125</v>
      </c>
      <c r="BD729" s="18">
        <v>0.49201400000000001</v>
      </c>
      <c r="BE729" s="18">
        <v>1.671875</v>
      </c>
      <c r="BF729" s="18">
        <v>0.21875</v>
      </c>
      <c r="BG729" s="18">
        <v>0.26145800000000002</v>
      </c>
      <c r="BH729" s="18">
        <v>1.4479169999999999</v>
      </c>
      <c r="BI729" s="18">
        <v>1.9937499999999999</v>
      </c>
      <c r="BJ729" s="29">
        <f t="shared" si="25"/>
        <v>1.3742611666666666</v>
      </c>
      <c r="BK729" s="18">
        <f t="shared" si="20"/>
        <v>1.1792371483198789</v>
      </c>
      <c r="BM729" s="18">
        <v>90</v>
      </c>
      <c r="BN729" s="18" t="s">
        <v>472</v>
      </c>
      <c r="BO729" s="18">
        <v>0.72499999999999998</v>
      </c>
      <c r="BP729" s="18">
        <v>1.7864580000000001</v>
      </c>
      <c r="BQ729" s="18">
        <v>1.84375</v>
      </c>
      <c r="BR729" s="18">
        <v>1.388889</v>
      </c>
      <c r="BS729" s="18">
        <v>0.61597199999999996</v>
      </c>
      <c r="BT729" s="18">
        <v>0.68402799999999997</v>
      </c>
      <c r="BU729" s="18">
        <v>0.296875</v>
      </c>
      <c r="BV729" s="18">
        <v>0.671875</v>
      </c>
      <c r="BW729" s="18">
        <v>0.82222200000000001</v>
      </c>
      <c r="BX729" s="18">
        <v>0.734375</v>
      </c>
      <c r="BY729" s="18">
        <v>2.109375</v>
      </c>
      <c r="BZ729" s="18">
        <v>1.0208330000000001</v>
      </c>
      <c r="CA729" s="18">
        <v>2.6197919999999999</v>
      </c>
      <c r="CB729" s="18">
        <v>1.1666669999999999</v>
      </c>
      <c r="CC729" s="18">
        <v>1.1458330000000001</v>
      </c>
      <c r="CD729" s="18">
        <v>0.328125</v>
      </c>
      <c r="CE729" s="18">
        <v>2.5729169999999999</v>
      </c>
      <c r="CF729" s="18">
        <v>0.25520799999999999</v>
      </c>
      <c r="CG729" s="18">
        <v>0.96875</v>
      </c>
      <c r="CH729" s="18">
        <v>0.70833299999999999</v>
      </c>
      <c r="CI729" s="18">
        <v>0.703125</v>
      </c>
      <c r="CJ729" s="18">
        <v>2.4739580000000001</v>
      </c>
      <c r="CK729" s="18">
        <v>1.4166669999999999</v>
      </c>
      <c r="CL729" s="18">
        <v>2.03125</v>
      </c>
      <c r="CM729" s="18">
        <v>0.625</v>
      </c>
      <c r="CN729" s="29">
        <f t="shared" si="26"/>
        <v>1.18861108</v>
      </c>
      <c r="CO729" s="18">
        <f t="shared" si="27"/>
        <v>0.72824068755757332</v>
      </c>
      <c r="CR729" s="18">
        <v>90</v>
      </c>
      <c r="CS729" s="18" t="s">
        <v>472</v>
      </c>
      <c r="CT729" s="18">
        <v>4.9557999999999998E-2</v>
      </c>
      <c r="CU729" s="18">
        <v>1.7014000000000001E-2</v>
      </c>
      <c r="CV729" s="18">
        <v>9.1666999999999998E-2</v>
      </c>
      <c r="CW729" s="18">
        <v>6.1457999999999999E-2</v>
      </c>
      <c r="CX729" s="18">
        <v>0.17847199999999999</v>
      </c>
      <c r="CY729" s="18">
        <v>0.05</v>
      </c>
      <c r="CZ729" s="18">
        <v>0.48680600000000002</v>
      </c>
      <c r="DA729" s="18">
        <v>0.14826400000000001</v>
      </c>
      <c r="DB729" s="18">
        <v>1.0833330000000001</v>
      </c>
      <c r="DC729" s="29">
        <f t="shared" si="21"/>
        <v>0.24073022222222226</v>
      </c>
      <c r="DD729" s="17">
        <f t="shared" si="22"/>
        <v>0.34646265603192278</v>
      </c>
    </row>
    <row r="730" spans="1:108" x14ac:dyDescent="0.2">
      <c r="A730" s="18">
        <v>91</v>
      </c>
      <c r="B730" s="18" t="s">
        <v>472</v>
      </c>
      <c r="C730" s="18">
        <v>1.1927000000000001</v>
      </c>
      <c r="D730" s="18">
        <v>0.94271000000000005</v>
      </c>
      <c r="E730" s="18">
        <v>2.0833330000000001</v>
      </c>
      <c r="F730" s="18">
        <v>0.453125</v>
      </c>
      <c r="G730" s="18">
        <v>1.125</v>
      </c>
      <c r="H730" s="18">
        <v>4.8177000000000003</v>
      </c>
      <c r="I730" s="18">
        <v>2.0104169999999999</v>
      </c>
      <c r="J730" s="18">
        <v>4.8645829999999997</v>
      </c>
      <c r="K730" s="18">
        <v>0.63912999999999998</v>
      </c>
      <c r="L730" s="18">
        <v>3.3177080000000001</v>
      </c>
      <c r="M730" s="18">
        <v>1.7135419999999999</v>
      </c>
      <c r="N730" s="18">
        <v>0.16423599999999999</v>
      </c>
      <c r="O730" s="18">
        <v>1.0833330000000001</v>
      </c>
      <c r="P730" s="18">
        <v>0.43333300000000002</v>
      </c>
      <c r="Q730" s="18">
        <v>1.3805559999999999</v>
      </c>
      <c r="R730" s="18">
        <v>1.0270835</v>
      </c>
      <c r="S730" s="18">
        <v>0.515625</v>
      </c>
      <c r="T730" s="18">
        <v>2.0104169999999999</v>
      </c>
      <c r="U730" s="18">
        <v>4.0572920000000003</v>
      </c>
      <c r="V730" s="18">
        <v>4.2447920000000003</v>
      </c>
      <c r="W730" s="18">
        <v>0.28472199999999998</v>
      </c>
      <c r="X730" s="18">
        <v>3.0052080000000001</v>
      </c>
      <c r="Y730" s="18">
        <v>2.53125</v>
      </c>
      <c r="Z730" s="18">
        <v>2.828125</v>
      </c>
      <c r="AA730" s="18">
        <v>2.5729169999999999</v>
      </c>
      <c r="AB730" s="18">
        <v>0.86979200000000001</v>
      </c>
      <c r="AC730" s="18">
        <v>2.3541669999999999</v>
      </c>
      <c r="AD730" s="18">
        <v>1.8229169999999999</v>
      </c>
      <c r="AE730" s="18">
        <v>2.4635419999999999</v>
      </c>
      <c r="AF730" s="18">
        <v>4.8229170000000003</v>
      </c>
      <c r="AG730" s="18">
        <v>4.4739579999999997</v>
      </c>
      <c r="AH730" s="18">
        <v>3.2222219999999999</v>
      </c>
      <c r="AI730" s="18">
        <v>0.54166700000000001</v>
      </c>
      <c r="AJ730" s="18">
        <v>0.38020799999999999</v>
      </c>
      <c r="AK730" s="18">
        <v>2.171875</v>
      </c>
      <c r="AL730" s="18">
        <v>1.4944440000000001</v>
      </c>
      <c r="AM730" s="18">
        <v>1.46875</v>
      </c>
      <c r="AN730" s="18">
        <v>5.90625</v>
      </c>
      <c r="AO730" s="18">
        <v>0.45833299999999999</v>
      </c>
      <c r="AP730" s="18">
        <v>4.5416670000000003</v>
      </c>
      <c r="AQ730" s="18">
        <v>3.90625</v>
      </c>
      <c r="AR730" s="29">
        <f t="shared" si="23"/>
        <v>2.1999462560975607</v>
      </c>
      <c r="AS730" s="18">
        <f t="shared" si="24"/>
        <v>1.5661253143108995</v>
      </c>
      <c r="AV730" s="18">
        <v>91</v>
      </c>
      <c r="AW730" s="18" t="s">
        <v>472</v>
      </c>
      <c r="AX730" s="18">
        <v>1.411</v>
      </c>
      <c r="AY730" s="18">
        <v>1.1875</v>
      </c>
      <c r="AZ730" s="18">
        <v>0.4375</v>
      </c>
      <c r="BA730" s="18">
        <v>0.219444</v>
      </c>
      <c r="BB730" s="18">
        <v>2.09375</v>
      </c>
      <c r="BC730" s="18">
        <v>3.671875</v>
      </c>
      <c r="BD730" s="18">
        <v>0.43333300000000002</v>
      </c>
      <c r="BE730" s="18">
        <v>1.546875</v>
      </c>
      <c r="BF730" s="18">
        <v>0.25</v>
      </c>
      <c r="BG730" s="18">
        <v>0.24374999999999999</v>
      </c>
      <c r="BH730" s="18">
        <v>1.640625</v>
      </c>
      <c r="BI730" s="18">
        <v>1.806597</v>
      </c>
      <c r="BJ730" s="29">
        <f t="shared" si="25"/>
        <v>1.2451874166666668</v>
      </c>
      <c r="BK730" s="18">
        <f t="shared" si="20"/>
        <v>1.0590239483033252</v>
      </c>
      <c r="BM730" s="18">
        <v>91</v>
      </c>
      <c r="BN730" s="18" t="s">
        <v>472</v>
      </c>
      <c r="BO730" s="18">
        <v>0.61875000000000002</v>
      </c>
      <c r="BP730" s="18">
        <v>1.6822919999999999</v>
      </c>
      <c r="BQ730" s="18">
        <v>1.6145830000000001</v>
      </c>
      <c r="BR730" s="18">
        <v>1.3715280000000001</v>
      </c>
      <c r="BS730" s="18">
        <v>0.625</v>
      </c>
      <c r="BT730" s="18">
        <v>0.52847200000000005</v>
      </c>
      <c r="BU730" s="18">
        <v>0.40625</v>
      </c>
      <c r="BV730" s="18">
        <v>0.70833299999999999</v>
      </c>
      <c r="BW730" s="18">
        <v>0.78333299999999995</v>
      </c>
      <c r="BX730" s="18">
        <v>0.77083299999999999</v>
      </c>
      <c r="BY730" s="18">
        <v>2.390625</v>
      </c>
      <c r="BZ730" s="18">
        <v>0.99479200000000001</v>
      </c>
      <c r="CA730" s="18">
        <v>2.59375</v>
      </c>
      <c r="CB730" s="18">
        <v>1.1770830000000001</v>
      </c>
      <c r="CC730" s="18">
        <v>1.1979169999999999</v>
      </c>
      <c r="CD730" s="18">
        <v>0.38541700000000001</v>
      </c>
      <c r="CE730" s="18">
        <v>2.3229169999999999</v>
      </c>
      <c r="CF730" s="18">
        <v>0.25520799999999999</v>
      </c>
      <c r="CG730" s="18">
        <v>0.91145799999999999</v>
      </c>
      <c r="CH730" s="18">
        <v>0.61458299999999999</v>
      </c>
      <c r="CI730" s="18">
        <v>0.70833299999999999</v>
      </c>
      <c r="CJ730" s="18">
        <v>2.8697919999999999</v>
      </c>
      <c r="CK730" s="18">
        <v>1.5520830000000001</v>
      </c>
      <c r="CL730" s="18">
        <v>1.8645830000000001</v>
      </c>
      <c r="CM730" s="18">
        <v>0.45833299999999999</v>
      </c>
      <c r="CN730" s="29">
        <f t="shared" si="26"/>
        <v>1.1762499199999998</v>
      </c>
      <c r="CO730" s="18">
        <f t="shared" si="27"/>
        <v>0.75167323046570156</v>
      </c>
      <c r="CR730" s="18">
        <v>91</v>
      </c>
      <c r="CS730" s="18" t="s">
        <v>472</v>
      </c>
      <c r="CT730" s="18">
        <v>3.8510000000000003E-2</v>
      </c>
      <c r="CU730" s="18">
        <v>1.7361000000000001E-2</v>
      </c>
      <c r="CV730" s="18">
        <v>8.5764000000000007E-2</v>
      </c>
      <c r="CW730" s="18">
        <v>6.8056000000000005E-2</v>
      </c>
      <c r="CX730" s="18">
        <v>0.19375000000000001</v>
      </c>
      <c r="CY730" s="18">
        <v>5.3818999999999999E-2</v>
      </c>
      <c r="CZ730" s="18">
        <v>0.45729199999999998</v>
      </c>
      <c r="DA730" s="18">
        <v>0.13541700000000001</v>
      </c>
      <c r="DB730" s="18">
        <v>0.8125</v>
      </c>
      <c r="DC730" s="29">
        <f t="shared" si="21"/>
        <v>0.20694099999999999</v>
      </c>
      <c r="DD730" s="17">
        <f t="shared" si="22"/>
        <v>0.26372235502939451</v>
      </c>
    </row>
    <row r="731" spans="1:108" x14ac:dyDescent="0.2">
      <c r="A731" s="18">
        <v>92</v>
      </c>
      <c r="B731" s="18" t="s">
        <v>472</v>
      </c>
      <c r="C731" s="18">
        <v>1.125</v>
      </c>
      <c r="D731" s="18">
        <v>0.97916999999999998</v>
      </c>
      <c r="E731" s="18">
        <v>2.171875</v>
      </c>
      <c r="F731" s="18">
        <v>0.56770799999999999</v>
      </c>
      <c r="G731" s="18">
        <v>1.0104169999999999</v>
      </c>
      <c r="H731" s="18">
        <v>3.4582999999999999</v>
      </c>
      <c r="I731" s="18">
        <v>1.5416669999999999</v>
      </c>
      <c r="J731" s="18">
        <v>3.609375</v>
      </c>
      <c r="K731" s="18">
        <v>0.55434799999999995</v>
      </c>
      <c r="L731" s="18">
        <v>2.5677080000000001</v>
      </c>
      <c r="M731" s="18">
        <v>1.8541669999999999</v>
      </c>
      <c r="N731" s="18">
        <v>0.14791699999999999</v>
      </c>
      <c r="O731" s="18">
        <v>0.75416700000000003</v>
      </c>
      <c r="P731" s="18">
        <v>0.37083300000000002</v>
      </c>
      <c r="Q731" s="18">
        <v>1.0298609999999999</v>
      </c>
      <c r="R731" s="18">
        <v>1.2557290000000001</v>
      </c>
      <c r="S731" s="18">
        <v>0.53125</v>
      </c>
      <c r="T731" s="18">
        <v>1.6979169999999999</v>
      </c>
      <c r="U731" s="18">
        <v>4.2291670000000003</v>
      </c>
      <c r="V731" s="18">
        <v>4.9947920000000003</v>
      </c>
      <c r="W731" s="18">
        <v>0.28472199999999998</v>
      </c>
      <c r="X731" s="18">
        <v>2.96875</v>
      </c>
      <c r="Y731" s="18">
        <v>2.8802080000000001</v>
      </c>
      <c r="Z731" s="18">
        <v>3.578125</v>
      </c>
      <c r="AA731" s="18">
        <v>2.6927080000000001</v>
      </c>
      <c r="AB731" s="18">
        <v>0.96875</v>
      </c>
      <c r="AC731" s="18">
        <v>2.375</v>
      </c>
      <c r="AD731" s="18">
        <v>1.84375</v>
      </c>
      <c r="AE731" s="18">
        <v>2.1770830000000001</v>
      </c>
      <c r="AF731" s="18">
        <v>4.7291670000000003</v>
      </c>
      <c r="AG731" s="18">
        <v>5.1822920000000003</v>
      </c>
      <c r="AH731" s="18">
        <v>3.3472219999999999</v>
      </c>
      <c r="AI731" s="18">
        <v>0.60416700000000001</v>
      </c>
      <c r="AJ731" s="18">
        <v>0.36458299999999999</v>
      </c>
      <c r="AK731" s="18">
        <v>2.0520830000000001</v>
      </c>
      <c r="AL731" s="18">
        <v>1.3333330000000001</v>
      </c>
      <c r="AM731" s="18">
        <v>1.203125</v>
      </c>
      <c r="AN731" s="18">
        <v>5</v>
      </c>
      <c r="AO731" s="18">
        <v>0.41666700000000001</v>
      </c>
      <c r="AP731" s="18">
        <v>5.03125</v>
      </c>
      <c r="AQ731" s="18">
        <v>4.4010420000000003</v>
      </c>
      <c r="AR731" s="29">
        <f t="shared" si="23"/>
        <v>2.1435462195121957</v>
      </c>
      <c r="AS731" s="18">
        <f t="shared" si="24"/>
        <v>1.5583883764600448</v>
      </c>
      <c r="AV731" s="18">
        <v>92</v>
      </c>
      <c r="AW731" s="18" t="s">
        <v>472</v>
      </c>
      <c r="AX731" s="18">
        <v>1.3258000000000001</v>
      </c>
      <c r="AY731" s="18">
        <v>1.046875</v>
      </c>
      <c r="AZ731" s="18">
        <v>0.40104200000000001</v>
      </c>
      <c r="BA731" s="18">
        <v>0.19444</v>
      </c>
      <c r="BB731" s="18">
        <v>1.6927080000000001</v>
      </c>
      <c r="BC731" s="18">
        <v>3.2552080000000001</v>
      </c>
      <c r="BD731" s="18">
        <v>0.32048599999999999</v>
      </c>
      <c r="BE731" s="18">
        <v>1.8541669999999999</v>
      </c>
      <c r="BF731" s="18">
        <v>0.27083299999999999</v>
      </c>
      <c r="BG731" s="18">
        <v>0.307639</v>
      </c>
      <c r="BH731" s="18">
        <v>1.6979169999999999</v>
      </c>
      <c r="BI731" s="18">
        <v>2.0625</v>
      </c>
      <c r="BJ731" s="29">
        <f t="shared" si="25"/>
        <v>1.2024679166666667</v>
      </c>
      <c r="BK731" s="18">
        <f t="shared" si="20"/>
        <v>0.95923904979883057</v>
      </c>
      <c r="BM731" s="18">
        <v>92</v>
      </c>
      <c r="BN731" s="18" t="s">
        <v>472</v>
      </c>
      <c r="BO731" s="18">
        <v>0.62707999999999997</v>
      </c>
      <c r="BP731" s="18">
        <v>1.5989580000000001</v>
      </c>
      <c r="BQ731" s="18">
        <v>1.4791669999999999</v>
      </c>
      <c r="BR731" s="18">
        <v>1.290972</v>
      </c>
      <c r="BS731" s="18">
        <v>0.55833299999999997</v>
      </c>
      <c r="BT731" s="18">
        <v>0.76944400000000002</v>
      </c>
      <c r="BU731" s="18">
        <v>0.22395799999999999</v>
      </c>
      <c r="BV731" s="18">
        <v>0.65104200000000001</v>
      </c>
      <c r="BW731" s="18">
        <v>0.85277800000000004</v>
      </c>
      <c r="BX731" s="18">
        <v>0.91666700000000001</v>
      </c>
      <c r="BY731" s="18">
        <v>2.3333330000000001</v>
      </c>
      <c r="BZ731" s="18">
        <v>0.97395799999999999</v>
      </c>
      <c r="CA731" s="18">
        <v>2.5104169999999999</v>
      </c>
      <c r="CB731" s="18">
        <v>1.015625</v>
      </c>
      <c r="CC731" s="18">
        <v>1.234375</v>
      </c>
      <c r="CD731" s="18">
        <v>0.30208299999999999</v>
      </c>
      <c r="CE731" s="18">
        <v>2.4739580000000001</v>
      </c>
      <c r="CF731" s="18">
        <v>0.21354200000000001</v>
      </c>
      <c r="CG731" s="18">
        <v>0.85416700000000001</v>
      </c>
      <c r="CH731" s="18">
        <v>0.515625</v>
      </c>
      <c r="CI731" s="18">
        <v>0.77604200000000001</v>
      </c>
      <c r="CJ731" s="18">
        <v>3.078125</v>
      </c>
      <c r="CK731" s="18">
        <v>1.7604169999999999</v>
      </c>
      <c r="CL731" s="18">
        <v>1.9635419999999999</v>
      </c>
      <c r="CM731" s="18">
        <v>0.57291700000000001</v>
      </c>
      <c r="CN731" s="29">
        <f t="shared" si="26"/>
        <v>1.1818610000000001</v>
      </c>
      <c r="CO731" s="18">
        <f t="shared" si="27"/>
        <v>0.78243606256869314</v>
      </c>
      <c r="CR731" s="18">
        <v>92</v>
      </c>
      <c r="CS731" s="18" t="s">
        <v>472</v>
      </c>
      <c r="CT731" s="18">
        <v>5.3662000000000001E-2</v>
      </c>
      <c r="CU731" s="18">
        <v>7.2919999999999999E-3</v>
      </c>
      <c r="CV731" s="18">
        <v>7.6735999999999999E-2</v>
      </c>
      <c r="CW731" s="18">
        <v>7.8472E-2</v>
      </c>
      <c r="CX731" s="18">
        <v>0.21493100000000001</v>
      </c>
      <c r="CY731" s="18">
        <v>5.2777999999999999E-2</v>
      </c>
      <c r="CZ731" s="18">
        <v>0.450347</v>
      </c>
      <c r="DA731" s="18">
        <v>0.111458</v>
      </c>
      <c r="DB731" s="18">
        <v>1.1666669999999999</v>
      </c>
      <c r="DC731" s="29">
        <f t="shared" si="21"/>
        <v>0.24581588888888886</v>
      </c>
      <c r="DD731" s="17">
        <f t="shared" si="22"/>
        <v>0.3702158218564694</v>
      </c>
    </row>
    <row r="732" spans="1:108" x14ac:dyDescent="0.2">
      <c r="A732" s="18">
        <v>93</v>
      </c>
      <c r="B732" s="18" t="s">
        <v>472</v>
      </c>
      <c r="C732" s="18">
        <v>1.1302000000000001</v>
      </c>
      <c r="D732" s="18">
        <v>1.0729</v>
      </c>
      <c r="E732" s="18">
        <v>2.3020830000000001</v>
      </c>
      <c r="F732" s="18">
        <v>0.61458299999999999</v>
      </c>
      <c r="G732" s="18">
        <v>1.2447919999999999</v>
      </c>
      <c r="H732" s="18">
        <v>2.9740000000000002</v>
      </c>
      <c r="I732" s="18">
        <v>1.703125</v>
      </c>
      <c r="J732" s="18">
        <v>3.9479169999999999</v>
      </c>
      <c r="K732" s="18">
        <v>0.63912999999999998</v>
      </c>
      <c r="L732" s="18">
        <v>3.3020830000000001</v>
      </c>
      <c r="M732" s="18">
        <v>1.8020830000000001</v>
      </c>
      <c r="N732" s="18">
        <v>0.16805600000000001</v>
      </c>
      <c r="O732" s="18">
        <v>0.94166700000000003</v>
      </c>
      <c r="P732" s="18">
        <v>0.38750000000000001</v>
      </c>
      <c r="Q732" s="18">
        <v>1.2659720000000001</v>
      </c>
      <c r="R732" s="18">
        <v>1.113542</v>
      </c>
      <c r="S732" s="18">
        <v>0.640625</v>
      </c>
      <c r="T732" s="18">
        <v>1.894444</v>
      </c>
      <c r="U732" s="18">
        <v>4.328125</v>
      </c>
      <c r="V732" s="18">
        <v>5.171875</v>
      </c>
      <c r="W732" s="18">
        <v>0.46875</v>
      </c>
      <c r="X732" s="18">
        <v>3.1041669999999999</v>
      </c>
      <c r="Y732" s="18">
        <v>2.9791669999999999</v>
      </c>
      <c r="Z732" s="18">
        <v>3.5677080000000001</v>
      </c>
      <c r="AA732" s="18">
        <v>2.6510419999999999</v>
      </c>
      <c r="AB732" s="18">
        <v>0.94270799999999999</v>
      </c>
      <c r="AC732" s="18">
        <v>2.5520830000000001</v>
      </c>
      <c r="AD732" s="18">
        <v>1.7916669999999999</v>
      </c>
      <c r="AE732" s="18">
        <v>2.5260419999999999</v>
      </c>
      <c r="AF732" s="18">
        <v>4.859375</v>
      </c>
      <c r="AG732" s="18">
        <v>5.265625</v>
      </c>
      <c r="AH732" s="18">
        <v>3.7361110000000002</v>
      </c>
      <c r="AI732" s="18">
        <v>0.55208299999999999</v>
      </c>
      <c r="AJ732" s="18">
        <v>0.33854200000000001</v>
      </c>
      <c r="AK732" s="18">
        <v>2.0104169999999999</v>
      </c>
      <c r="AL732" s="18">
        <v>1.3055559999999999</v>
      </c>
      <c r="AM732" s="18">
        <v>1.1302080000000001</v>
      </c>
      <c r="AN732" s="18">
        <v>5.8125</v>
      </c>
      <c r="AO732" s="18">
        <v>0.55208299999999999</v>
      </c>
      <c r="AP732" s="18">
        <v>7.296875</v>
      </c>
      <c r="AQ732" s="18">
        <v>4.5520829999999997</v>
      </c>
      <c r="AR732" s="29">
        <f t="shared" si="23"/>
        <v>2.3082803414634139</v>
      </c>
      <c r="AS732" s="18">
        <f t="shared" si="24"/>
        <v>1.7518419583013287</v>
      </c>
      <c r="AV732" s="18">
        <v>93</v>
      </c>
      <c r="AW732" s="18" t="s">
        <v>472</v>
      </c>
      <c r="AX732" s="18">
        <v>1.5152000000000001</v>
      </c>
      <c r="AY732" s="18">
        <v>1.1510419999999999</v>
      </c>
      <c r="AZ732" s="18">
        <v>0.44270799999999999</v>
      </c>
      <c r="BA732" s="18">
        <v>0.17499999999999999</v>
      </c>
      <c r="BB732" s="18">
        <v>1.7239580000000001</v>
      </c>
      <c r="BC732" s="18">
        <v>3.546875</v>
      </c>
      <c r="BD732" s="18">
        <v>0.33402799999999999</v>
      </c>
      <c r="BE732" s="18">
        <v>1.8541669999999999</v>
      </c>
      <c r="BF732" s="18">
        <v>0.28749999999999998</v>
      </c>
      <c r="BG732" s="18">
        <v>0.28194399999999997</v>
      </c>
      <c r="BH732" s="18">
        <v>1.7135419999999999</v>
      </c>
      <c r="BI732" s="18">
        <v>2.0281250000000002</v>
      </c>
      <c r="BJ732" s="29">
        <f t="shared" si="25"/>
        <v>1.2545074166666668</v>
      </c>
      <c r="BK732" s="18">
        <f t="shared" si="20"/>
        <v>1.0306558723127097</v>
      </c>
      <c r="BM732" s="18">
        <v>93</v>
      </c>
      <c r="BN732" s="18" t="s">
        <v>472</v>
      </c>
      <c r="BO732" s="18">
        <v>0.61458000000000002</v>
      </c>
      <c r="BP732" s="18">
        <v>1.4166669999999999</v>
      </c>
      <c r="BQ732" s="18">
        <v>1.6302080000000001</v>
      </c>
      <c r="BR732" s="18">
        <v>1.3833329999999999</v>
      </c>
      <c r="BS732" s="18">
        <v>0.56388899999999997</v>
      </c>
      <c r="BT732" s="18">
        <v>0.37083300000000002</v>
      </c>
      <c r="BU732" s="18">
        <v>0.24479200000000001</v>
      </c>
      <c r="BV732" s="18">
        <v>0.64583299999999999</v>
      </c>
      <c r="BW732" s="18">
        <v>0.73611099999999996</v>
      </c>
      <c r="BX732" s="18">
        <v>0.84375</v>
      </c>
      <c r="BY732" s="18">
        <v>2.1979169999999999</v>
      </c>
      <c r="BZ732" s="18">
        <v>0.97395799999999999</v>
      </c>
      <c r="CA732" s="18">
        <v>2.6614580000000001</v>
      </c>
      <c r="CB732" s="18">
        <v>1.0520830000000001</v>
      </c>
      <c r="CC732" s="18">
        <v>1.1354169999999999</v>
      </c>
      <c r="CD732" s="18">
        <v>0.32291700000000001</v>
      </c>
      <c r="CE732" s="18">
        <v>2.4114580000000001</v>
      </c>
      <c r="CF732" s="18">
        <v>0.265625</v>
      </c>
      <c r="CG732" s="18">
        <v>0.80729200000000001</v>
      </c>
      <c r="CH732" s="18">
        <v>0.68229200000000001</v>
      </c>
      <c r="CI732" s="18">
        <v>0.71875</v>
      </c>
      <c r="CJ732" s="18">
        <v>3.125</v>
      </c>
      <c r="CK732" s="18">
        <v>1.4635419999999999</v>
      </c>
      <c r="CL732" s="18">
        <v>1.7552080000000001</v>
      </c>
      <c r="CM732" s="18">
        <v>0.46875</v>
      </c>
      <c r="CN732" s="29">
        <f t="shared" si="26"/>
        <v>1.13966652</v>
      </c>
      <c r="CO732" s="18">
        <f t="shared" si="27"/>
        <v>0.78426831448257761</v>
      </c>
      <c r="CR732" s="18">
        <v>93</v>
      </c>
      <c r="CS732" s="18" t="s">
        <v>472</v>
      </c>
      <c r="CT732" s="18">
        <v>5.1768000000000002E-2</v>
      </c>
      <c r="CU732" s="18">
        <v>7.986E-3</v>
      </c>
      <c r="CV732" s="18">
        <v>7.2221999999999995E-2</v>
      </c>
      <c r="CW732" s="18">
        <v>5.2082999999999997E-2</v>
      </c>
      <c r="CX732" s="18">
        <v>0.21840300000000001</v>
      </c>
      <c r="CY732" s="18">
        <v>4.7222E-2</v>
      </c>
      <c r="CZ732" s="18">
        <v>0.48888900000000002</v>
      </c>
      <c r="DA732" s="18">
        <v>0.13298599999999999</v>
      </c>
      <c r="DB732" s="18">
        <v>0.84375</v>
      </c>
      <c r="DC732" s="29">
        <f t="shared" si="21"/>
        <v>0.21281211111111109</v>
      </c>
      <c r="DD732" s="17">
        <f t="shared" si="22"/>
        <v>0.27875010923381022</v>
      </c>
    </row>
    <row r="733" spans="1:108" x14ac:dyDescent="0.2">
      <c r="A733" s="18">
        <v>94</v>
      </c>
      <c r="B733" s="18" t="s">
        <v>472</v>
      </c>
      <c r="C733" s="18">
        <v>1.3021</v>
      </c>
      <c r="D733" s="18">
        <v>0.98958000000000002</v>
      </c>
      <c r="E733" s="18">
        <v>2.3229169999999999</v>
      </c>
      <c r="F733" s="18">
        <v>0.609375</v>
      </c>
      <c r="G733" s="18">
        <v>1.296875</v>
      </c>
      <c r="H733" s="18">
        <v>3.8957999999999999</v>
      </c>
      <c r="I733" s="18">
        <v>1.6927080000000001</v>
      </c>
      <c r="J733" s="18">
        <v>4.3177079999999997</v>
      </c>
      <c r="K733" s="18">
        <v>0.74347799999999997</v>
      </c>
      <c r="L733" s="18">
        <v>3.6614580000000001</v>
      </c>
      <c r="M733" s="18"/>
      <c r="N733" s="18">
        <v>0.18298600000000001</v>
      </c>
      <c r="O733" s="18">
        <v>1.0833330000000001</v>
      </c>
      <c r="P733" s="18">
        <v>0.45</v>
      </c>
      <c r="Q733" s="18">
        <v>1.2256940000000001</v>
      </c>
      <c r="R733" s="18">
        <v>1.1541669999999999</v>
      </c>
      <c r="S733" s="18">
        <v>0.54166700000000001</v>
      </c>
      <c r="T733" s="18">
        <v>2.0989580000000001</v>
      </c>
      <c r="U733" s="18">
        <v>4.5885420000000003</v>
      </c>
      <c r="V733" s="18">
        <v>4.6979170000000003</v>
      </c>
      <c r="W733" s="18">
        <v>0.60763900000000004</v>
      </c>
      <c r="X733" s="18">
        <v>3.28125</v>
      </c>
      <c r="Y733" s="18">
        <v>2.6927080000000001</v>
      </c>
      <c r="Z733" s="18">
        <v>3.5416669999999999</v>
      </c>
      <c r="AA733" s="18">
        <v>2.7239580000000001</v>
      </c>
      <c r="AB733" s="18">
        <v>0.984375</v>
      </c>
      <c r="AC733" s="18">
        <v>2.4427080000000001</v>
      </c>
      <c r="AD733" s="18">
        <v>1.7395830000000001</v>
      </c>
      <c r="AE733" s="18">
        <v>2.015625</v>
      </c>
      <c r="AF733" s="18">
        <v>4.8229170000000003</v>
      </c>
      <c r="AG733" s="18">
        <v>4.4166670000000003</v>
      </c>
      <c r="AH733" s="18">
        <v>4.0250000000000004</v>
      </c>
      <c r="AI733" s="18">
        <v>0.72916700000000001</v>
      </c>
      <c r="AJ733" s="18">
        <v>0.35416700000000001</v>
      </c>
      <c r="AK733" s="18">
        <v>2.6354169999999999</v>
      </c>
      <c r="AL733" s="18">
        <v>1.35</v>
      </c>
      <c r="AM733" s="18">
        <v>1.109375</v>
      </c>
      <c r="AN733" s="18">
        <v>5.6770829999999997</v>
      </c>
      <c r="AO733" s="18">
        <v>0.68229200000000001</v>
      </c>
      <c r="AP733" s="18">
        <v>6.8333329999999997</v>
      </c>
      <c r="AQ733" s="18">
        <v>4.5625</v>
      </c>
      <c r="AR733" s="29">
        <f t="shared" si="23"/>
        <v>2.3520673500000004</v>
      </c>
      <c r="AS733" s="18">
        <f t="shared" si="24"/>
        <v>1.7078361795952319</v>
      </c>
      <c r="AV733" s="18">
        <v>94</v>
      </c>
      <c r="AW733" s="18" t="s">
        <v>472</v>
      </c>
      <c r="AX733" s="18">
        <v>1.4298999999999999</v>
      </c>
      <c r="AY733" s="18">
        <v>1.0625</v>
      </c>
      <c r="AZ733" s="18">
        <v>0.46875</v>
      </c>
      <c r="BA733" s="18">
        <v>0.19722200000000001</v>
      </c>
      <c r="BB733" s="18">
        <v>1.9375</v>
      </c>
      <c r="BC733" s="18">
        <v>3.9895830000000001</v>
      </c>
      <c r="BD733" s="18">
        <v>0.442361</v>
      </c>
      <c r="BE733" s="18">
        <v>1.9583330000000001</v>
      </c>
      <c r="BF733" s="18">
        <v>0.33541700000000002</v>
      </c>
      <c r="BG733" s="18">
        <v>0.30381900000000001</v>
      </c>
      <c r="BH733" s="18">
        <v>1.7447919999999999</v>
      </c>
      <c r="BI733" s="18">
        <v>1.986111</v>
      </c>
      <c r="BJ733" s="29">
        <f t="shared" si="25"/>
        <v>1.3213573333333333</v>
      </c>
      <c r="BK733" s="18">
        <f t="shared" si="20"/>
        <v>1.1354923035063531</v>
      </c>
      <c r="BM733" s="18">
        <v>94</v>
      </c>
      <c r="BN733" s="18" t="s">
        <v>472</v>
      </c>
      <c r="BO733" s="18">
        <v>0.57916999999999996</v>
      </c>
      <c r="BP733" s="18">
        <v>1.6510419999999999</v>
      </c>
      <c r="BQ733" s="18">
        <v>1.9375</v>
      </c>
      <c r="BR733" s="18">
        <v>1.388889</v>
      </c>
      <c r="BS733" s="18">
        <v>0.68958299999999995</v>
      </c>
      <c r="BT733" s="18">
        <v>0.78055600000000003</v>
      </c>
      <c r="BU733" s="18">
        <v>0.40625</v>
      </c>
      <c r="BV733" s="18">
        <v>0.671875</v>
      </c>
      <c r="BW733" s="18">
        <v>0.713889</v>
      </c>
      <c r="BX733" s="18">
        <v>0.88020799999999999</v>
      </c>
      <c r="BY733" s="18">
        <v>2.5052080000000001</v>
      </c>
      <c r="BZ733" s="18">
        <v>1</v>
      </c>
      <c r="CA733" s="18">
        <v>2.4479169999999999</v>
      </c>
      <c r="CB733" s="18">
        <v>1.2916669999999999</v>
      </c>
      <c r="CC733" s="18">
        <v>1.109375</v>
      </c>
      <c r="CD733" s="18">
        <v>0.33333299999999999</v>
      </c>
      <c r="CE733" s="18">
        <v>2.1145830000000001</v>
      </c>
      <c r="CF733" s="18">
        <v>0.24479200000000001</v>
      </c>
      <c r="CG733" s="18">
        <v>0.88020799999999999</v>
      </c>
      <c r="CH733" s="18">
        <v>0.66145799999999999</v>
      </c>
      <c r="CI733" s="18">
        <v>0.77083299999999999</v>
      </c>
      <c r="CJ733" s="18">
        <v>2.8854169999999999</v>
      </c>
      <c r="CK733" s="18">
        <v>1.8072919999999999</v>
      </c>
      <c r="CL733" s="18">
        <v>1.8645830000000001</v>
      </c>
      <c r="CM733" s="18">
        <v>0.54166700000000001</v>
      </c>
      <c r="CN733" s="29">
        <f t="shared" si="26"/>
        <v>1.2062917999999998</v>
      </c>
      <c r="CO733" s="18">
        <f t="shared" si="27"/>
        <v>0.74526033844992723</v>
      </c>
      <c r="CR733" s="18">
        <v>94</v>
      </c>
      <c r="CS733" s="18" t="s">
        <v>472</v>
      </c>
      <c r="CT733" s="18">
        <v>4.4192000000000002E-2</v>
      </c>
      <c r="CU733" s="18">
        <v>1.3194000000000001E-2</v>
      </c>
      <c r="CV733" s="18">
        <v>7.1874999999999994E-2</v>
      </c>
      <c r="CW733" s="18">
        <v>4.7917000000000001E-2</v>
      </c>
      <c r="CX733" s="18">
        <v>0.20624999999999999</v>
      </c>
      <c r="CY733" s="18">
        <v>4.3749999999999997E-2</v>
      </c>
      <c r="CZ733" s="18">
        <v>0.47291699999999998</v>
      </c>
      <c r="DA733" s="18">
        <v>0.14305599999999999</v>
      </c>
      <c r="DB733" s="18">
        <v>1.171875</v>
      </c>
      <c r="DC733" s="29">
        <f t="shared" si="21"/>
        <v>0.246114</v>
      </c>
      <c r="DD733" s="17">
        <f t="shared" si="22"/>
        <v>0.37521657224528349</v>
      </c>
    </row>
    <row r="734" spans="1:108" x14ac:dyDescent="0.2">
      <c r="A734" s="18">
        <v>95</v>
      </c>
      <c r="B734" s="18" t="s">
        <v>472</v>
      </c>
      <c r="C734" s="18">
        <v>1.2292000000000001</v>
      </c>
      <c r="D734" s="18">
        <v>1.0052000000000001</v>
      </c>
      <c r="E734" s="18">
        <v>2.1666669999999999</v>
      </c>
      <c r="F734" s="18">
        <v>0.5625</v>
      </c>
      <c r="G734" s="18">
        <v>1.4739580000000001</v>
      </c>
      <c r="H734" s="18">
        <v>4.0937000000000001</v>
      </c>
      <c r="I734" s="18">
        <v>1.6666669999999999</v>
      </c>
      <c r="J734" s="18">
        <v>3.7395830000000001</v>
      </c>
      <c r="K734" s="18">
        <v>0.678261</v>
      </c>
      <c r="L734" s="18">
        <v>3.921875</v>
      </c>
      <c r="M734" s="18">
        <v>1.7916669999999999</v>
      </c>
      <c r="N734" s="18">
        <v>0.192361</v>
      </c>
      <c r="O734" s="18">
        <v>0.91666700000000001</v>
      </c>
      <c r="P734" s="18">
        <v>0.45833299999999999</v>
      </c>
      <c r="Q734" s="18">
        <v>1.1166670000000001</v>
      </c>
      <c r="R734" s="18">
        <v>1.1369795</v>
      </c>
      <c r="S734" s="18">
        <v>0.59895799999999999</v>
      </c>
      <c r="T734" s="18">
        <v>1.8020830000000001</v>
      </c>
      <c r="U734" s="18">
        <v>4.6302079999999997</v>
      </c>
      <c r="V734" s="18">
        <v>4.7708329999999997</v>
      </c>
      <c r="W734" s="18">
        <v>0.32986100000000002</v>
      </c>
      <c r="X734" s="18">
        <v>3.4114580000000001</v>
      </c>
      <c r="Y734" s="18">
        <v>2.7552080000000001</v>
      </c>
      <c r="Z734" s="18">
        <v>3.53125</v>
      </c>
      <c r="AA734" s="18">
        <v>2.7083330000000001</v>
      </c>
      <c r="AB734" s="18">
        <v>0.93229200000000001</v>
      </c>
      <c r="AC734" s="18">
        <v>2.4739580000000001</v>
      </c>
      <c r="AD734" s="18">
        <v>1.8125</v>
      </c>
      <c r="AE734" s="18">
        <v>2.3489580000000001</v>
      </c>
      <c r="AF734" s="18">
        <v>4.6510420000000003</v>
      </c>
      <c r="AG734" s="18">
        <v>4.5104170000000003</v>
      </c>
      <c r="AH734" s="18">
        <v>4.3861109999999996</v>
      </c>
      <c r="AI734" s="18">
        <v>0.56770799999999999</v>
      </c>
      <c r="AJ734" s="18">
        <v>0.40625</v>
      </c>
      <c r="AK734" s="18">
        <v>2.4739580000000001</v>
      </c>
      <c r="AL734" s="18">
        <v>1.483333</v>
      </c>
      <c r="AM734" s="18">
        <v>1.171875</v>
      </c>
      <c r="AN734" s="18">
        <v>5.96875</v>
      </c>
      <c r="AO734" s="18">
        <v>0.6875</v>
      </c>
      <c r="AP734" s="18">
        <v>8.7552079999999997</v>
      </c>
      <c r="AQ734" s="18">
        <v>4.5885420000000003</v>
      </c>
      <c r="AR734" s="29">
        <f t="shared" si="23"/>
        <v>2.3879726707317075</v>
      </c>
      <c r="AS734" s="18">
        <f t="shared" si="24"/>
        <v>1.8711509310163341</v>
      </c>
      <c r="AV734" s="18">
        <v>95</v>
      </c>
      <c r="AW734" s="18" t="s">
        <v>472</v>
      </c>
      <c r="AX734" s="18">
        <v>1.5246</v>
      </c>
      <c r="AY734" s="18">
        <v>1.0729169999999999</v>
      </c>
      <c r="AZ734" s="18">
        <v>0.41666700000000001</v>
      </c>
      <c r="BA734" s="18">
        <v>0.188889</v>
      </c>
      <c r="BB734" s="18">
        <v>1.90625</v>
      </c>
      <c r="BC734" s="18">
        <v>3.5677080000000001</v>
      </c>
      <c r="BD734" s="18">
        <v>0.37465300000000001</v>
      </c>
      <c r="BE734" s="18">
        <v>2.0520830000000001</v>
      </c>
      <c r="BF734" s="18">
        <v>0.377083</v>
      </c>
      <c r="BG734" s="18">
        <v>0.29618100000000003</v>
      </c>
      <c r="BH734" s="18">
        <v>1.921875</v>
      </c>
      <c r="BI734" s="18">
        <v>2.146528</v>
      </c>
      <c r="BJ734" s="29">
        <f t="shared" si="25"/>
        <v>1.3204528333333334</v>
      </c>
      <c r="BK734" s="18">
        <f t="shared" si="20"/>
        <v>1.061230483893622</v>
      </c>
      <c r="BM734" s="18">
        <v>95</v>
      </c>
      <c r="BN734" s="18" t="s">
        <v>472</v>
      </c>
      <c r="BO734" s="18">
        <v>0.6</v>
      </c>
      <c r="BP734" s="18">
        <v>1.484375</v>
      </c>
      <c r="BQ734" s="18">
        <v>1.90625</v>
      </c>
      <c r="BR734" s="18">
        <v>1.2569440000000001</v>
      </c>
      <c r="BS734" s="18">
        <v>0.64305599999999996</v>
      </c>
      <c r="BT734" s="18">
        <v>0.94513899999999995</v>
      </c>
      <c r="BU734" s="18">
        <v>0.56770799999999999</v>
      </c>
      <c r="BV734" s="18">
        <v>0.66666700000000001</v>
      </c>
      <c r="BW734" s="18">
        <v>0.83611100000000005</v>
      </c>
      <c r="BX734" s="18">
        <v>0.84895799999999999</v>
      </c>
      <c r="BY734" s="18">
        <v>2</v>
      </c>
      <c r="BZ734" s="18">
        <v>0.86458299999999999</v>
      </c>
      <c r="CA734" s="18">
        <v>2.25</v>
      </c>
      <c r="CB734" s="18">
        <v>1.4322919999999999</v>
      </c>
      <c r="CC734" s="18">
        <v>1.0885419999999999</v>
      </c>
      <c r="CD734" s="18">
        <v>0.31770799999999999</v>
      </c>
      <c r="CE734" s="18">
        <v>2.4375</v>
      </c>
      <c r="CF734" s="18">
        <v>0.23958299999999999</v>
      </c>
      <c r="CG734" s="18">
        <v>0.97916700000000001</v>
      </c>
      <c r="CH734" s="18">
        <v>0.765625</v>
      </c>
      <c r="CI734" s="18">
        <v>0.83333299999999999</v>
      </c>
      <c r="CJ734" s="18">
        <v>3.0416669999999999</v>
      </c>
      <c r="CK734" s="18">
        <v>1.84375</v>
      </c>
      <c r="CL734" s="18">
        <v>1.84375</v>
      </c>
      <c r="CM734" s="18">
        <v>0.4375</v>
      </c>
      <c r="CN734" s="29">
        <f t="shared" si="26"/>
        <v>1.2052083199999999</v>
      </c>
      <c r="CO734" s="18">
        <f t="shared" si="27"/>
        <v>0.72413007796100415</v>
      </c>
      <c r="CR734" s="18">
        <v>95</v>
      </c>
      <c r="CS734" s="18" t="s">
        <v>472</v>
      </c>
      <c r="CT734" s="18">
        <v>3.7247000000000002E-2</v>
      </c>
      <c r="CU734" s="18">
        <v>1.1110999999999999E-2</v>
      </c>
      <c r="CV734" s="18">
        <v>7.0832999999999993E-2</v>
      </c>
      <c r="CW734" s="18">
        <v>5.7639000000000003E-2</v>
      </c>
      <c r="CX734" s="18">
        <v>0.21701400000000001</v>
      </c>
      <c r="CY734" s="18">
        <v>4.3749999999999997E-2</v>
      </c>
      <c r="CZ734" s="18">
        <v>0.47986099999999998</v>
      </c>
      <c r="DA734" s="18">
        <v>0.14027800000000001</v>
      </c>
      <c r="DB734" s="18">
        <v>0.84375</v>
      </c>
      <c r="DC734" s="29">
        <f t="shared" si="21"/>
        <v>0.21127588888888887</v>
      </c>
      <c r="DD734" s="17">
        <f t="shared" si="22"/>
        <v>0.27815925032004796</v>
      </c>
    </row>
    <row r="735" spans="1:108" x14ac:dyDescent="0.2">
      <c r="A735" s="18">
        <v>96</v>
      </c>
      <c r="B735" s="18" t="s">
        <v>472</v>
      </c>
      <c r="C735" s="18">
        <v>1.0832999999999999</v>
      </c>
      <c r="D735" s="18">
        <v>1.3021</v>
      </c>
      <c r="E735" s="18">
        <v>2.1875</v>
      </c>
      <c r="F735" s="18">
        <v>0.546875</v>
      </c>
      <c r="G735" s="18">
        <v>1.2916669999999999</v>
      </c>
      <c r="H735" s="18">
        <v>4.6562000000000001</v>
      </c>
      <c r="I735" s="18">
        <v>1.625</v>
      </c>
      <c r="J735" s="18">
        <v>4.15625</v>
      </c>
      <c r="K735" s="18">
        <v>0.821739</v>
      </c>
      <c r="L735" s="18">
        <v>3.90625</v>
      </c>
      <c r="M735" s="18">
        <v>1.4635419999999999</v>
      </c>
      <c r="N735" s="18">
        <v>0.21493100000000001</v>
      </c>
      <c r="O735" s="18">
        <v>0.88749999999999996</v>
      </c>
      <c r="P735" s="18">
        <v>0.55416699999999997</v>
      </c>
      <c r="Q735" s="18">
        <v>1.2416670000000001</v>
      </c>
      <c r="R735" s="18">
        <v>1.0380210000000001</v>
      </c>
      <c r="S735" s="18">
        <v>0.61979200000000001</v>
      </c>
      <c r="T735" s="18">
        <v>2.0833330000000001</v>
      </c>
      <c r="U735" s="18">
        <v>3.8177080000000001</v>
      </c>
      <c r="V735" s="18">
        <v>5.7447920000000003</v>
      </c>
      <c r="W735" s="18">
        <v>0.47916700000000001</v>
      </c>
      <c r="X735" s="18">
        <v>3.15625</v>
      </c>
      <c r="Y735" s="18">
        <v>2.4739580000000001</v>
      </c>
      <c r="Z735" s="18">
        <v>3.65625</v>
      </c>
      <c r="AA735" s="18">
        <v>2.5677080000000001</v>
      </c>
      <c r="AB735" s="18">
        <v>0.91666700000000001</v>
      </c>
      <c r="AC735" s="18">
        <v>2.3697919999999999</v>
      </c>
      <c r="AD735" s="18">
        <v>1.828125</v>
      </c>
      <c r="AE735" s="18">
        <v>3.015625</v>
      </c>
      <c r="AF735" s="18">
        <v>5.0989579999999997</v>
      </c>
      <c r="AG735" s="18">
        <v>5.9114579999999997</v>
      </c>
      <c r="AH735" s="18">
        <v>3.7527780000000002</v>
      </c>
      <c r="AI735" s="18">
        <v>0.58333299999999999</v>
      </c>
      <c r="AJ735" s="18">
        <v>0.3125</v>
      </c>
      <c r="AK735" s="18">
        <v>2.53125</v>
      </c>
      <c r="AL735" s="18">
        <v>1.3277779999999999</v>
      </c>
      <c r="AM735" s="18">
        <v>1.21875</v>
      </c>
      <c r="AN735" s="18">
        <v>6.0520829999999997</v>
      </c>
      <c r="AO735" s="18">
        <v>0.51041700000000001</v>
      </c>
      <c r="AP735" s="18">
        <v>5.5104170000000003</v>
      </c>
      <c r="AQ735" s="18">
        <v>4.6927079999999997</v>
      </c>
      <c r="AR735" s="29">
        <f t="shared" si="23"/>
        <v>2.3709342926829269</v>
      </c>
      <c r="AS735" s="18">
        <f t="shared" si="24"/>
        <v>1.7638167834931187</v>
      </c>
      <c r="AV735" s="18">
        <v>96</v>
      </c>
      <c r="AW735" s="18" t="s">
        <v>472</v>
      </c>
      <c r="AX735" s="18">
        <v>1.7282</v>
      </c>
      <c r="AY735" s="18">
        <v>1.1614580000000001</v>
      </c>
      <c r="AZ735" s="18">
        <v>0.484375</v>
      </c>
      <c r="BA735" s="18">
        <v>0.222222</v>
      </c>
      <c r="BB735" s="18">
        <v>2.328125</v>
      </c>
      <c r="BC735" s="18">
        <v>4.4895829999999997</v>
      </c>
      <c r="BD735" s="18">
        <v>0.50104199999999999</v>
      </c>
      <c r="BE735" s="18">
        <v>1.7916669999999999</v>
      </c>
      <c r="BF735" s="18">
        <v>0.314583</v>
      </c>
      <c r="BG735" s="18">
        <v>0.26874999999999999</v>
      </c>
      <c r="BH735" s="18">
        <v>1.6770830000000001</v>
      </c>
      <c r="BI735" s="18">
        <v>2.3451390000000001</v>
      </c>
      <c r="BJ735" s="29">
        <f t="shared" si="25"/>
        <v>1.4426855833333334</v>
      </c>
      <c r="BK735" s="18">
        <f t="shared" si="20"/>
        <v>1.275782482473738</v>
      </c>
      <c r="BM735" s="18">
        <v>96</v>
      </c>
      <c r="BN735" s="18" t="s">
        <v>472</v>
      </c>
      <c r="BO735" s="18">
        <v>0.63332999999999995</v>
      </c>
      <c r="BP735" s="18">
        <v>1.5677080000000001</v>
      </c>
      <c r="BQ735" s="18">
        <v>1.703125</v>
      </c>
      <c r="BR735" s="18">
        <v>1.254861</v>
      </c>
      <c r="BS735" s="18">
        <v>0.71666700000000005</v>
      </c>
      <c r="BT735" s="18">
        <v>0.69652800000000004</v>
      </c>
      <c r="BU735" s="18">
        <v>0.328125</v>
      </c>
      <c r="BV735" s="18">
        <v>0.66666700000000001</v>
      </c>
      <c r="BW735" s="18">
        <v>0.86666699999999997</v>
      </c>
      <c r="BX735" s="18">
        <v>0.75520799999999999</v>
      </c>
      <c r="BY735" s="18">
        <v>1.9739580000000001</v>
      </c>
      <c r="BZ735" s="18">
        <v>0.84895799999999999</v>
      </c>
      <c r="CA735" s="18">
        <v>2.5572919999999999</v>
      </c>
      <c r="CB735" s="18">
        <v>1.28125</v>
      </c>
      <c r="CC735" s="18">
        <v>1.2083330000000001</v>
      </c>
      <c r="CD735" s="18">
        <v>0.33854200000000001</v>
      </c>
      <c r="CE735" s="18">
        <v>2.2760419999999999</v>
      </c>
      <c r="CF735" s="18">
        <v>0.29166700000000001</v>
      </c>
      <c r="CG735" s="18">
        <v>0.9375</v>
      </c>
      <c r="CH735" s="18">
        <v>0.65104200000000001</v>
      </c>
      <c r="CI735" s="18">
        <v>1.0052080000000001</v>
      </c>
      <c r="CJ735" s="18">
        <v>2.8229169999999999</v>
      </c>
      <c r="CK735" s="18">
        <v>1.9791669999999999</v>
      </c>
      <c r="CL735" s="18">
        <v>1.734375</v>
      </c>
      <c r="CM735" s="18">
        <v>0.65625</v>
      </c>
      <c r="CN735" s="29">
        <f t="shared" si="26"/>
        <v>1.1900554800000001</v>
      </c>
      <c r="CO735" s="18">
        <f t="shared" si="27"/>
        <v>0.70937876877202199</v>
      </c>
      <c r="CR735" s="18">
        <v>96</v>
      </c>
      <c r="CS735" s="18" t="s">
        <v>472</v>
      </c>
      <c r="CT735" s="18">
        <v>4.9557999999999998E-2</v>
      </c>
      <c r="CU735" s="18">
        <v>1.7014000000000001E-2</v>
      </c>
      <c r="CV735" s="18">
        <v>8.4028000000000005E-2</v>
      </c>
      <c r="CW735" s="18">
        <v>6.7708000000000004E-2</v>
      </c>
      <c r="CX735" s="18">
        <v>0.20763899999999999</v>
      </c>
      <c r="CY735" s="18">
        <v>4.7569E-2</v>
      </c>
      <c r="CZ735" s="18">
        <v>0.49895800000000001</v>
      </c>
      <c r="DA735" s="18">
        <v>0.153472</v>
      </c>
      <c r="DB735" s="18">
        <v>0.85416700000000001</v>
      </c>
      <c r="DC735" s="29">
        <f t="shared" si="21"/>
        <v>0.22001255555555554</v>
      </c>
      <c r="DD735" s="17">
        <f t="shared" si="22"/>
        <v>0.27978375504758629</v>
      </c>
    </row>
    <row r="736" spans="1:108" x14ac:dyDescent="0.2">
      <c r="A736" s="18">
        <v>97</v>
      </c>
      <c r="B736" s="18" t="s">
        <v>472</v>
      </c>
      <c r="C736" s="18">
        <v>1.0832999999999999</v>
      </c>
      <c r="D736" s="18">
        <v>1.1718999999999999</v>
      </c>
      <c r="E736" s="18">
        <v>2.1614580000000001</v>
      </c>
      <c r="F736" s="18">
        <v>0.61458299999999999</v>
      </c>
      <c r="G736" s="18">
        <v>1.4114580000000001</v>
      </c>
      <c r="H736" s="18">
        <v>4.6666999999999996</v>
      </c>
      <c r="I736" s="18">
        <v>1.6510419999999999</v>
      </c>
      <c r="J736" s="18">
        <v>3.6354169999999999</v>
      </c>
      <c r="K736" s="18">
        <v>0.69782599999999995</v>
      </c>
      <c r="L736" s="18">
        <v>4.375</v>
      </c>
      <c r="M736" s="18">
        <v>1.6979169999999999</v>
      </c>
      <c r="N736" s="18">
        <v>0.23472199999999999</v>
      </c>
      <c r="O736" s="18">
        <v>0.93333299999999997</v>
      </c>
      <c r="P736" s="18">
        <v>0.5</v>
      </c>
      <c r="Q736" s="18">
        <v>0.94027799999999995</v>
      </c>
      <c r="R736" s="18">
        <v>1.0328124999999999</v>
      </c>
      <c r="S736" s="18">
        <v>0.63020799999999999</v>
      </c>
      <c r="T736" s="18">
        <v>2.0729169999999999</v>
      </c>
      <c r="U736" s="18">
        <v>4.171875</v>
      </c>
      <c r="V736" s="18">
        <v>5.265625</v>
      </c>
      <c r="W736" s="18">
        <v>0.28125</v>
      </c>
      <c r="X736" s="18">
        <v>3.1979169999999999</v>
      </c>
      <c r="Y736" s="18">
        <v>2.9270830000000001</v>
      </c>
      <c r="Z736" s="18">
        <v>3.8229169999999999</v>
      </c>
      <c r="AA736" s="18">
        <v>2.7395830000000001</v>
      </c>
      <c r="AB736" s="18">
        <v>0.96354200000000001</v>
      </c>
      <c r="AC736" s="18">
        <v>2.4166669999999999</v>
      </c>
      <c r="AD736" s="18">
        <v>1.8541669999999999</v>
      </c>
      <c r="AE736" s="18">
        <v>2.359375</v>
      </c>
      <c r="AF736" s="18">
        <v>5.5208329999999997</v>
      </c>
      <c r="AG736" s="18">
        <v>4.6979170000000003</v>
      </c>
      <c r="AH736" s="18">
        <v>3.8361109999999998</v>
      </c>
      <c r="AI736" s="18">
        <v>0.75520799999999999</v>
      </c>
      <c r="AJ736" s="18">
        <v>0.34375</v>
      </c>
      <c r="AK736" s="18">
        <v>2.4895830000000001</v>
      </c>
      <c r="AL736" s="18">
        <v>1.4166669999999999</v>
      </c>
      <c r="AM736" s="18">
        <v>1.6510419999999999</v>
      </c>
      <c r="AN736" s="18">
        <v>6.453125</v>
      </c>
      <c r="AO736" s="18">
        <v>0.453125</v>
      </c>
      <c r="AP736" s="18">
        <v>9.0677079999999997</v>
      </c>
      <c r="AQ736" s="18">
        <v>5.6510420000000003</v>
      </c>
      <c r="AR736" s="29">
        <f t="shared" si="23"/>
        <v>2.4840727682926826</v>
      </c>
      <c r="AS736" s="18">
        <f t="shared" si="24"/>
        <v>2.008945748340738</v>
      </c>
      <c r="AV736" s="18">
        <v>97</v>
      </c>
      <c r="AW736" s="18" t="s">
        <v>472</v>
      </c>
      <c r="AX736" s="18">
        <v>1.8512999999999999</v>
      </c>
      <c r="AY736" s="18">
        <v>1.109375</v>
      </c>
      <c r="AZ736" s="18">
        <v>0.44791700000000001</v>
      </c>
      <c r="BA736" s="18">
        <v>0.222222</v>
      </c>
      <c r="BB736" s="18">
        <v>2.0833330000000001</v>
      </c>
      <c r="BC736" s="18">
        <v>3.890625</v>
      </c>
      <c r="BD736" s="18">
        <v>0.44687500000000002</v>
      </c>
      <c r="BE736" s="18">
        <v>2.0520830000000001</v>
      </c>
      <c r="BF736" s="18">
        <v>0.33124999999999999</v>
      </c>
      <c r="BG736" s="18">
        <v>0.265625</v>
      </c>
      <c r="BH736" s="18">
        <v>1.5052080000000001</v>
      </c>
      <c r="BI736" s="18">
        <v>2.0052080000000001</v>
      </c>
      <c r="BJ736" s="29">
        <f t="shared" si="25"/>
        <v>1.3509184166666668</v>
      </c>
      <c r="BK736" s="18">
        <f t="shared" si="20"/>
        <v>1.1356069775810962</v>
      </c>
      <c r="BM736" s="18">
        <v>97</v>
      </c>
      <c r="BN736" s="18" t="s">
        <v>472</v>
      </c>
      <c r="BO736" s="18">
        <v>0.56042000000000003</v>
      </c>
      <c r="BP736" s="18">
        <v>1.5052080000000001</v>
      </c>
      <c r="BQ736" s="18">
        <v>1.8489580000000001</v>
      </c>
      <c r="BR736" s="18">
        <v>1.360417</v>
      </c>
      <c r="BS736" s="18">
        <v>0.66597200000000001</v>
      </c>
      <c r="BT736" s="18">
        <v>0.75763899999999995</v>
      </c>
      <c r="BU736" s="18">
        <v>0.33854200000000001</v>
      </c>
      <c r="BV736" s="18">
        <v>0.61458299999999999</v>
      </c>
      <c r="BW736" s="18">
        <v>1.0333330000000001</v>
      </c>
      <c r="BX736" s="18">
        <v>0.84895799999999999</v>
      </c>
      <c r="BY736" s="18">
        <v>2.3645830000000001</v>
      </c>
      <c r="BZ736" s="18">
        <v>0.78125</v>
      </c>
      <c r="CA736" s="18">
        <v>2.7239580000000001</v>
      </c>
      <c r="CB736" s="18">
        <v>1.125</v>
      </c>
      <c r="CC736" s="18">
        <v>1.1822919999999999</v>
      </c>
      <c r="CD736" s="18">
        <v>0.39583299999999999</v>
      </c>
      <c r="CE736" s="18">
        <v>2.46875</v>
      </c>
      <c r="CF736" s="18">
        <v>0.28125</v>
      </c>
      <c r="CG736" s="18">
        <v>1.078125</v>
      </c>
      <c r="CH736" s="18">
        <v>0.578125</v>
      </c>
      <c r="CI736" s="18">
        <v>0.76041700000000001</v>
      </c>
      <c r="CJ736" s="18">
        <v>2.7760419999999999</v>
      </c>
      <c r="CK736" s="18">
        <v>1.9895830000000001</v>
      </c>
      <c r="CL736" s="18">
        <v>1.6927080000000001</v>
      </c>
      <c r="CM736" s="18">
        <v>0.45833299999999999</v>
      </c>
      <c r="CN736" s="29">
        <f t="shared" si="26"/>
        <v>1.2076111599999999</v>
      </c>
      <c r="CO736" s="18">
        <f t="shared" si="27"/>
        <v>0.76702475161239558</v>
      </c>
      <c r="CR736" s="18">
        <v>97</v>
      </c>
      <c r="CS736" s="18" t="s">
        <v>472</v>
      </c>
      <c r="CT736" s="18">
        <v>4.2298000000000002E-2</v>
      </c>
      <c r="CU736" s="18">
        <v>1.0763999999999999E-2</v>
      </c>
      <c r="CV736" s="18">
        <v>7.4305999999999997E-2</v>
      </c>
      <c r="CW736" s="18">
        <v>7.8125E-2</v>
      </c>
      <c r="CX736" s="18">
        <v>0.233681</v>
      </c>
      <c r="CY736" s="18">
        <v>5.3818999999999999E-2</v>
      </c>
      <c r="CZ736" s="18">
        <v>0.43368099999999998</v>
      </c>
      <c r="DA736" s="18">
        <v>0.14027800000000001</v>
      </c>
      <c r="DB736" s="18">
        <v>0.85416700000000001</v>
      </c>
      <c r="DC736" s="29">
        <f t="shared" si="21"/>
        <v>0.21345766666666666</v>
      </c>
      <c r="DD736" s="17">
        <f t="shared" si="22"/>
        <v>0.27347623024862694</v>
      </c>
    </row>
    <row r="737" spans="1:108" x14ac:dyDescent="0.2">
      <c r="A737" s="18">
        <v>98</v>
      </c>
      <c r="B737" s="18" t="s">
        <v>472</v>
      </c>
      <c r="C737" s="18">
        <v>1.1927000000000001</v>
      </c>
      <c r="D737" s="18">
        <v>1.2707999999999999</v>
      </c>
      <c r="E737" s="18">
        <v>2.1875</v>
      </c>
      <c r="F737" s="18">
        <v>0.609375</v>
      </c>
      <c r="G737" s="18">
        <v>1.3958330000000001</v>
      </c>
      <c r="H737" s="18">
        <v>3.9062000000000001</v>
      </c>
      <c r="I737" s="18">
        <v>1.9270830000000001</v>
      </c>
      <c r="J737" s="18">
        <v>3.1770830000000001</v>
      </c>
      <c r="K737" s="18">
        <v>0.76956500000000005</v>
      </c>
      <c r="L737" s="18">
        <v>3.4114580000000001</v>
      </c>
      <c r="M737" s="18">
        <v>1.7552080000000001</v>
      </c>
      <c r="N737" s="18">
        <v>0.19930600000000001</v>
      </c>
      <c r="O737" s="18">
        <v>0.90833299999999995</v>
      </c>
      <c r="P737" s="18">
        <v>0.38333299999999998</v>
      </c>
      <c r="Q737" s="18">
        <v>1.160417</v>
      </c>
      <c r="R737" s="18">
        <v>1.0651040000000001</v>
      </c>
      <c r="S737" s="18">
        <v>0.63541700000000001</v>
      </c>
      <c r="T737" s="18">
        <v>2.03125</v>
      </c>
      <c r="U737" s="18">
        <v>4.3072920000000003</v>
      </c>
      <c r="V737" s="18">
        <v>6.0572920000000003</v>
      </c>
      <c r="W737" s="18">
        <v>0.23958299999999999</v>
      </c>
      <c r="X737" s="18">
        <v>3.4427080000000001</v>
      </c>
      <c r="Y737" s="18">
        <v>2.859375</v>
      </c>
      <c r="Z737" s="18">
        <v>3.796875</v>
      </c>
      <c r="AA737" s="18">
        <v>2.5364580000000001</v>
      </c>
      <c r="AB737" s="18">
        <v>0.97395799999999999</v>
      </c>
      <c r="AC737" s="18">
        <v>2.9895830000000001</v>
      </c>
      <c r="AD737" s="18">
        <v>1.7552080000000001</v>
      </c>
      <c r="AE737" s="18">
        <v>2.4375</v>
      </c>
      <c r="AF737" s="18">
        <v>5.421875</v>
      </c>
      <c r="AG737" s="18">
        <v>5.1041670000000003</v>
      </c>
      <c r="AH737" s="18">
        <v>3.6916669999999998</v>
      </c>
      <c r="AI737" s="18">
        <v>0.625</v>
      </c>
      <c r="AJ737" s="18">
        <v>0.328125</v>
      </c>
      <c r="AK737" s="18">
        <v>2.6770830000000001</v>
      </c>
      <c r="AL737" s="18">
        <v>1.361111</v>
      </c>
      <c r="AM737" s="18">
        <v>1.7</v>
      </c>
      <c r="AN737" s="18">
        <v>5.9739579999999997</v>
      </c>
      <c r="AO737" s="18">
        <v>0.44270799999999999</v>
      </c>
      <c r="AP737" s="18">
        <v>7.5364579999999997</v>
      </c>
      <c r="AQ737" s="18">
        <v>5.1354170000000003</v>
      </c>
      <c r="AR737" s="29">
        <f t="shared" si="23"/>
        <v>2.4238869756097561</v>
      </c>
      <c r="AS737" s="18">
        <f t="shared" si="24"/>
        <v>1.8525998237195547</v>
      </c>
      <c r="AV737" s="18">
        <v>98</v>
      </c>
      <c r="AW737" s="18" t="s">
        <v>472</v>
      </c>
      <c r="AX737" s="18">
        <v>1.5578000000000001</v>
      </c>
      <c r="AY737" s="18">
        <v>1.4114580000000001</v>
      </c>
      <c r="AZ737" s="18">
        <v>0.53125</v>
      </c>
      <c r="BA737" s="18">
        <v>0.16388900000000001</v>
      </c>
      <c r="BB737" s="18">
        <v>1.78125</v>
      </c>
      <c r="BC737" s="18">
        <v>3.8697919999999999</v>
      </c>
      <c r="BD737" s="18">
        <v>0.442361</v>
      </c>
      <c r="BE737" s="18">
        <v>2.1197919999999999</v>
      </c>
      <c r="BF737" s="18">
        <v>0.36041699999999999</v>
      </c>
      <c r="BG737" s="18">
        <v>0.31909700000000002</v>
      </c>
      <c r="BH737" s="18">
        <v>1.8385419999999999</v>
      </c>
      <c r="BI737" s="18">
        <v>2.1427079999999998</v>
      </c>
      <c r="BJ737" s="29">
        <f t="shared" si="25"/>
        <v>1.3781963333333334</v>
      </c>
      <c r="BK737" s="18">
        <f t="shared" si="20"/>
        <v>1.1107577263089456</v>
      </c>
      <c r="BM737" s="18">
        <v>98</v>
      </c>
      <c r="BN737" s="18" t="s">
        <v>472</v>
      </c>
      <c r="BO737" s="18">
        <v>0.60624999999999996</v>
      </c>
      <c r="BP737" s="18">
        <v>1.6927080000000001</v>
      </c>
      <c r="BQ737" s="18">
        <v>2</v>
      </c>
      <c r="BR737" s="18">
        <v>1.388889</v>
      </c>
      <c r="BS737" s="18">
        <v>0.60138899999999995</v>
      </c>
      <c r="BT737" s="18">
        <v>0.71597200000000005</v>
      </c>
      <c r="BU737" s="18">
        <v>0.34895799999999999</v>
      </c>
      <c r="BV737" s="18">
        <v>0.65625</v>
      </c>
      <c r="BW737" s="18">
        <v>0.81111100000000003</v>
      </c>
      <c r="BX737" s="18">
        <v>0.859375</v>
      </c>
      <c r="BY737" s="18">
        <v>2.1614580000000001</v>
      </c>
      <c r="BZ737" s="18">
        <v>0.89583299999999999</v>
      </c>
      <c r="CA737" s="18">
        <v>3.390625</v>
      </c>
      <c r="CB737" s="18">
        <v>1.203125</v>
      </c>
      <c r="CC737" s="18">
        <v>0.93229200000000001</v>
      </c>
      <c r="CD737" s="18">
        <v>0.328125</v>
      </c>
      <c r="CE737" s="18">
        <v>2.0572919999999999</v>
      </c>
      <c r="CF737" s="18">
        <v>0.23958299999999999</v>
      </c>
      <c r="CG737" s="18">
        <v>1</v>
      </c>
      <c r="CH737" s="18">
        <v>0.61979200000000001</v>
      </c>
      <c r="CI737" s="18">
        <v>0.83333299999999999</v>
      </c>
      <c r="CJ737" s="18">
        <v>2.9166669999999999</v>
      </c>
      <c r="CK737" s="18">
        <v>2.0520830000000001</v>
      </c>
      <c r="CL737" s="18">
        <v>1.9375</v>
      </c>
      <c r="CM737" s="18">
        <v>0.57291700000000001</v>
      </c>
      <c r="CN737" s="29">
        <f t="shared" si="26"/>
        <v>1.2328610799999999</v>
      </c>
      <c r="CO737" s="18">
        <f t="shared" si="27"/>
        <v>0.83041066431253963</v>
      </c>
      <c r="CR737" s="18">
        <v>98</v>
      </c>
      <c r="CS737" s="18" t="s">
        <v>472</v>
      </c>
      <c r="CT737" s="18">
        <v>5.2399000000000001E-2</v>
      </c>
      <c r="CU737" s="18">
        <v>1.4583E-2</v>
      </c>
      <c r="CV737" s="18">
        <v>7.8125E-2</v>
      </c>
      <c r="CW737" s="18">
        <v>6.3194E-2</v>
      </c>
      <c r="CX737" s="18">
        <v>0.24965300000000001</v>
      </c>
      <c r="CY737" s="18">
        <v>5.3124999999999999E-2</v>
      </c>
      <c r="CZ737" s="18">
        <v>0.57638900000000004</v>
      </c>
      <c r="DA737" s="18">
        <v>0.141319</v>
      </c>
      <c r="DB737" s="18">
        <v>0.90104200000000001</v>
      </c>
      <c r="DC737" s="29">
        <f t="shared" si="21"/>
        <v>0.23664766666666667</v>
      </c>
      <c r="DD737" s="17">
        <f t="shared" si="22"/>
        <v>0.30377976479309815</v>
      </c>
    </row>
    <row r="738" spans="1:108" x14ac:dyDescent="0.2">
      <c r="A738" s="18">
        <v>99</v>
      </c>
      <c r="B738" s="18" t="s">
        <v>472</v>
      </c>
      <c r="C738" s="18">
        <v>1.1667000000000001</v>
      </c>
      <c r="D738" s="18">
        <v>1.25</v>
      </c>
      <c r="E738" s="18">
        <v>2.078125</v>
      </c>
      <c r="F738" s="18">
        <v>0.69270799999999999</v>
      </c>
      <c r="G738" s="18">
        <v>1.5885419999999999</v>
      </c>
      <c r="H738" s="18">
        <v>3.7917000000000001</v>
      </c>
      <c r="I738" s="18">
        <v>1.7447919999999999</v>
      </c>
      <c r="J738" s="18">
        <v>2.9479169999999999</v>
      </c>
      <c r="K738" s="18">
        <v>0.76304300000000003</v>
      </c>
      <c r="L738" s="18">
        <v>3.2083330000000001</v>
      </c>
      <c r="M738" s="18">
        <v>1.6822919999999999</v>
      </c>
      <c r="N738" s="18">
        <v>0.19375000000000001</v>
      </c>
      <c r="O738" s="18">
        <v>1.2083330000000001</v>
      </c>
      <c r="P738" s="18">
        <v>0.5</v>
      </c>
      <c r="Q738" s="18">
        <v>1.388889</v>
      </c>
      <c r="R738" s="18">
        <v>1.0859375</v>
      </c>
      <c r="S738" s="18">
        <v>0.625</v>
      </c>
      <c r="T738" s="18">
        <v>2.0364580000000001</v>
      </c>
      <c r="U738" s="18">
        <v>4.7447920000000003</v>
      </c>
      <c r="V738" s="18">
        <v>5.9791670000000003</v>
      </c>
      <c r="W738" s="18">
        <v>0.26041700000000001</v>
      </c>
      <c r="X738" s="18">
        <v>3.453125</v>
      </c>
      <c r="Y738" s="18">
        <v>3.0260419999999999</v>
      </c>
      <c r="Z738" s="18">
        <v>3.4791669999999999</v>
      </c>
      <c r="AA738" s="18">
        <v>2.796875</v>
      </c>
      <c r="AB738" s="18">
        <v>1.0989580000000001</v>
      </c>
      <c r="AC738" s="18">
        <v>2.796875</v>
      </c>
      <c r="AD738" s="18">
        <v>1.9635419999999999</v>
      </c>
      <c r="AE738" s="18">
        <v>2.578125</v>
      </c>
      <c r="AF738" s="18">
        <v>5.421875</v>
      </c>
      <c r="AG738" s="18">
        <v>5.171875</v>
      </c>
      <c r="AH738" s="18">
        <v>3.7194440000000002</v>
      </c>
      <c r="AI738" s="18">
        <v>0.671875</v>
      </c>
      <c r="AJ738" s="18">
        <v>0.32291700000000001</v>
      </c>
      <c r="AK738" s="18">
        <v>2.2864580000000001</v>
      </c>
      <c r="AL738" s="18">
        <v>1.4722219999999999</v>
      </c>
      <c r="AM738" s="18">
        <v>1.5572919999999999</v>
      </c>
      <c r="AN738" s="18">
        <v>6.5</v>
      </c>
      <c r="AO738" s="18">
        <v>0.4375</v>
      </c>
      <c r="AP738" s="18">
        <v>5.5989579999999997</v>
      </c>
      <c r="AQ738" s="18">
        <v>5.359375</v>
      </c>
      <c r="AR738" s="29">
        <f t="shared" si="23"/>
        <v>2.4060828170731705</v>
      </c>
      <c r="AS738" s="18">
        <f t="shared" si="24"/>
        <v>1.7595302054760731</v>
      </c>
      <c r="AV738" s="18">
        <v>99</v>
      </c>
      <c r="AW738" s="18" t="s">
        <v>472</v>
      </c>
      <c r="AX738" s="18">
        <v>1.8938999999999999</v>
      </c>
      <c r="AY738" s="18">
        <v>1.2760419999999999</v>
      </c>
      <c r="AZ738" s="18">
        <v>0.52083299999999999</v>
      </c>
      <c r="BA738" s="18">
        <v>0.19444400000000001</v>
      </c>
      <c r="BB738" s="18">
        <v>1.9739580000000001</v>
      </c>
      <c r="BC738" s="18">
        <v>4.0833329999999997</v>
      </c>
      <c r="BD738" s="18">
        <v>0.419792</v>
      </c>
      <c r="BE738" s="18">
        <v>2.15625</v>
      </c>
      <c r="BF738" s="18">
        <v>0.36249999999999999</v>
      </c>
      <c r="BG738" s="18">
        <v>0.29236099999999998</v>
      </c>
      <c r="BH738" s="18">
        <v>1.7760419999999999</v>
      </c>
      <c r="BI738" s="18">
        <v>2.0395829999999999</v>
      </c>
      <c r="BJ738" s="29">
        <f t="shared" si="25"/>
        <v>1.4157531666666665</v>
      </c>
      <c r="BK738" s="18">
        <f t="shared" si="20"/>
        <v>1.1821274263153927</v>
      </c>
      <c r="BM738" s="18">
        <v>99</v>
      </c>
      <c r="BN738" s="18" t="s">
        <v>472</v>
      </c>
      <c r="BO738" s="18">
        <v>0.64583000000000002</v>
      </c>
      <c r="BP738" s="18">
        <v>1.7291669999999999</v>
      </c>
      <c r="BQ738" s="18">
        <v>1.859375</v>
      </c>
      <c r="BR738" s="18">
        <v>1.388889</v>
      </c>
      <c r="BS738" s="18">
        <v>0.59791700000000003</v>
      </c>
      <c r="BT738" s="18">
        <v>0.74791700000000005</v>
      </c>
      <c r="BU738" s="18">
        <v>0.25520799999999999</v>
      </c>
      <c r="BV738" s="18">
        <v>0.66666700000000001</v>
      </c>
      <c r="BW738" s="18">
        <v>0.81388899999999997</v>
      </c>
      <c r="BX738" s="18">
        <v>0.859375</v>
      </c>
      <c r="BY738" s="18">
        <v>1.9479169999999999</v>
      </c>
      <c r="BZ738" s="18">
        <v>0.91145799999999999</v>
      </c>
      <c r="CA738" s="18">
        <v>2.8489580000000001</v>
      </c>
      <c r="CB738" s="18">
        <v>1.296875</v>
      </c>
      <c r="CC738" s="18">
        <v>1.0729169999999999</v>
      </c>
      <c r="CD738" s="18">
        <v>0.33333299999999999</v>
      </c>
      <c r="CE738" s="18">
        <v>2.140625</v>
      </c>
      <c r="CF738" s="18">
        <v>0.25520799999999999</v>
      </c>
      <c r="CG738" s="18">
        <v>1.0104169999999999</v>
      </c>
      <c r="CH738" s="18">
        <v>0.64583299999999999</v>
      </c>
      <c r="CI738" s="18">
        <v>0.69791700000000001</v>
      </c>
      <c r="CJ738" s="18">
        <v>3.046875</v>
      </c>
      <c r="CK738" s="18">
        <v>1.7239580000000001</v>
      </c>
      <c r="CL738" s="18">
        <v>2.4114580000000001</v>
      </c>
      <c r="CM738" s="18">
        <v>0.64583299999999999</v>
      </c>
      <c r="CN738" s="29">
        <f t="shared" si="26"/>
        <v>1.22215264</v>
      </c>
      <c r="CO738" s="18">
        <f t="shared" si="27"/>
        <v>0.79124026406742587</v>
      </c>
      <c r="CR738" s="18">
        <v>99</v>
      </c>
      <c r="CS738" s="18" t="s">
        <v>472</v>
      </c>
      <c r="CT738" s="18">
        <v>4.0404000000000002E-2</v>
      </c>
      <c r="CU738" s="18">
        <v>1.1110999999999999E-2</v>
      </c>
      <c r="CV738" s="18">
        <v>7.3263999999999996E-2</v>
      </c>
      <c r="CW738" s="18">
        <v>6.1457999999999999E-2</v>
      </c>
      <c r="CX738" s="18">
        <v>0.24236099999999999</v>
      </c>
      <c r="CY738" s="18">
        <v>5.2082999999999997E-2</v>
      </c>
      <c r="CZ738" s="18">
        <v>0.51944400000000002</v>
      </c>
      <c r="DA738" s="18">
        <v>0.154167</v>
      </c>
      <c r="DB738" s="18">
        <v>1.3020830000000001</v>
      </c>
      <c r="DC738" s="29">
        <f t="shared" si="21"/>
        <v>0.27293055555555557</v>
      </c>
      <c r="DD738" s="17">
        <f t="shared" si="22"/>
        <v>0.41697452091198312</v>
      </c>
    </row>
    <row r="739" spans="1:108" x14ac:dyDescent="0.2">
      <c r="A739" s="18">
        <v>100</v>
      </c>
      <c r="B739" s="18" t="s">
        <v>472</v>
      </c>
      <c r="C739" s="18">
        <v>1.0677000000000001</v>
      </c>
      <c r="D739" s="18">
        <v>1.25</v>
      </c>
      <c r="E739" s="18">
        <v>2.0260419999999999</v>
      </c>
      <c r="F739" s="18">
        <v>0.70833299999999999</v>
      </c>
      <c r="G739" s="18">
        <v>1.5572919999999999</v>
      </c>
      <c r="H739" s="18">
        <v>4.5572999999999997</v>
      </c>
      <c r="I739" s="18">
        <v>2.1145830000000001</v>
      </c>
      <c r="J739" s="18">
        <v>3.3489580000000001</v>
      </c>
      <c r="K739" s="18">
        <v>0.854348</v>
      </c>
      <c r="L739" s="18">
        <v>4.3072920000000003</v>
      </c>
      <c r="M739" s="18">
        <v>1.8125</v>
      </c>
      <c r="N739" s="18">
        <v>0.22638900000000001</v>
      </c>
      <c r="O739" s="18">
        <v>1.0125</v>
      </c>
      <c r="P739" s="18">
        <v>0.48333300000000001</v>
      </c>
      <c r="Q739" s="18">
        <v>1.388889</v>
      </c>
      <c r="R739" s="18">
        <v>1.0890625</v>
      </c>
      <c r="S739" s="18">
        <v>0.61979200000000001</v>
      </c>
      <c r="T739" s="18">
        <v>2.09375</v>
      </c>
      <c r="U739" s="18">
        <v>4.53125</v>
      </c>
      <c r="V739" s="18">
        <v>5.6510420000000003</v>
      </c>
      <c r="W739" s="18">
        <v>0.25347199999999998</v>
      </c>
      <c r="X739" s="18">
        <v>3.7135419999999999</v>
      </c>
      <c r="Y739" s="18">
        <v>2.6875</v>
      </c>
      <c r="Z739" s="18">
        <v>4.2239579999999997</v>
      </c>
      <c r="AA739" s="18">
        <v>2.9739580000000001</v>
      </c>
      <c r="AB739" s="18">
        <v>1.0833330000000001</v>
      </c>
      <c r="AC739" s="18">
        <v>2.9166669999999999</v>
      </c>
      <c r="AD739" s="18">
        <v>1.9479169999999999</v>
      </c>
      <c r="AE739" s="18">
        <v>2.6458330000000001</v>
      </c>
      <c r="AF739" s="18">
        <v>5.4166670000000003</v>
      </c>
      <c r="AG739" s="18">
        <v>6.2135420000000003</v>
      </c>
      <c r="AH739" s="18">
        <v>4.8527779999999998</v>
      </c>
      <c r="AI739" s="18">
        <v>0.61458299999999999</v>
      </c>
      <c r="AJ739" s="18">
        <v>0.30729200000000001</v>
      </c>
      <c r="AK739" s="18">
        <v>2.734375</v>
      </c>
      <c r="AL739" s="18">
        <v>1.45</v>
      </c>
      <c r="AM739" s="18">
        <v>1.421875</v>
      </c>
      <c r="AN739" s="18">
        <v>6.390625</v>
      </c>
      <c r="AO739" s="18">
        <v>0.390625</v>
      </c>
      <c r="AP739" s="18">
        <v>7.171875</v>
      </c>
      <c r="AQ739" s="18">
        <v>5.6614579999999997</v>
      </c>
      <c r="AR739" s="29">
        <f t="shared" si="23"/>
        <v>2.5798105000000002</v>
      </c>
      <c r="AS739" s="18">
        <f t="shared" si="24"/>
        <v>1.9610949425620243</v>
      </c>
      <c r="AV739" s="18">
        <v>100</v>
      </c>
      <c r="AW739" s="18" t="s">
        <v>472</v>
      </c>
      <c r="AX739" s="18">
        <v>1.5483</v>
      </c>
      <c r="AY739" s="18">
        <v>1.4010419999999999</v>
      </c>
      <c r="AZ739" s="18">
        <v>0.52083299999999999</v>
      </c>
      <c r="BA739" s="18">
        <v>0.222222</v>
      </c>
      <c r="BB739" s="18">
        <v>2.4270830000000001</v>
      </c>
      <c r="BC739" s="18">
        <v>4.421875</v>
      </c>
      <c r="BD739" s="18"/>
      <c r="BE739" s="18">
        <v>2.3802080000000001</v>
      </c>
      <c r="BF739" s="18">
        <v>0.408333</v>
      </c>
      <c r="BG739" s="18">
        <v>0.26666699999999999</v>
      </c>
      <c r="BH739" s="18">
        <v>1.8854169999999999</v>
      </c>
      <c r="BI739" s="18">
        <v>2.1732640000000001</v>
      </c>
      <c r="BJ739" s="29">
        <f t="shared" si="25"/>
        <v>1.6050221818181818</v>
      </c>
      <c r="BK739" s="18">
        <f t="shared" si="20"/>
        <v>1.3171254750968531</v>
      </c>
      <c r="BM739" s="18">
        <v>100</v>
      </c>
      <c r="BN739" s="18" t="s">
        <v>472</v>
      </c>
      <c r="BO739" s="18">
        <v>0.62917000000000001</v>
      </c>
      <c r="BP739" s="18">
        <v>1.7760419999999999</v>
      </c>
      <c r="BQ739" s="18">
        <v>2.0052080000000001</v>
      </c>
      <c r="BR739" s="18">
        <v>1.052778</v>
      </c>
      <c r="BS739" s="18">
        <v>0.65416700000000005</v>
      </c>
      <c r="BT739" s="18">
        <v>0.75</v>
      </c>
      <c r="BU739" s="18">
        <v>0.28125</v>
      </c>
      <c r="BV739" s="18">
        <v>0.671875</v>
      </c>
      <c r="BW739" s="18">
        <v>0.81944399999999995</v>
      </c>
      <c r="BX739" s="18">
        <v>0.828125</v>
      </c>
      <c r="BY739" s="18">
        <v>2.1770830000000001</v>
      </c>
      <c r="BZ739" s="18">
        <v>0.828125</v>
      </c>
      <c r="CA739" s="18">
        <v>2.9270830000000001</v>
      </c>
      <c r="CB739" s="18">
        <v>1.3697919999999999</v>
      </c>
      <c r="CC739" s="18">
        <v>1.140625</v>
      </c>
      <c r="CD739" s="18">
        <v>0.36979200000000001</v>
      </c>
      <c r="CE739" s="18">
        <v>2.6614580000000001</v>
      </c>
      <c r="CF739" s="18">
        <v>0.27083299999999999</v>
      </c>
      <c r="CG739" s="18">
        <v>1.0833330000000001</v>
      </c>
      <c r="CH739" s="18">
        <v>0.63020799999999999</v>
      </c>
      <c r="CI739" s="18">
        <v>0.71354200000000001</v>
      </c>
      <c r="CJ739" s="18">
        <v>3.1770830000000001</v>
      </c>
      <c r="CK739" s="18">
        <v>2.0260419999999999</v>
      </c>
      <c r="CL739" s="18">
        <v>2.3645830000000001</v>
      </c>
      <c r="CM739" s="18">
        <v>0.640625</v>
      </c>
      <c r="CN739" s="29">
        <f t="shared" si="26"/>
        <v>1.2739306399999999</v>
      </c>
      <c r="CO739" s="18">
        <f t="shared" si="27"/>
        <v>0.85949374418437385</v>
      </c>
      <c r="CR739" s="18">
        <v>100</v>
      </c>
      <c r="CS739" s="18" t="s">
        <v>472</v>
      </c>
      <c r="CT739" s="18">
        <v>5.5556000000000001E-2</v>
      </c>
      <c r="CU739" s="18">
        <v>1.5278E-2</v>
      </c>
      <c r="CV739" s="18">
        <v>7.6388999999999999E-2</v>
      </c>
      <c r="CW739" s="18">
        <v>5.6944000000000002E-2</v>
      </c>
      <c r="CX739" s="18">
        <v>0.222917</v>
      </c>
      <c r="CY739" s="18">
        <v>6.0416999999999998E-2</v>
      </c>
      <c r="CZ739" s="18">
        <v>0.62118099999999998</v>
      </c>
      <c r="DA739" s="18">
        <v>0.16076399999999999</v>
      </c>
      <c r="DB739" s="18">
        <v>0.84895799999999999</v>
      </c>
      <c r="DC739" s="29">
        <f t="shared" si="21"/>
        <v>0.23537822222222221</v>
      </c>
      <c r="DD739" s="17">
        <f t="shared" si="22"/>
        <v>0.29570982491446651</v>
      </c>
    </row>
    <row r="740" spans="1:108" x14ac:dyDescent="0.2">
      <c r="A740" s="49">
        <v>101</v>
      </c>
      <c r="B740" s="49" t="s">
        <v>473</v>
      </c>
      <c r="C740" s="49">
        <v>1.2813000000000001</v>
      </c>
      <c r="D740" s="49">
        <v>1.2865</v>
      </c>
      <c r="E740" s="49">
        <v>2.1041669999999999</v>
      </c>
      <c r="F740" s="49">
        <v>0.69270799999999999</v>
      </c>
      <c r="G740" s="49">
        <v>1.5729169999999999</v>
      </c>
      <c r="H740" s="49">
        <v>4.5103999999999997</v>
      </c>
      <c r="I740" s="49">
        <v>2.125</v>
      </c>
      <c r="J740" s="49">
        <v>2.8541669999999999</v>
      </c>
      <c r="K740" s="49">
        <v>0.821739</v>
      </c>
      <c r="L740" s="49">
        <v>4.3333329999999997</v>
      </c>
      <c r="M740" s="49">
        <v>1.7395830000000001</v>
      </c>
      <c r="N740" s="49">
        <v>0.22465299999999999</v>
      </c>
      <c r="O740" s="49">
        <v>0.88333300000000003</v>
      </c>
      <c r="P740" s="49">
        <v>0.39583299999999999</v>
      </c>
      <c r="Q740" s="49">
        <v>2.329167</v>
      </c>
      <c r="R740" s="49">
        <v>1.1463540000000001</v>
      </c>
      <c r="S740" s="49">
        <v>0.59895799999999999</v>
      </c>
      <c r="T740" s="49">
        <v>2.1666669999999999</v>
      </c>
      <c r="U740" s="49">
        <v>4.609375</v>
      </c>
      <c r="V740" s="49">
        <v>6.0416670000000003</v>
      </c>
      <c r="W740" s="49">
        <v>0.21875</v>
      </c>
      <c r="X740" s="49">
        <v>3.7447919999999999</v>
      </c>
      <c r="Y740" s="49">
        <v>3.1614580000000001</v>
      </c>
      <c r="Z740" s="49">
        <v>3.7864580000000001</v>
      </c>
      <c r="AA740" s="49">
        <v>2.9010419999999999</v>
      </c>
      <c r="AB740" s="49">
        <v>1.171875</v>
      </c>
      <c r="AC740" s="49">
        <v>3.2083330000000001</v>
      </c>
      <c r="AD740" s="49">
        <v>1.9895830000000001</v>
      </c>
      <c r="AE740" s="49">
        <v>2.5260419999999999</v>
      </c>
      <c r="AF740" s="49">
        <v>5.28125</v>
      </c>
      <c r="AG740" s="49">
        <v>5.078125</v>
      </c>
      <c r="AH740" s="49">
        <v>4.1541670000000002</v>
      </c>
      <c r="AI740" s="49">
        <v>0.66145799999999999</v>
      </c>
      <c r="AJ740" s="49">
        <v>0.41666700000000001</v>
      </c>
      <c r="AK740" s="49">
        <v>2.8177080000000001</v>
      </c>
      <c r="AL740" s="49">
        <v>1.516667</v>
      </c>
      <c r="AM740" s="49">
        <v>1.6</v>
      </c>
      <c r="AN740" s="49">
        <v>6.84375</v>
      </c>
      <c r="AO740" s="49">
        <v>0.52604200000000001</v>
      </c>
      <c r="AP740" s="49">
        <v>7.7916670000000003</v>
      </c>
      <c r="AQ740" s="49">
        <v>5.4375</v>
      </c>
      <c r="AR740" s="50">
        <f t="shared" si="23"/>
        <v>2.5988086585365857</v>
      </c>
      <c r="AS740" s="49">
        <f t="shared" si="24"/>
        <v>1.9387324759589142</v>
      </c>
      <c r="AV740" s="49">
        <v>101</v>
      </c>
      <c r="AW740" s="49" t="s">
        <v>473</v>
      </c>
      <c r="AX740" s="49">
        <v>1.5294000000000001</v>
      </c>
      <c r="AY740" s="49">
        <v>1.3958330000000001</v>
      </c>
      <c r="AZ740" s="49">
        <v>0.57291700000000001</v>
      </c>
      <c r="BA740" s="49">
        <v>0.219444</v>
      </c>
      <c r="BB740" s="49">
        <v>2.2239580000000001</v>
      </c>
      <c r="BC740" s="49">
        <v>4.4166670000000003</v>
      </c>
      <c r="BD740" s="49">
        <v>0.44687500000000002</v>
      </c>
      <c r="BE740" s="49">
        <v>2.3645830000000001</v>
      </c>
      <c r="BF740" s="49">
        <v>0.42708299999999999</v>
      </c>
      <c r="BG740" s="49">
        <v>0.29062500000000002</v>
      </c>
      <c r="BH740" s="49">
        <v>1.5677080000000001</v>
      </c>
      <c r="BI740" s="49">
        <v>2.1847219999999998</v>
      </c>
      <c r="BJ740" s="50">
        <f t="shared" si="25"/>
        <v>1.4699845833333336</v>
      </c>
      <c r="BK740" s="49">
        <f t="shared" si="20"/>
        <v>1.2616546717732522</v>
      </c>
      <c r="BM740" s="49">
        <v>101</v>
      </c>
      <c r="BN740" s="49" t="s">
        <v>473</v>
      </c>
      <c r="BO740" s="49">
        <v>0.57708000000000004</v>
      </c>
      <c r="BP740" s="49">
        <v>1.6927080000000001</v>
      </c>
      <c r="BQ740" s="49">
        <v>2.3541669999999999</v>
      </c>
      <c r="BR740" s="49">
        <v>1.0958330000000001</v>
      </c>
      <c r="BS740" s="49">
        <v>0.58750000000000002</v>
      </c>
      <c r="BT740" s="49">
        <v>0.92916699999999997</v>
      </c>
      <c r="BU740" s="49">
        <v>0.32291700000000001</v>
      </c>
      <c r="BV740" s="49">
        <v>0.765625</v>
      </c>
      <c r="BW740" s="49">
        <v>0.76666699999999999</v>
      </c>
      <c r="BX740" s="49">
        <v>0.796875</v>
      </c>
      <c r="BY740" s="49">
        <v>2.203125</v>
      </c>
      <c r="BZ740" s="49">
        <v>0.78645799999999999</v>
      </c>
      <c r="CA740" s="49">
        <v>3.015625</v>
      </c>
      <c r="CB740" s="49">
        <v>1.703125</v>
      </c>
      <c r="CC740" s="49">
        <v>1.0260419999999999</v>
      </c>
      <c r="CD740" s="49">
        <v>0.30208299999999999</v>
      </c>
      <c r="CE740" s="49">
        <v>2.3072919999999999</v>
      </c>
      <c r="CF740" s="49">
        <v>0.265625</v>
      </c>
      <c r="CG740" s="49">
        <v>1.1354169999999999</v>
      </c>
      <c r="CH740" s="49">
        <v>0.64583299999999999</v>
      </c>
      <c r="CI740" s="49">
        <v>0.828125</v>
      </c>
      <c r="CJ740" s="49">
        <v>3.1927080000000001</v>
      </c>
      <c r="CK740" s="49">
        <v>1.921875</v>
      </c>
      <c r="CL740" s="49">
        <v>1.9739580000000001</v>
      </c>
      <c r="CM740" s="49">
        <v>0.76041700000000001</v>
      </c>
      <c r="CN740" s="50">
        <f t="shared" si="26"/>
        <v>1.2782498799999999</v>
      </c>
      <c r="CO740" s="49">
        <f t="shared" si="27"/>
        <v>0.84097629302903698</v>
      </c>
      <c r="CR740" s="49">
        <v>101</v>
      </c>
      <c r="CS740" s="49" t="s">
        <v>473</v>
      </c>
      <c r="CT740" s="49"/>
      <c r="CU740" s="49">
        <v>1.8402999999999999E-2</v>
      </c>
      <c r="CV740" s="49">
        <v>7.7082999999999999E-2</v>
      </c>
      <c r="CW740" s="49">
        <v>6.8056000000000005E-2</v>
      </c>
      <c r="CX740" s="49">
        <v>0.21840300000000001</v>
      </c>
      <c r="CY740" s="49">
        <v>6.5972000000000003E-2</v>
      </c>
      <c r="CZ740" s="49">
        <v>0.5625</v>
      </c>
      <c r="DA740" s="49">
        <v>0.14826400000000001</v>
      </c>
      <c r="DB740" s="49">
        <v>0.85416700000000001</v>
      </c>
      <c r="DC740" s="50">
        <f t="shared" si="21"/>
        <v>0.251606</v>
      </c>
      <c r="DD740" s="17">
        <f t="shared" si="22"/>
        <v>0.29868984088228662</v>
      </c>
    </row>
    <row r="741" spans="1:108" x14ac:dyDescent="0.2">
      <c r="A741" s="49">
        <v>102</v>
      </c>
      <c r="B741" s="49" t="s">
        <v>473</v>
      </c>
      <c r="C741" s="49">
        <v>1.2343999999999999</v>
      </c>
      <c r="D741" s="49">
        <v>1.349</v>
      </c>
      <c r="E741" s="49">
        <v>1.9322919999999999</v>
      </c>
      <c r="F741" s="49">
        <v>0.72395799999999999</v>
      </c>
      <c r="G741" s="49">
        <v>1.4791669999999999</v>
      </c>
      <c r="H741" s="49">
        <v>4.9218999999999999</v>
      </c>
      <c r="I741" s="49">
        <v>2.8072919999999999</v>
      </c>
      <c r="J741" s="49">
        <v>3.1145830000000001</v>
      </c>
      <c r="K741" s="49">
        <v>0.854348</v>
      </c>
      <c r="L741" s="49">
        <v>4.109375</v>
      </c>
      <c r="M741" s="49">
        <v>1.421875</v>
      </c>
      <c r="N741" s="49">
        <v>0.28229199999999999</v>
      </c>
      <c r="O741" s="49">
        <v>0.98333300000000001</v>
      </c>
      <c r="P741" s="49">
        <v>0.44583299999999998</v>
      </c>
      <c r="Q741" s="49">
        <v>2.0416669999999999</v>
      </c>
      <c r="R741" s="49">
        <v>1.028125</v>
      </c>
      <c r="S741" s="49">
        <v>0.59375</v>
      </c>
      <c r="T741" s="49">
        <v>2.3802080000000001</v>
      </c>
      <c r="U741" s="49">
        <v>4.8958329999999997</v>
      </c>
      <c r="V741" s="49">
        <v>6.3020829999999997</v>
      </c>
      <c r="W741" s="49">
        <v>0.29513899999999998</v>
      </c>
      <c r="X741" s="49">
        <v>3.9166669999999999</v>
      </c>
      <c r="Y741" s="49">
        <v>3.265625</v>
      </c>
      <c r="Z741" s="49">
        <v>3.6875</v>
      </c>
      <c r="AA741" s="49">
        <v>2.7135419999999999</v>
      </c>
      <c r="AB741" s="49">
        <v>1.21875</v>
      </c>
      <c r="AC741" s="49">
        <v>3.0625</v>
      </c>
      <c r="AD741" s="49">
        <v>1.921875</v>
      </c>
      <c r="AE741" s="49">
        <v>2.75</v>
      </c>
      <c r="AF741" s="49">
        <v>5.8697920000000003</v>
      </c>
      <c r="AG741" s="49">
        <v>5.5729170000000003</v>
      </c>
      <c r="AH741" s="49">
        <v>4.4124999999999996</v>
      </c>
      <c r="AI741" s="49">
        <v>0.58333299999999999</v>
      </c>
      <c r="AJ741" s="49">
        <v>0.359375</v>
      </c>
      <c r="AK741" s="49">
        <v>3.2916669999999999</v>
      </c>
      <c r="AL741" s="49">
        <v>1.4555560000000001</v>
      </c>
      <c r="AM741" s="49">
        <v>1.5572919999999999</v>
      </c>
      <c r="AN741" s="49">
        <v>7.3125</v>
      </c>
      <c r="AO741" s="49">
        <v>0.45833299999999999</v>
      </c>
      <c r="AP741" s="49">
        <v>7.3541670000000003</v>
      </c>
      <c r="AQ741" s="49">
        <v>4.8958329999999997</v>
      </c>
      <c r="AR741" s="50">
        <f t="shared" si="23"/>
        <v>2.6550287073170731</v>
      </c>
      <c r="AS741" s="49">
        <f t="shared" si="24"/>
        <v>2.0008217912840243</v>
      </c>
      <c r="AV741" s="49">
        <v>102</v>
      </c>
      <c r="AW741" s="49" t="s">
        <v>473</v>
      </c>
      <c r="AX741" s="49">
        <v>1.8229</v>
      </c>
      <c r="AY741" s="49">
        <v>1.2916669999999999</v>
      </c>
      <c r="AZ741" s="49">
        <v>0.46875</v>
      </c>
      <c r="BA741" s="49">
        <v>0.22500000000000001</v>
      </c>
      <c r="BB741" s="49">
        <v>2.3541669999999999</v>
      </c>
      <c r="BC741" s="49">
        <v>4.7864579999999997</v>
      </c>
      <c r="BD741" s="49">
        <v>0.50555600000000001</v>
      </c>
      <c r="BE741" s="49">
        <v>2.1458330000000001</v>
      </c>
      <c r="BF741" s="49">
        <v>0.36458299999999999</v>
      </c>
      <c r="BG741" s="49">
        <v>0.32222200000000001</v>
      </c>
      <c r="BH741" s="49">
        <v>1.5572919999999999</v>
      </c>
      <c r="BI741" s="49">
        <v>2.280208</v>
      </c>
      <c r="BJ741" s="50">
        <f t="shared" si="25"/>
        <v>1.5103863333333332</v>
      </c>
      <c r="BK741" s="49">
        <f t="shared" si="20"/>
        <v>1.3569723625053209</v>
      </c>
      <c r="BM741" s="49">
        <v>102</v>
      </c>
      <c r="BN741" s="49" t="s">
        <v>473</v>
      </c>
      <c r="BO741" s="49">
        <v>0.54166999999999998</v>
      </c>
      <c r="BP741" s="49">
        <v>1.4895830000000001</v>
      </c>
      <c r="BQ741" s="49">
        <v>1.8541669999999999</v>
      </c>
      <c r="BR741" s="49">
        <v>1.1958329999999999</v>
      </c>
      <c r="BS741" s="49">
        <v>0.65</v>
      </c>
      <c r="BT741" s="49">
        <v>0.86250000000000004</v>
      </c>
      <c r="BU741" s="49">
        <v>0.1875</v>
      </c>
      <c r="BV741" s="49">
        <v>0.765625</v>
      </c>
      <c r="BW741" s="49">
        <v>0.88611099999999998</v>
      </c>
      <c r="BX741" s="49">
        <v>0.78645799999999999</v>
      </c>
      <c r="BY741" s="49">
        <v>2.3958330000000001</v>
      </c>
      <c r="BZ741" s="49">
        <v>0.91145799999999999</v>
      </c>
      <c r="CA741" s="49">
        <v>3.2604169999999999</v>
      </c>
      <c r="CB741" s="49">
        <v>1.8697919999999999</v>
      </c>
      <c r="CC741" s="49">
        <v>1.0260419999999999</v>
      </c>
      <c r="CD741" s="49">
        <v>0.296875</v>
      </c>
      <c r="CE741" s="49">
        <v>2.2916669999999999</v>
      </c>
      <c r="CF741" s="49">
        <v>0.28125</v>
      </c>
      <c r="CG741" s="49">
        <v>1.1458330000000001</v>
      </c>
      <c r="CH741" s="49">
        <v>0.66666700000000001</v>
      </c>
      <c r="CI741" s="49">
        <v>0.82291700000000001</v>
      </c>
      <c r="CJ741" s="49">
        <v>3.1666669999999999</v>
      </c>
      <c r="CK741" s="49">
        <v>1.8177080000000001</v>
      </c>
      <c r="CL741" s="49">
        <v>3.2552080000000001</v>
      </c>
      <c r="CM741" s="49">
        <v>0.46354200000000001</v>
      </c>
      <c r="CN741" s="50">
        <f t="shared" si="26"/>
        <v>1.31565292</v>
      </c>
      <c r="CO741" s="49">
        <f t="shared" si="27"/>
        <v>0.93640970970011816</v>
      </c>
      <c r="CR741" s="49">
        <v>102</v>
      </c>
      <c r="CS741" s="49" t="s">
        <v>473</v>
      </c>
      <c r="CT741" s="49">
        <v>4.5455000000000002E-2</v>
      </c>
      <c r="CU741" s="49">
        <v>1.2153000000000001E-2</v>
      </c>
      <c r="CV741" s="49">
        <v>7.5346999999999997E-2</v>
      </c>
      <c r="CW741" s="49">
        <v>7.2568999999999995E-2</v>
      </c>
      <c r="CX741" s="49">
        <v>0.247917</v>
      </c>
      <c r="CY741" s="49">
        <v>7.1180999999999994E-2</v>
      </c>
      <c r="CZ741" s="49">
        <v>0.46979199999999999</v>
      </c>
      <c r="DA741" s="49">
        <v>0.175347</v>
      </c>
      <c r="DB741" s="49">
        <v>0.796875</v>
      </c>
      <c r="DC741" s="50">
        <f t="shared" si="21"/>
        <v>0.2185151111111111</v>
      </c>
      <c r="DD741" s="17">
        <f t="shared" si="22"/>
        <v>0.25894208606773661</v>
      </c>
    </row>
    <row r="742" spans="1:108" x14ac:dyDescent="0.2">
      <c r="A742" s="49">
        <v>103</v>
      </c>
      <c r="B742" s="49" t="s">
        <v>473</v>
      </c>
      <c r="C742" s="49">
        <v>1.224</v>
      </c>
      <c r="D742" s="49">
        <v>1.3906000000000001</v>
      </c>
      <c r="E742" s="49">
        <v>1.8333330000000001</v>
      </c>
      <c r="F742" s="49">
        <v>0.68229200000000001</v>
      </c>
      <c r="G742" s="49">
        <v>1.5208330000000001</v>
      </c>
      <c r="H742" s="49">
        <v>4.4218999999999999</v>
      </c>
      <c r="I742" s="49">
        <v>2.890625</v>
      </c>
      <c r="J742" s="49">
        <v>3.5052080000000001</v>
      </c>
      <c r="K742" s="49">
        <v>1.173913</v>
      </c>
      <c r="L742" s="49">
        <v>5.6041670000000003</v>
      </c>
      <c r="M742" s="49">
        <v>2.1145830000000001</v>
      </c>
      <c r="N742" s="49">
        <v>0.38993100000000003</v>
      </c>
      <c r="O742" s="49">
        <v>1.375</v>
      </c>
      <c r="P742" s="49">
        <v>0.6</v>
      </c>
      <c r="Q742" s="49">
        <v>2.5666669999999998</v>
      </c>
      <c r="R742" s="49">
        <v>1.3145830000000001</v>
      </c>
      <c r="S742" s="49">
        <v>1.0364580000000001</v>
      </c>
      <c r="T742" s="49">
        <v>2.8697919999999999</v>
      </c>
      <c r="U742" s="49">
        <v>7.5833329999999997</v>
      </c>
      <c r="V742" s="49">
        <v>7.9895829999999997</v>
      </c>
      <c r="W742" s="49">
        <v>0.39236100000000002</v>
      </c>
      <c r="X742" s="49">
        <v>4.5833329999999997</v>
      </c>
      <c r="Y742" s="49">
        <v>3.75</v>
      </c>
      <c r="Z742" s="49">
        <v>5.2708329999999997</v>
      </c>
      <c r="AA742" s="49">
        <v>3.6510419999999999</v>
      </c>
      <c r="AB742" s="49">
        <v>2.0260419999999999</v>
      </c>
      <c r="AC742" s="49">
        <v>3.4322919999999999</v>
      </c>
      <c r="AD742" s="49">
        <v>2.5</v>
      </c>
      <c r="AE742" s="49">
        <v>4.0833329999999997</v>
      </c>
      <c r="AF742" s="49">
        <v>8.1666670000000003</v>
      </c>
      <c r="AG742" s="49">
        <v>7.8802079999999997</v>
      </c>
      <c r="AH742" s="49">
        <v>5.2874999999999996</v>
      </c>
      <c r="AI742" s="49">
        <v>0.88020799999999999</v>
      </c>
      <c r="AJ742" s="49">
        <v>0.36458299999999999</v>
      </c>
      <c r="AK742" s="49">
        <v>5.1145829999999997</v>
      </c>
      <c r="AL742" s="49">
        <v>1.8111109999999999</v>
      </c>
      <c r="AM742" s="49">
        <v>3.4270830000000001</v>
      </c>
      <c r="AN742" s="49">
        <v>8.890625</v>
      </c>
      <c r="AO742" s="49">
        <v>0.63020799999999999</v>
      </c>
      <c r="AP742" s="49">
        <v>7</v>
      </c>
      <c r="AQ742" s="49">
        <v>5.9114579999999997</v>
      </c>
      <c r="AR742" s="50">
        <f t="shared" si="23"/>
        <v>3.3448846585365848</v>
      </c>
      <c r="AS742" s="49">
        <f t="shared" si="24"/>
        <v>2.4851814097768163</v>
      </c>
      <c r="AV742" s="49">
        <v>103</v>
      </c>
      <c r="AW742" s="49" t="s">
        <v>473</v>
      </c>
      <c r="AX742" s="49">
        <v>1.9981</v>
      </c>
      <c r="AY742" s="49">
        <v>1.2291669999999999</v>
      </c>
      <c r="AZ742" s="49">
        <v>0.4375</v>
      </c>
      <c r="BA742" s="49">
        <v>0.216667</v>
      </c>
      <c r="BB742" s="49">
        <v>2.3177080000000001</v>
      </c>
      <c r="BC742" s="49">
        <v>4.6354170000000003</v>
      </c>
      <c r="BD742" s="49">
        <v>0.57777800000000001</v>
      </c>
      <c r="BE742" s="49">
        <v>2.8385419999999999</v>
      </c>
      <c r="BF742" s="49">
        <v>0.5</v>
      </c>
      <c r="BG742" s="49">
        <v>0.39027800000000001</v>
      </c>
      <c r="BH742" s="49">
        <v>2.3229169999999999</v>
      </c>
      <c r="BI742" s="49">
        <v>4.7708329999999997</v>
      </c>
      <c r="BJ742" s="50">
        <f t="shared" si="25"/>
        <v>1.8529089166666666</v>
      </c>
      <c r="BK742" s="49">
        <f t="shared" si="20"/>
        <v>1.3806939952041113</v>
      </c>
      <c r="BM742" s="49">
        <v>103</v>
      </c>
      <c r="BN742" s="49" t="s">
        <v>473</v>
      </c>
      <c r="BO742" s="49">
        <v>0.58333000000000002</v>
      </c>
      <c r="BP742" s="49">
        <v>1.4583330000000001</v>
      </c>
      <c r="BQ742" s="49">
        <v>1.5</v>
      </c>
      <c r="BR742" s="49">
        <v>1.0833330000000001</v>
      </c>
      <c r="BS742" s="49">
        <v>0.81666700000000003</v>
      </c>
      <c r="BT742" s="49">
        <v>1.55</v>
      </c>
      <c r="BU742" s="49">
        <v>0.4375</v>
      </c>
      <c r="BV742" s="49">
        <v>1.0260419999999999</v>
      </c>
      <c r="BW742" s="49">
        <v>1.052778</v>
      </c>
      <c r="BX742" s="49">
        <v>1.0208330000000001</v>
      </c>
      <c r="BY742" s="49">
        <v>2.8854169999999999</v>
      </c>
      <c r="BZ742" s="49">
        <v>1.1510419999999999</v>
      </c>
      <c r="CA742" s="49">
        <v>3.2135419999999999</v>
      </c>
      <c r="CB742" s="49">
        <v>1.9322919999999999</v>
      </c>
      <c r="CC742" s="49">
        <v>1.2604169999999999</v>
      </c>
      <c r="CD742" s="49">
        <v>0.453125</v>
      </c>
      <c r="CE742" s="49">
        <v>2.1822919999999999</v>
      </c>
      <c r="CF742" s="49">
        <v>0.359375</v>
      </c>
      <c r="CG742" s="49">
        <v>1.2552080000000001</v>
      </c>
      <c r="CH742" s="49">
        <v>0.875</v>
      </c>
      <c r="CI742" s="49">
        <v>1.3958330000000001</v>
      </c>
      <c r="CJ742" s="49">
        <v>4.3072920000000003</v>
      </c>
      <c r="CK742" s="49">
        <v>2.890625</v>
      </c>
      <c r="CL742" s="49">
        <v>2.78125</v>
      </c>
      <c r="CM742" s="49">
        <v>0.578125</v>
      </c>
      <c r="CN742" s="50">
        <f t="shared" si="26"/>
        <v>1.5219860399999998</v>
      </c>
      <c r="CO742" s="49">
        <f t="shared" si="27"/>
        <v>1.0022448034471372</v>
      </c>
      <c r="CR742" s="49">
        <v>103</v>
      </c>
      <c r="CS742" s="49" t="s">
        <v>473</v>
      </c>
      <c r="CT742" s="49">
        <v>4.0404000000000002E-2</v>
      </c>
      <c r="CU742" s="49">
        <v>9.0279999999999996E-3</v>
      </c>
      <c r="CV742" s="49">
        <v>8.2986000000000004E-2</v>
      </c>
      <c r="CW742" s="49">
        <v>0.144792</v>
      </c>
      <c r="CX742" s="49">
        <v>0.41840300000000002</v>
      </c>
      <c r="CY742" s="49">
        <v>7.2916999999999996E-2</v>
      </c>
      <c r="CZ742" s="49">
        <v>1.019444</v>
      </c>
      <c r="DA742" s="49">
        <v>0.30555599999999999</v>
      </c>
      <c r="DB742" s="49">
        <v>1.2604169999999999</v>
      </c>
      <c r="DC742" s="50">
        <f t="shared" si="21"/>
        <v>0.37266077777777779</v>
      </c>
      <c r="DD742" s="17">
        <f t="shared" si="22"/>
        <v>0.45844034525682226</v>
      </c>
    </row>
    <row r="743" spans="1:108" x14ac:dyDescent="0.2">
      <c r="A743" s="49">
        <v>104</v>
      </c>
      <c r="B743" s="49" t="s">
        <v>473</v>
      </c>
      <c r="C743" s="49">
        <v>1.8906000000000001</v>
      </c>
      <c r="D743" s="49">
        <v>1.6406000000000001</v>
      </c>
      <c r="E743" s="49">
        <v>1.875</v>
      </c>
      <c r="F743" s="49">
        <v>0.73958299999999999</v>
      </c>
      <c r="G743" s="49">
        <v>1.34375</v>
      </c>
      <c r="H743" s="49">
        <v>4.375</v>
      </c>
      <c r="I743" s="49">
        <v>1.8489580000000001</v>
      </c>
      <c r="J743" s="49">
        <v>4.15625</v>
      </c>
      <c r="K743" s="49">
        <v>1.5391300000000001</v>
      </c>
      <c r="L743" s="49">
        <v>5.7604170000000003</v>
      </c>
      <c r="M743" s="49">
        <v>2.7135419999999999</v>
      </c>
      <c r="N743" s="49">
        <v>0.44374999999999998</v>
      </c>
      <c r="O743" s="49">
        <v>1.3625</v>
      </c>
      <c r="P743" s="49">
        <v>0.71666700000000005</v>
      </c>
      <c r="Q743" s="49">
        <v>2.2833329999999998</v>
      </c>
      <c r="R743" s="49">
        <v>1.5718749999999999</v>
      </c>
      <c r="S743" s="49">
        <v>1.421875</v>
      </c>
      <c r="T743" s="49">
        <v>3.8072919999999999</v>
      </c>
      <c r="U743" s="49">
        <v>9.7239579999999997</v>
      </c>
      <c r="V743" s="49">
        <v>11.49375</v>
      </c>
      <c r="W743" s="49">
        <v>0.59375</v>
      </c>
      <c r="X743" s="49">
        <v>6.4322920000000003</v>
      </c>
      <c r="Y743" s="49">
        <v>4.4739579999999997</v>
      </c>
      <c r="Z743" s="49">
        <v>5.4322920000000003</v>
      </c>
      <c r="AA743" s="49">
        <v>6.265625</v>
      </c>
      <c r="AB743" s="49">
        <v>3.5364580000000001</v>
      </c>
      <c r="AC743" s="49">
        <v>5.0052079999999997</v>
      </c>
      <c r="AD743" s="49">
        <v>3.734375</v>
      </c>
      <c r="AE743" s="49">
        <v>5.2395829999999997</v>
      </c>
      <c r="AF743" s="49">
        <v>8.1875</v>
      </c>
      <c r="AG743" s="49">
        <v>7.2864579999999997</v>
      </c>
      <c r="AH743" s="49">
        <v>7.6541670000000002</v>
      </c>
      <c r="AI743" s="49">
        <v>1.4479169999999999</v>
      </c>
      <c r="AJ743" s="49">
        <v>0.52083299999999999</v>
      </c>
      <c r="AK743" s="49">
        <v>5.5989579999999997</v>
      </c>
      <c r="AL743" s="49">
        <v>2.7555559999999999</v>
      </c>
      <c r="AM743" s="49">
        <v>6.171875</v>
      </c>
      <c r="AN743" s="49">
        <v>9.4479170000000003</v>
      </c>
      <c r="AO743" s="49">
        <v>1.2760419999999999</v>
      </c>
      <c r="AP743" s="49">
        <v>6.9930560000000002</v>
      </c>
      <c r="AQ743" s="49">
        <v>8.6666670000000003</v>
      </c>
      <c r="AR743" s="50">
        <f t="shared" si="23"/>
        <v>4.0836174878048768</v>
      </c>
      <c r="AS743" s="49">
        <f t="shared" si="24"/>
        <v>2.9457107246975074</v>
      </c>
      <c r="AV743" s="49">
        <v>104</v>
      </c>
      <c r="AW743" s="49" t="s">
        <v>473</v>
      </c>
      <c r="AX743" s="49">
        <v>1.9366000000000001</v>
      </c>
      <c r="AY743" s="49">
        <v>1.4114580000000001</v>
      </c>
      <c r="AZ743" s="49">
        <v>0.53125</v>
      </c>
      <c r="BA743" s="49">
        <v>0.213889</v>
      </c>
      <c r="BB743" s="49">
        <v>2.0052080000000001</v>
      </c>
      <c r="BC743" s="49">
        <v>4.2239579999999997</v>
      </c>
      <c r="BD743" s="49">
        <v>0.63194399999999995</v>
      </c>
      <c r="BE743" s="49">
        <v>4.5104170000000003</v>
      </c>
      <c r="BF743" s="49">
        <v>0.64583299999999999</v>
      </c>
      <c r="BG743" s="49">
        <v>0.40763899999999997</v>
      </c>
      <c r="BH743" s="49">
        <v>3.9791669999999999</v>
      </c>
      <c r="BI743" s="49">
        <v>6.7916670000000003</v>
      </c>
      <c r="BJ743" s="50">
        <f t="shared" si="25"/>
        <v>2.2740858333333334</v>
      </c>
      <c r="BK743" s="49">
        <f t="shared" si="20"/>
        <v>1.6400861537801159</v>
      </c>
      <c r="BM743" s="49">
        <v>104</v>
      </c>
      <c r="BN743" s="49" t="s">
        <v>473</v>
      </c>
      <c r="BO743" s="49">
        <v>0.56874999999999998</v>
      </c>
      <c r="BP743" s="49">
        <v>1.7708330000000001</v>
      </c>
      <c r="BQ743" s="49">
        <v>1.9322919999999999</v>
      </c>
      <c r="BR743" s="49">
        <v>1.65</v>
      </c>
      <c r="BS743" s="49">
        <v>1.1583330000000001</v>
      </c>
      <c r="BT743" s="49">
        <v>1.183333</v>
      </c>
      <c r="BU743" s="49">
        <v>0.46354200000000001</v>
      </c>
      <c r="BV743" s="49">
        <v>1.1927080000000001</v>
      </c>
      <c r="BW743" s="49">
        <v>1.175</v>
      </c>
      <c r="BX743" s="49">
        <v>1.5260419999999999</v>
      </c>
      <c r="BY743" s="49">
        <v>3.7552080000000001</v>
      </c>
      <c r="BZ743" s="49">
        <v>1.2135419999999999</v>
      </c>
      <c r="CA743" s="49">
        <v>4.203125</v>
      </c>
      <c r="CB743" s="49">
        <v>2.3072919999999999</v>
      </c>
      <c r="CC743" s="49">
        <v>1.8697919999999999</v>
      </c>
      <c r="CD743" s="49">
        <v>0.61979200000000001</v>
      </c>
      <c r="CE743" s="49">
        <v>3.0052080000000001</v>
      </c>
      <c r="CF743" s="49">
        <v>0.33333299999999999</v>
      </c>
      <c r="CG743" s="49">
        <v>1.5208330000000001</v>
      </c>
      <c r="CH743" s="49">
        <v>1.1197919999999999</v>
      </c>
      <c r="CI743" s="49">
        <v>1.4166669999999999</v>
      </c>
      <c r="CJ743" s="49">
        <v>5.2447920000000003</v>
      </c>
      <c r="CK743" s="49">
        <v>3.8802080000000001</v>
      </c>
      <c r="CL743" s="49">
        <v>3.3229169999999999</v>
      </c>
      <c r="CM743" s="49">
        <v>0.94270799999999999</v>
      </c>
      <c r="CN743" s="50">
        <f t="shared" si="26"/>
        <v>1.8950416800000003</v>
      </c>
      <c r="CO743" s="49">
        <f t="shared" si="27"/>
        <v>1.2890531496042845</v>
      </c>
      <c r="CR743" s="49">
        <v>104</v>
      </c>
      <c r="CS743" s="49" t="s">
        <v>473</v>
      </c>
      <c r="CT743" s="49">
        <v>4.2298000000000002E-2</v>
      </c>
      <c r="CU743" s="49">
        <v>1.2153000000000001E-2</v>
      </c>
      <c r="CV743" s="49">
        <v>8.2292000000000004E-2</v>
      </c>
      <c r="CW743" s="49">
        <v>0.21909699999999999</v>
      </c>
      <c r="CX743" s="49">
        <v>1.0416669999999999</v>
      </c>
      <c r="CY743" s="49">
        <v>8.9930999999999997E-2</v>
      </c>
      <c r="CZ743" s="49">
        <v>1.5916669999999999</v>
      </c>
      <c r="DA743" s="49">
        <v>0.338889</v>
      </c>
      <c r="DB743" s="49">
        <v>1.8854169999999999</v>
      </c>
      <c r="DC743" s="50">
        <f t="shared" si="21"/>
        <v>0.58926788888888881</v>
      </c>
      <c r="DD743" s="17">
        <f t="shared" si="22"/>
        <v>0.72696174776900124</v>
      </c>
    </row>
    <row r="744" spans="1:108" x14ac:dyDescent="0.2">
      <c r="A744" s="49">
        <v>105</v>
      </c>
      <c r="B744" s="49" t="s">
        <v>473</v>
      </c>
      <c r="C744" s="49">
        <v>2.5990000000000002</v>
      </c>
      <c r="D744" s="49">
        <v>1.7292000000000001</v>
      </c>
      <c r="E744" s="49">
        <v>1.5677080000000001</v>
      </c>
      <c r="F744" s="49">
        <v>0.88020799999999999</v>
      </c>
      <c r="G744" s="49">
        <v>2.140625</v>
      </c>
      <c r="H744" s="49">
        <v>4.6093999999999999</v>
      </c>
      <c r="I744" s="49">
        <v>2.1458330000000001</v>
      </c>
      <c r="J744" s="49">
        <v>4.5416670000000003</v>
      </c>
      <c r="K744" s="49">
        <v>1.663043</v>
      </c>
      <c r="L744" s="49">
        <v>7.4270829999999997</v>
      </c>
      <c r="M744" s="49">
        <v>3.0833330000000001</v>
      </c>
      <c r="N744" s="49">
        <v>0.61631899999999995</v>
      </c>
      <c r="O744" s="49">
        <v>1.6625000000000001</v>
      </c>
      <c r="P744" s="49">
        <v>0.87916700000000003</v>
      </c>
      <c r="Q744" s="49">
        <v>3.2583329999999999</v>
      </c>
      <c r="R744" s="49">
        <v>2.2124999999999999</v>
      </c>
      <c r="S744" s="49">
        <v>1.7291669999999999</v>
      </c>
      <c r="T744" s="49">
        <v>6.8177079999999997</v>
      </c>
      <c r="U744" s="49">
        <v>8.7395829999999997</v>
      </c>
      <c r="V744" s="49">
        <v>11.65625</v>
      </c>
      <c r="W744" s="49">
        <v>0.88541700000000001</v>
      </c>
      <c r="X744" s="49">
        <v>7.8229170000000003</v>
      </c>
      <c r="Y744" s="49">
        <v>4.8489579999999997</v>
      </c>
      <c r="Z744" s="49">
        <v>6.5833329999999997</v>
      </c>
      <c r="AA744" s="49">
        <v>7</v>
      </c>
      <c r="AB744" s="49">
        <v>4.3645829999999997</v>
      </c>
      <c r="AC744" s="49">
        <v>5.7395829999999997</v>
      </c>
      <c r="AD744" s="49">
        <v>3.4791669999999999</v>
      </c>
      <c r="AE744" s="49">
        <v>5.4895829999999997</v>
      </c>
      <c r="AF744" s="49">
        <v>11.5625</v>
      </c>
      <c r="AG744" s="49">
        <v>8.609375</v>
      </c>
      <c r="AH744" s="49">
        <v>7.1458329999999997</v>
      </c>
      <c r="AI744" s="49">
        <v>2.3177080000000001</v>
      </c>
      <c r="AJ744" s="49">
        <v>0.51041700000000001</v>
      </c>
      <c r="AK744" s="49">
        <v>5.0625</v>
      </c>
      <c r="AL744" s="49">
        <v>2.8444440000000002</v>
      </c>
      <c r="AM744" s="49">
        <v>5.5729170000000003</v>
      </c>
      <c r="AN744" s="49">
        <v>10.23438</v>
      </c>
      <c r="AO744" s="49">
        <v>1.8489580000000001</v>
      </c>
      <c r="AP744" s="49">
        <v>7.5277779999999996</v>
      </c>
      <c r="AQ744" s="49">
        <v>8.9427079999999997</v>
      </c>
      <c r="AR744" s="50">
        <f t="shared" si="23"/>
        <v>4.5939435609756103</v>
      </c>
      <c r="AS744" s="49">
        <f t="shared" si="24"/>
        <v>3.1364628939636345</v>
      </c>
      <c r="AV744" s="49">
        <v>105</v>
      </c>
      <c r="AW744" s="49" t="s">
        <v>473</v>
      </c>
      <c r="AX744" s="49">
        <v>2.3437000000000001</v>
      </c>
      <c r="AY744" s="49">
        <v>1.6302080000000001</v>
      </c>
      <c r="AZ744" s="49">
        <v>0.59895799999999999</v>
      </c>
      <c r="BA744" s="49">
        <v>0.23055600000000001</v>
      </c>
      <c r="BB744" s="49">
        <v>1.9635419999999999</v>
      </c>
      <c r="BC744" s="49">
        <v>4.640625</v>
      </c>
      <c r="BD744" s="49">
        <v>0.68611100000000003</v>
      </c>
      <c r="BE744" s="49">
        <v>4.7760420000000003</v>
      </c>
      <c r="BF744" s="49">
        <v>0.85208300000000003</v>
      </c>
      <c r="BG744" s="49">
        <v>0.49444399999999999</v>
      </c>
      <c r="BH744" s="49">
        <v>4.109375</v>
      </c>
      <c r="BI744" s="49">
        <v>7.5364579999999997</v>
      </c>
      <c r="BJ744" s="50">
        <f t="shared" si="25"/>
        <v>2.4885085000000005</v>
      </c>
      <c r="BK744" s="49">
        <f t="shared" si="20"/>
        <v>1.7256855005565757</v>
      </c>
      <c r="BM744" s="49">
        <v>105</v>
      </c>
      <c r="BN744" s="49" t="s">
        <v>473</v>
      </c>
      <c r="BO744" s="49">
        <v>0.91042000000000001</v>
      </c>
      <c r="BP744" s="49">
        <v>1.8072919999999999</v>
      </c>
      <c r="BQ744" s="49">
        <v>1.96875</v>
      </c>
      <c r="BR744" s="49">
        <v>2.016667</v>
      </c>
      <c r="BS744" s="49">
        <v>1.5625</v>
      </c>
      <c r="BT744" s="49">
        <v>1.6666669999999999</v>
      </c>
      <c r="BU744" s="49">
        <v>0.63541700000000001</v>
      </c>
      <c r="BV744" s="49">
        <v>1.3489580000000001</v>
      </c>
      <c r="BW744" s="49">
        <v>1.288889</v>
      </c>
      <c r="BX744" s="49">
        <v>1.9010419999999999</v>
      </c>
      <c r="BY744" s="49">
        <v>4.21875</v>
      </c>
      <c r="BZ744" s="49">
        <v>1.359375</v>
      </c>
      <c r="CA744" s="49">
        <v>5.640625</v>
      </c>
      <c r="CB744" s="49">
        <v>2.6041669999999999</v>
      </c>
      <c r="CC744" s="49">
        <v>2.53125</v>
      </c>
      <c r="CD744" s="49">
        <v>0.953125</v>
      </c>
      <c r="CE744" s="49">
        <v>2.9739580000000001</v>
      </c>
      <c r="CF744" s="49">
        <v>0.39583299999999999</v>
      </c>
      <c r="CG744" s="49">
        <v>2.171875</v>
      </c>
      <c r="CH744" s="49">
        <v>1.6354169999999999</v>
      </c>
      <c r="CI744" s="49">
        <v>1.5885419999999999</v>
      </c>
      <c r="CJ744" s="49">
        <v>5.4114579999999997</v>
      </c>
      <c r="CK744" s="49">
        <v>4.4635420000000003</v>
      </c>
      <c r="CL744" s="49">
        <v>3.6979169999999999</v>
      </c>
      <c r="CM744" s="49">
        <v>1.296875</v>
      </c>
      <c r="CN744" s="50">
        <f t="shared" si="26"/>
        <v>2.2419724399999996</v>
      </c>
      <c r="CO744" s="49">
        <f t="shared" si="27"/>
        <v>1.4161925336006309</v>
      </c>
      <c r="CR744" s="49">
        <v>105</v>
      </c>
      <c r="CS744" s="49" t="s">
        <v>473</v>
      </c>
      <c r="CT744" s="49">
        <v>6.0290000000000003E-2</v>
      </c>
      <c r="CU744" s="49">
        <v>1.1806000000000001E-2</v>
      </c>
      <c r="CV744" s="49">
        <v>8.2986000000000004E-2</v>
      </c>
      <c r="CW744" s="49">
        <v>0.20833299999999999</v>
      </c>
      <c r="CX744" s="49">
        <v>1.183333</v>
      </c>
      <c r="CY744" s="49">
        <v>9.5139000000000001E-2</v>
      </c>
      <c r="CZ744" s="49">
        <v>1.4916670000000001</v>
      </c>
      <c r="DA744" s="49">
        <v>0.317361</v>
      </c>
      <c r="DB744" s="49">
        <v>1.8645830000000001</v>
      </c>
      <c r="DC744" s="50">
        <f t="shared" si="21"/>
        <v>0.59061088888888891</v>
      </c>
      <c r="DD744" s="17">
        <f t="shared" si="22"/>
        <v>0.71819732729442909</v>
      </c>
    </row>
    <row r="745" spans="1:108" x14ac:dyDescent="0.2">
      <c r="A745" s="49">
        <v>106</v>
      </c>
      <c r="B745" s="49" t="s">
        <v>473</v>
      </c>
      <c r="C745" s="49">
        <v>2.8229000000000002</v>
      </c>
      <c r="D745" s="49">
        <v>2.1926999999999999</v>
      </c>
      <c r="E745" s="49">
        <v>1.453125</v>
      </c>
      <c r="F745" s="49">
        <v>1.0260419999999999</v>
      </c>
      <c r="G745" s="49">
        <v>3.1354169999999999</v>
      </c>
      <c r="H745" s="49">
        <v>4.7812000000000001</v>
      </c>
      <c r="I745" s="49">
        <v>2.5052080000000001</v>
      </c>
      <c r="J745" s="49">
        <v>4.078125</v>
      </c>
      <c r="K745" s="49">
        <v>1.6239129999999999</v>
      </c>
      <c r="L745" s="49">
        <v>8.0364579999999997</v>
      </c>
      <c r="M745" s="49">
        <v>3.546875</v>
      </c>
      <c r="N745" s="49">
        <v>0.703125</v>
      </c>
      <c r="O745" s="49">
        <v>1.891667</v>
      </c>
      <c r="P745" s="49">
        <v>1.2916669999999999</v>
      </c>
      <c r="Q745" s="49">
        <v>4.1458329999999997</v>
      </c>
      <c r="R745" s="49">
        <v>2.4020834999999998</v>
      </c>
      <c r="S745" s="49">
        <v>1.53125</v>
      </c>
      <c r="T745" s="49">
        <v>5.9479170000000003</v>
      </c>
      <c r="U745" s="49">
        <v>9.1197920000000003</v>
      </c>
      <c r="V745" s="49">
        <v>10.125</v>
      </c>
      <c r="W745" s="49">
        <v>1.0659719999999999</v>
      </c>
      <c r="X745" s="49">
        <v>9.3645829999999997</v>
      </c>
      <c r="Y745" s="49">
        <v>5.828125</v>
      </c>
      <c r="Z745" s="49">
        <v>5.7239579999999997</v>
      </c>
      <c r="AA745" s="49">
        <v>7.6666670000000003</v>
      </c>
      <c r="AB745" s="49">
        <v>4.4166670000000003</v>
      </c>
      <c r="AC745" s="49">
        <v>5.03125</v>
      </c>
      <c r="AD745" s="49">
        <v>3.34375</v>
      </c>
      <c r="AE745" s="49">
        <v>6.9322920000000003</v>
      </c>
      <c r="AF745" s="49">
        <v>13.88889</v>
      </c>
      <c r="AG745" s="49">
        <v>8.5347220000000004</v>
      </c>
      <c r="AH745" s="49">
        <v>9.5</v>
      </c>
      <c r="AI745" s="49">
        <v>2.09375</v>
      </c>
      <c r="AJ745" s="49">
        <v>0.60416700000000001</v>
      </c>
      <c r="AK745" s="49">
        <v>5.2708329999999997</v>
      </c>
      <c r="AL745" s="49">
        <v>3.1</v>
      </c>
      <c r="AM745" s="49">
        <v>5.265625</v>
      </c>
      <c r="AN745" s="49">
        <v>9.34375</v>
      </c>
      <c r="AO745" s="49">
        <v>1.2916669999999999</v>
      </c>
      <c r="AP745" s="49">
        <v>7.7430560000000002</v>
      </c>
      <c r="AQ745" s="49">
        <v>9.0972220000000004</v>
      </c>
      <c r="AR745" s="50">
        <f t="shared" si="23"/>
        <v>4.8162742317073164</v>
      </c>
      <c r="AS745" s="49">
        <f t="shared" si="24"/>
        <v>3.2723800863779493</v>
      </c>
      <c r="AV745" s="49">
        <v>106</v>
      </c>
      <c r="AW745" s="49" t="s">
        <v>473</v>
      </c>
      <c r="AX745" s="49">
        <v>3.2054999999999998</v>
      </c>
      <c r="AY745" s="49">
        <v>1.65625</v>
      </c>
      <c r="AZ745" s="49">
        <v>0.93229200000000001</v>
      </c>
      <c r="BA745" s="49">
        <v>0.31111100000000003</v>
      </c>
      <c r="BB745" s="49">
        <v>3.7395830000000001</v>
      </c>
      <c r="BC745" s="49">
        <v>6.9322920000000003</v>
      </c>
      <c r="BD745" s="49">
        <v>0.82604200000000005</v>
      </c>
      <c r="BE745" s="49">
        <v>5.15625</v>
      </c>
      <c r="BF745" s="49">
        <v>1.0541670000000001</v>
      </c>
      <c r="BG745" s="49">
        <v>0.49201400000000001</v>
      </c>
      <c r="BH745" s="49">
        <v>4.4114579999999997</v>
      </c>
      <c r="BI745" s="49">
        <v>8.65625</v>
      </c>
      <c r="BJ745" s="50">
        <f t="shared" si="25"/>
        <v>3.1144340833333337</v>
      </c>
      <c r="BK745" s="49">
        <f t="shared" si="20"/>
        <v>2.2167463255599302</v>
      </c>
      <c r="BM745" s="49">
        <v>106</v>
      </c>
      <c r="BN745" s="49" t="s">
        <v>473</v>
      </c>
      <c r="BO745" s="49">
        <v>1.4792000000000001</v>
      </c>
      <c r="BP745" s="49">
        <v>1.875</v>
      </c>
      <c r="BQ745" s="49">
        <v>3.1770830000000001</v>
      </c>
      <c r="BR745" s="49">
        <v>1.5916669999999999</v>
      </c>
      <c r="BS745" s="49">
        <v>1.7416670000000001</v>
      </c>
      <c r="BT745" s="49">
        <v>1.370833</v>
      </c>
      <c r="BU745" s="49">
        <v>0.69791700000000001</v>
      </c>
      <c r="BV745" s="49">
        <v>1.3125</v>
      </c>
      <c r="BW745" s="49">
        <v>1.516667</v>
      </c>
      <c r="BX745" s="49">
        <v>2.1927080000000001</v>
      </c>
      <c r="BY745" s="49">
        <v>3.75</v>
      </c>
      <c r="BZ745" s="49">
        <v>1.8125</v>
      </c>
      <c r="CA745" s="49">
        <v>6.328125</v>
      </c>
      <c r="CB745" s="49">
        <v>2.6510419999999999</v>
      </c>
      <c r="CC745" s="49">
        <v>2.734375</v>
      </c>
      <c r="CD745" s="49">
        <v>0.94791700000000001</v>
      </c>
      <c r="CE745" s="49">
        <v>3.9895830000000001</v>
      </c>
      <c r="CF745" s="49">
        <v>0.4375</v>
      </c>
      <c r="CG745" s="49">
        <v>2.5208330000000001</v>
      </c>
      <c r="CH745" s="49">
        <v>1.5572919999999999</v>
      </c>
      <c r="CI745" s="49">
        <v>1.640625</v>
      </c>
      <c r="CJ745" s="49">
        <v>5.7239579999999997</v>
      </c>
      <c r="CK745" s="49">
        <v>4.9270829999999997</v>
      </c>
      <c r="CL745" s="49">
        <v>3.3125</v>
      </c>
      <c r="CM745" s="49">
        <v>1.2916669999999999</v>
      </c>
      <c r="CN745" s="50">
        <f t="shared" si="26"/>
        <v>2.4232096799999998</v>
      </c>
      <c r="CO745" s="49">
        <f t="shared" si="27"/>
        <v>1.5250622306505979</v>
      </c>
      <c r="CR745" s="49">
        <v>106</v>
      </c>
      <c r="CS745" s="49" t="s">
        <v>473</v>
      </c>
      <c r="CT745" s="49">
        <v>5.9343E-2</v>
      </c>
      <c r="CU745" s="49">
        <v>1.2847000000000001E-2</v>
      </c>
      <c r="CV745" s="49">
        <v>9.8958000000000004E-2</v>
      </c>
      <c r="CW745" s="49">
        <v>0.25590299999999999</v>
      </c>
      <c r="CX745" s="49">
        <v>1.0055559999999999</v>
      </c>
      <c r="CY745" s="49">
        <v>9.375E-2</v>
      </c>
      <c r="CZ745" s="49">
        <v>1.3833329999999999</v>
      </c>
      <c r="DA745" s="49">
        <v>0.33229199999999998</v>
      </c>
      <c r="DB745" s="49">
        <v>1.5885419999999999</v>
      </c>
      <c r="DC745" s="50">
        <f t="shared" si="21"/>
        <v>0.53672488888888881</v>
      </c>
      <c r="DD745" s="17">
        <f t="shared" si="22"/>
        <v>0.61783179250190023</v>
      </c>
    </row>
    <row r="746" spans="1:108" x14ac:dyDescent="0.2">
      <c r="A746" s="49">
        <v>107</v>
      </c>
      <c r="B746" s="49" t="s">
        <v>473</v>
      </c>
      <c r="C746" s="49">
        <v>3.1457999999999999</v>
      </c>
      <c r="D746" s="49">
        <v>2.6509999999999998</v>
      </c>
      <c r="E746" s="49">
        <v>2.328125</v>
      </c>
      <c r="F746" s="49">
        <v>0.83854200000000001</v>
      </c>
      <c r="G746" s="49">
        <v>4.6458329999999997</v>
      </c>
      <c r="H746" s="49">
        <v>6.4843999999999999</v>
      </c>
      <c r="I746" s="49">
        <v>5.1614579999999997</v>
      </c>
      <c r="J746" s="49">
        <v>3.7708330000000001</v>
      </c>
      <c r="K746" s="49">
        <v>1.643478</v>
      </c>
      <c r="L746" s="49">
        <v>8.2604170000000003</v>
      </c>
      <c r="M746" s="49">
        <v>3.4166669999999999</v>
      </c>
      <c r="N746" s="49">
        <v>0.72916700000000001</v>
      </c>
      <c r="O746" s="49">
        <v>1.7250000000000001</v>
      </c>
      <c r="P746" s="49">
        <v>1.4624999999999999</v>
      </c>
      <c r="Q746" s="49">
        <v>3.9375</v>
      </c>
      <c r="R746" s="49">
        <v>2.1739584999999999</v>
      </c>
      <c r="S746" s="49">
        <v>1.5625</v>
      </c>
      <c r="T746" s="49">
        <v>5.5</v>
      </c>
      <c r="U746" s="49">
        <v>9.4427079999999997</v>
      </c>
      <c r="V746" s="49">
        <v>9.3385420000000003</v>
      </c>
      <c r="W746" s="49">
        <v>1.0277780000000001</v>
      </c>
      <c r="X746" s="49">
        <v>9.53125</v>
      </c>
      <c r="Y746" s="49">
        <v>5.1666670000000003</v>
      </c>
      <c r="Z746" s="49">
        <v>5.0416670000000003</v>
      </c>
      <c r="AA746" s="49">
        <v>8.921875</v>
      </c>
      <c r="AB746" s="49">
        <v>4.8385420000000003</v>
      </c>
      <c r="AC746" s="49">
        <v>5.2239579999999997</v>
      </c>
      <c r="AD746" s="49">
        <v>3.125</v>
      </c>
      <c r="AE746" s="49">
        <v>5.8802079999999997</v>
      </c>
      <c r="AF746" s="49">
        <v>13.29167</v>
      </c>
      <c r="AG746" s="49">
        <v>10.19271</v>
      </c>
      <c r="AH746" s="49">
        <v>10.86111</v>
      </c>
      <c r="AI746" s="49">
        <v>2.078125</v>
      </c>
      <c r="AJ746" s="49">
        <v>0.578125</v>
      </c>
      <c r="AK746" s="49">
        <v>5.9322920000000003</v>
      </c>
      <c r="AL746" s="49">
        <v>2.9666670000000002</v>
      </c>
      <c r="AM746" s="49">
        <v>4.4739579999999997</v>
      </c>
      <c r="AN746" s="49">
        <v>10.125</v>
      </c>
      <c r="AO746" s="49">
        <v>1.1666669999999999</v>
      </c>
      <c r="AP746" s="49">
        <v>7.5277779999999996</v>
      </c>
      <c r="AQ746" s="49">
        <v>9.7291670000000003</v>
      </c>
      <c r="AR746" s="50">
        <f t="shared" si="23"/>
        <v>5.021918109756097</v>
      </c>
      <c r="AS746" s="49">
        <f t="shared" si="24"/>
        <v>3.3620162894615548</v>
      </c>
      <c r="AV746" s="49">
        <v>107</v>
      </c>
      <c r="AW746" s="49" t="s">
        <v>473</v>
      </c>
      <c r="AX746" s="49">
        <v>3.3332999999999999</v>
      </c>
      <c r="AY746" s="49">
        <v>3.0364580000000001</v>
      </c>
      <c r="AZ746" s="49">
        <v>1.9166669999999999</v>
      </c>
      <c r="BA746" s="49">
        <v>0.338889</v>
      </c>
      <c r="BB746" s="49">
        <v>4.2708329999999997</v>
      </c>
      <c r="BC746" s="49">
        <v>9.015625</v>
      </c>
      <c r="BD746" s="49">
        <v>0.79444400000000004</v>
      </c>
      <c r="BE746" s="49">
        <v>6.6302079999999997</v>
      </c>
      <c r="BF746" s="49">
        <v>1.0229170000000001</v>
      </c>
      <c r="BG746" s="49">
        <v>0.48263899999999998</v>
      </c>
      <c r="BH746" s="49">
        <v>4.3854170000000003</v>
      </c>
      <c r="BI746" s="49">
        <v>7.609375</v>
      </c>
      <c r="BJ746" s="50">
        <f t="shared" si="25"/>
        <v>3.5697309999999995</v>
      </c>
      <c r="BK746" s="49">
        <f t="shared" si="20"/>
        <v>2.7554946032794647</v>
      </c>
      <c r="BM746" s="49">
        <v>107</v>
      </c>
      <c r="BN746" s="49" t="s">
        <v>473</v>
      </c>
      <c r="BO746" s="49">
        <v>1.5583</v>
      </c>
      <c r="BP746" s="49">
        <v>1.9427080000000001</v>
      </c>
      <c r="BQ746" s="49">
        <v>3.9270830000000001</v>
      </c>
      <c r="BR746" s="49">
        <v>2.045833</v>
      </c>
      <c r="BS746" s="49">
        <v>1.9083330000000001</v>
      </c>
      <c r="BT746" s="49">
        <v>1.6625000000000001</v>
      </c>
      <c r="BU746" s="49">
        <v>0.70833299999999999</v>
      </c>
      <c r="BV746" s="49">
        <v>1.3645830000000001</v>
      </c>
      <c r="BW746" s="49">
        <v>1.766667</v>
      </c>
      <c r="BX746" s="49">
        <v>2.3229169999999999</v>
      </c>
      <c r="BY746" s="49">
        <v>4.4479170000000003</v>
      </c>
      <c r="BZ746" s="49">
        <v>2.015625</v>
      </c>
      <c r="CA746" s="49">
        <v>6.234375</v>
      </c>
      <c r="CB746" s="49">
        <v>2.6197919999999999</v>
      </c>
      <c r="CC746" s="49">
        <v>2.8125</v>
      </c>
      <c r="CD746" s="49">
        <v>0.89583299999999999</v>
      </c>
      <c r="CE746" s="49">
        <v>3.3125</v>
      </c>
      <c r="CF746" s="49">
        <v>0.42708299999999999</v>
      </c>
      <c r="CG746" s="49">
        <v>2.4791669999999999</v>
      </c>
      <c r="CH746" s="49">
        <v>1.6666669999999999</v>
      </c>
      <c r="CI746" s="49">
        <v>1.859375</v>
      </c>
      <c r="CJ746" s="49">
        <v>4.8645829999999997</v>
      </c>
      <c r="CK746" s="49">
        <v>4.2604170000000003</v>
      </c>
      <c r="CL746" s="49">
        <v>3.109375</v>
      </c>
      <c r="CM746" s="49">
        <v>1.359375</v>
      </c>
      <c r="CN746" s="50">
        <f t="shared" si="26"/>
        <v>2.4628736400000002</v>
      </c>
      <c r="CO746" s="49">
        <f t="shared" si="27"/>
        <v>1.3935957667865253</v>
      </c>
      <c r="CR746" s="49">
        <v>107</v>
      </c>
      <c r="CS746" s="49" t="s">
        <v>473</v>
      </c>
      <c r="CT746" s="49">
        <v>6.25E-2</v>
      </c>
      <c r="CU746" s="49">
        <v>1.2847000000000001E-2</v>
      </c>
      <c r="CV746" s="49">
        <v>0.13506899999999999</v>
      </c>
      <c r="CW746" s="49">
        <v>0.21284700000000001</v>
      </c>
      <c r="CX746" s="49">
        <v>1.0277780000000001</v>
      </c>
      <c r="CY746" s="49">
        <v>0.10381899999999999</v>
      </c>
      <c r="CZ746" s="49">
        <v>1.697222</v>
      </c>
      <c r="DA746" s="49">
        <v>0.30034699999999998</v>
      </c>
      <c r="DB746" s="49">
        <v>1.8802080000000001</v>
      </c>
      <c r="DC746" s="50">
        <f t="shared" si="21"/>
        <v>0.60362633333333326</v>
      </c>
      <c r="DD746" s="17">
        <f t="shared" si="22"/>
        <v>0.73835924402860975</v>
      </c>
    </row>
    <row r="747" spans="1:108" x14ac:dyDescent="0.2">
      <c r="A747" s="49">
        <v>108</v>
      </c>
      <c r="B747" s="49" t="s">
        <v>473</v>
      </c>
      <c r="C747" s="49">
        <v>3.4843999999999999</v>
      </c>
      <c r="D747" s="49">
        <v>2.6718999999999999</v>
      </c>
      <c r="E747" s="49">
        <v>6.109375</v>
      </c>
      <c r="F747" s="49">
        <v>1.2239580000000001</v>
      </c>
      <c r="G747" s="49">
        <v>4.7395829999999997</v>
      </c>
      <c r="H747" s="49">
        <v>9.9115000000000002</v>
      </c>
      <c r="I747" s="49">
        <v>4.109375</v>
      </c>
      <c r="J747" s="49">
        <v>4.3489579999999997</v>
      </c>
      <c r="K747" s="49">
        <v>1.6760870000000001</v>
      </c>
      <c r="L747" s="49">
        <v>8.640625</v>
      </c>
      <c r="M747" s="49">
        <v>2.640625</v>
      </c>
      <c r="N747" s="49">
        <v>0.80034700000000003</v>
      </c>
      <c r="O747" s="49">
        <v>1.516667</v>
      </c>
      <c r="P747" s="49">
        <v>1.516667</v>
      </c>
      <c r="Q747" s="49">
        <v>4.3375000000000004</v>
      </c>
      <c r="R747" s="49">
        <v>2.1708335000000001</v>
      </c>
      <c r="S747" s="49">
        <v>1.5260419999999999</v>
      </c>
      <c r="T747" s="49">
        <v>5.2447920000000003</v>
      </c>
      <c r="U747" s="49">
        <v>9.171875</v>
      </c>
      <c r="V747" s="49">
        <v>10.41667</v>
      </c>
      <c r="W747" s="49">
        <v>1</v>
      </c>
      <c r="X747" s="49">
        <v>8.5833329999999997</v>
      </c>
      <c r="Y747" s="49">
        <v>5.671875</v>
      </c>
      <c r="Z747" s="49">
        <v>6.4270829999999997</v>
      </c>
      <c r="AA747" s="49">
        <v>8.453125</v>
      </c>
      <c r="AB747" s="49">
        <v>4.8854170000000003</v>
      </c>
      <c r="AC747" s="49">
        <v>5.2135420000000003</v>
      </c>
      <c r="AD747" s="49">
        <v>3.015625</v>
      </c>
      <c r="AE747" s="49">
        <v>5.8489579999999997</v>
      </c>
      <c r="AF747" s="49">
        <v>13.88889</v>
      </c>
      <c r="AG747" s="49">
        <v>9.4270829999999997</v>
      </c>
      <c r="AH747" s="49">
        <v>10.02778</v>
      </c>
      <c r="AI747" s="49">
        <v>1.9583330000000001</v>
      </c>
      <c r="AJ747" s="49">
        <v>0.71354200000000001</v>
      </c>
      <c r="AK747" s="49">
        <v>5.796875</v>
      </c>
      <c r="AL747" s="49">
        <v>3.0777779999999999</v>
      </c>
      <c r="AM747" s="49">
        <v>4.9427079999999997</v>
      </c>
      <c r="AN747" s="49">
        <v>10.35417</v>
      </c>
      <c r="AO747" s="49">
        <v>1.34375</v>
      </c>
      <c r="AP747" s="49">
        <v>9.5972220000000004</v>
      </c>
      <c r="AQ747" s="49">
        <v>10.1875</v>
      </c>
      <c r="AR747" s="50">
        <f t="shared" si="23"/>
        <v>5.2846919146341467</v>
      </c>
      <c r="AS747" s="49">
        <f t="shared" si="24"/>
        <v>3.4578854499293961</v>
      </c>
      <c r="AV747" s="49">
        <v>108</v>
      </c>
      <c r="AW747" s="49" t="s">
        <v>473</v>
      </c>
      <c r="AX747" s="49">
        <v>4.0103999999999997</v>
      </c>
      <c r="AY747" s="49">
        <v>4.703125</v>
      </c>
      <c r="AZ747" s="49">
        <v>2.46875</v>
      </c>
      <c r="BA747" s="49">
        <v>0.41666700000000001</v>
      </c>
      <c r="BB747" s="49">
        <v>4.6041670000000003</v>
      </c>
      <c r="BC747" s="49">
        <v>12.70833</v>
      </c>
      <c r="BD747" s="49">
        <v>0.71770800000000001</v>
      </c>
      <c r="BE747" s="49">
        <v>5.78125</v>
      </c>
      <c r="BF747" s="49">
        <v>0.93541700000000005</v>
      </c>
      <c r="BG747" s="49">
        <v>0.42499999999999999</v>
      </c>
      <c r="BH747" s="49">
        <v>4.2447920000000003</v>
      </c>
      <c r="BI747" s="49">
        <v>7.3802079999999997</v>
      </c>
      <c r="BJ747" s="50">
        <f t="shared" si="25"/>
        <v>4.0329845000000004</v>
      </c>
      <c r="BK747" s="49">
        <f t="shared" si="20"/>
        <v>3.5671885548358206</v>
      </c>
      <c r="BM747" s="49">
        <v>108</v>
      </c>
      <c r="BN747" s="49" t="s">
        <v>473</v>
      </c>
      <c r="BO747" s="49">
        <v>1.4771000000000001</v>
      </c>
      <c r="BP747" s="49">
        <v>2.0364580000000001</v>
      </c>
      <c r="BQ747" s="49">
        <v>2.921875</v>
      </c>
      <c r="BR747" s="49">
        <v>2.0958329999999998</v>
      </c>
      <c r="BS747" s="49">
        <v>1.8458330000000001</v>
      </c>
      <c r="BT747" s="49">
        <v>1.545833</v>
      </c>
      <c r="BU747" s="49">
        <v>0.796875</v>
      </c>
      <c r="BV747" s="49">
        <v>1.296875</v>
      </c>
      <c r="BW747" s="49">
        <v>1.7027779999999999</v>
      </c>
      <c r="BX747" s="49">
        <v>2.4114580000000001</v>
      </c>
      <c r="BY747" s="49">
        <v>4.0885420000000003</v>
      </c>
      <c r="BZ747" s="49">
        <v>1.9739580000000001</v>
      </c>
      <c r="CA747" s="49">
        <v>5.3489579999999997</v>
      </c>
      <c r="CB747" s="49">
        <v>2.2916669999999999</v>
      </c>
      <c r="CC747" s="49">
        <v>2.5677080000000001</v>
      </c>
      <c r="CD747" s="49">
        <v>0.82291700000000001</v>
      </c>
      <c r="CE747" s="49">
        <v>3.375</v>
      </c>
      <c r="CF747" s="49">
        <v>0.40104200000000001</v>
      </c>
      <c r="CG747" s="49">
        <v>2.421875</v>
      </c>
      <c r="CH747" s="49">
        <v>1.78125</v>
      </c>
      <c r="CI747" s="49">
        <v>1.6354169999999999</v>
      </c>
      <c r="CJ747" s="49">
        <v>5.4166670000000003</v>
      </c>
      <c r="CK747" s="49">
        <v>4.0989579999999997</v>
      </c>
      <c r="CL747" s="49">
        <v>3.4375</v>
      </c>
      <c r="CM747" s="49">
        <v>1.3541669999999999</v>
      </c>
      <c r="CN747" s="50">
        <f t="shared" si="26"/>
        <v>2.3658617599999996</v>
      </c>
      <c r="CO747" s="49">
        <f t="shared" si="27"/>
        <v>1.3063445775370464</v>
      </c>
      <c r="CR747" s="49">
        <v>108</v>
      </c>
      <c r="CS747" s="49" t="s">
        <v>473</v>
      </c>
      <c r="CT747" s="49">
        <v>7.6388999999999999E-2</v>
      </c>
      <c r="CU747" s="49">
        <v>1.8749999999999999E-2</v>
      </c>
      <c r="CV747" s="49">
        <v>0.18576400000000001</v>
      </c>
      <c r="CW747" s="49">
        <v>0.21319399999999999</v>
      </c>
      <c r="CX747" s="49">
        <v>1.147222</v>
      </c>
      <c r="CY747" s="49">
        <v>7.4652999999999997E-2</v>
      </c>
      <c r="CZ747" s="49">
        <v>1.352778</v>
      </c>
      <c r="DA747" s="49">
        <v>0.26805600000000002</v>
      </c>
      <c r="DB747" s="49">
        <v>2.2864580000000001</v>
      </c>
      <c r="DC747" s="50">
        <f t="shared" si="21"/>
        <v>0.6248071111111112</v>
      </c>
      <c r="DD747" s="17">
        <f t="shared" si="22"/>
        <v>0.79247518590291577</v>
      </c>
    </row>
    <row r="748" spans="1:108" x14ac:dyDescent="0.2">
      <c r="A748" s="49">
        <v>109</v>
      </c>
      <c r="B748" s="49" t="s">
        <v>473</v>
      </c>
      <c r="C748" s="49">
        <v>3.7343999999999999</v>
      </c>
      <c r="D748" s="49">
        <v>2.7082999999999999</v>
      </c>
      <c r="E748" s="49">
        <v>7.7552079999999997</v>
      </c>
      <c r="F748" s="49">
        <v>1.7864580000000001</v>
      </c>
      <c r="G748" s="49">
        <v>3.5625</v>
      </c>
      <c r="H748" s="49">
        <v>9.9062000000000001</v>
      </c>
      <c r="I748" s="49">
        <v>4.3802079999999997</v>
      </c>
      <c r="J748" s="49">
        <v>3.84375</v>
      </c>
      <c r="K748" s="49">
        <v>1.4934780000000001</v>
      </c>
      <c r="L748" s="49">
        <v>6.65625</v>
      </c>
      <c r="M748" s="49">
        <v>2.78125</v>
      </c>
      <c r="N748" s="49">
        <v>0.56944399999999995</v>
      </c>
      <c r="O748" s="49">
        <v>1.6166670000000001</v>
      </c>
      <c r="P748" s="49">
        <v>1.3333330000000001</v>
      </c>
      <c r="Q748" s="49">
        <v>3.15</v>
      </c>
      <c r="R748" s="49">
        <v>2.0755210000000002</v>
      </c>
      <c r="S748" s="49">
        <v>1.46875</v>
      </c>
      <c r="T748" s="49">
        <v>4.8645829999999997</v>
      </c>
      <c r="U748" s="49">
        <v>8.9739579999999997</v>
      </c>
      <c r="V748" s="49">
        <v>10.31771</v>
      </c>
      <c r="W748" s="49">
        <v>1.142361</v>
      </c>
      <c r="X748" s="49">
        <v>8.6666670000000003</v>
      </c>
      <c r="Y748" s="49">
        <v>5.734375</v>
      </c>
      <c r="Z748" s="49">
        <v>5.7447920000000003</v>
      </c>
      <c r="AA748" s="49">
        <v>10.41667</v>
      </c>
      <c r="AB748" s="49">
        <v>3.9739580000000001</v>
      </c>
      <c r="AC748" s="49">
        <v>4.78125</v>
      </c>
      <c r="AD748" s="49">
        <v>3.09375</v>
      </c>
      <c r="AE748" s="49">
        <v>6.25</v>
      </c>
      <c r="AF748" s="49">
        <v>10.65278</v>
      </c>
      <c r="AG748" s="49">
        <v>10.81944</v>
      </c>
      <c r="AH748" s="49">
        <v>11.11111</v>
      </c>
      <c r="AI748" s="49">
        <v>2.09375</v>
      </c>
      <c r="AJ748" s="49">
        <v>0.71354200000000001</v>
      </c>
      <c r="AK748" s="49">
        <v>5.9583329999999997</v>
      </c>
      <c r="AL748" s="49">
        <v>3.1388889999999998</v>
      </c>
      <c r="AM748" s="49">
        <v>4.9114579999999997</v>
      </c>
      <c r="AN748" s="49">
        <v>10.25</v>
      </c>
      <c r="AO748" s="49">
        <v>1.203125</v>
      </c>
      <c r="AP748" s="49">
        <v>9.0694440000000007</v>
      </c>
      <c r="AQ748" s="49">
        <v>11.02778</v>
      </c>
      <c r="AR748" s="50">
        <f t="shared" si="23"/>
        <v>5.2129620000000001</v>
      </c>
      <c r="AS748" s="49">
        <f t="shared" si="24"/>
        <v>3.4572123475458576</v>
      </c>
      <c r="AV748" s="49">
        <v>109</v>
      </c>
      <c r="AW748" s="49" t="s">
        <v>473</v>
      </c>
      <c r="AX748" s="49">
        <v>3.8304999999999998</v>
      </c>
      <c r="AY748" s="49">
        <v>4.609375</v>
      </c>
      <c r="AZ748" s="49">
        <v>2.3072919999999999</v>
      </c>
      <c r="BA748" s="49">
        <v>0.43611100000000003</v>
      </c>
      <c r="BB748" s="49">
        <v>5.4166670000000003</v>
      </c>
      <c r="BC748" s="49">
        <v>11.53646</v>
      </c>
      <c r="BD748" s="49">
        <v>0.73576399999999997</v>
      </c>
      <c r="BE748" s="49">
        <v>5.4166670000000003</v>
      </c>
      <c r="BF748" s="49">
        <v>0.85</v>
      </c>
      <c r="BG748" s="49">
        <v>0.463889</v>
      </c>
      <c r="BH748" s="49">
        <v>4.1302079999999997</v>
      </c>
      <c r="BI748" s="49">
        <v>7.2760420000000003</v>
      </c>
      <c r="BJ748" s="50">
        <f t="shared" si="25"/>
        <v>3.917414583333334</v>
      </c>
      <c r="BK748" s="49">
        <f t="shared" si="20"/>
        <v>3.2897152634800118</v>
      </c>
      <c r="BM748" s="49">
        <v>109</v>
      </c>
      <c r="BN748" s="49" t="s">
        <v>473</v>
      </c>
      <c r="BO748" s="49">
        <v>1.3125</v>
      </c>
      <c r="BP748" s="49">
        <v>2.625</v>
      </c>
      <c r="BQ748" s="49">
        <v>3.3541669999999999</v>
      </c>
      <c r="BR748" s="49">
        <v>2.1583329999999998</v>
      </c>
      <c r="BS748" s="49">
        <v>1.704167</v>
      </c>
      <c r="BT748" s="49">
        <v>1.4916670000000001</v>
      </c>
      <c r="BU748" s="49">
        <v>0.63541700000000001</v>
      </c>
      <c r="BV748" s="49">
        <v>1.1197919999999999</v>
      </c>
      <c r="BW748" s="49">
        <v>1.4444440000000001</v>
      </c>
      <c r="BX748" s="49">
        <v>2.2708330000000001</v>
      </c>
      <c r="BY748" s="49">
        <v>4.3645829999999997</v>
      </c>
      <c r="BZ748" s="49">
        <v>1.703125</v>
      </c>
      <c r="CA748" s="49">
        <v>5.875</v>
      </c>
      <c r="CB748" s="49">
        <v>2.765625</v>
      </c>
      <c r="CC748" s="49">
        <v>2.4479169999999999</v>
      </c>
      <c r="CD748" s="49">
        <v>0.828125</v>
      </c>
      <c r="CE748" s="49">
        <v>3.9270830000000001</v>
      </c>
      <c r="CF748" s="49">
        <v>0.40625</v>
      </c>
      <c r="CG748" s="49">
        <v>2.4895830000000001</v>
      </c>
      <c r="CH748" s="49">
        <v>1.8125</v>
      </c>
      <c r="CI748" s="49">
        <v>1.8541669999999999</v>
      </c>
      <c r="CJ748" s="49">
        <v>5.375</v>
      </c>
      <c r="CK748" s="49">
        <v>5.15625</v>
      </c>
      <c r="CL748" s="49">
        <v>3.0052080000000001</v>
      </c>
      <c r="CM748" s="49">
        <v>1.578125</v>
      </c>
      <c r="CN748" s="50">
        <f t="shared" si="26"/>
        <v>2.46819444</v>
      </c>
      <c r="CO748" s="49">
        <f t="shared" si="27"/>
        <v>1.4797608476508706</v>
      </c>
      <c r="CR748" s="49">
        <v>109</v>
      </c>
      <c r="CS748" s="49" t="s">
        <v>473</v>
      </c>
      <c r="CT748" s="49">
        <v>7.4178999999999995E-2</v>
      </c>
      <c r="CU748" s="49">
        <v>2.6388999999999999E-2</v>
      </c>
      <c r="CV748" s="49">
        <v>0.22534699999999999</v>
      </c>
      <c r="CW748" s="49">
        <v>0.21770800000000001</v>
      </c>
      <c r="CX748" s="49">
        <v>1.3</v>
      </c>
      <c r="CY748" s="49">
        <v>9.8611000000000004E-2</v>
      </c>
      <c r="CZ748" s="49">
        <v>1.4361109999999999</v>
      </c>
      <c r="DA748" s="49">
        <v>0.247917</v>
      </c>
      <c r="DB748" s="49">
        <v>1.71875</v>
      </c>
      <c r="DC748" s="50">
        <f t="shared" si="21"/>
        <v>0.59389022222222232</v>
      </c>
      <c r="DD748" s="17">
        <f t="shared" si="22"/>
        <v>0.68078354834755983</v>
      </c>
    </row>
    <row r="749" spans="1:108" x14ac:dyDescent="0.2">
      <c r="A749" s="49">
        <v>110</v>
      </c>
      <c r="B749" s="49" t="s">
        <v>473</v>
      </c>
      <c r="C749" s="49">
        <v>3.5520999999999998</v>
      </c>
      <c r="D749" s="49">
        <v>3.1354000000000002</v>
      </c>
      <c r="E749" s="49">
        <v>6.90625</v>
      </c>
      <c r="F749" s="49">
        <v>2.2135419999999999</v>
      </c>
      <c r="G749" s="49">
        <v>4.8645829999999997</v>
      </c>
      <c r="H749" s="49">
        <v>6.9218999999999999</v>
      </c>
      <c r="I749" s="49">
        <v>4.40625</v>
      </c>
      <c r="J749" s="49">
        <v>3.2916669999999999</v>
      </c>
      <c r="K749" s="49">
        <v>1.61087</v>
      </c>
      <c r="L749" s="49">
        <v>6.2760420000000003</v>
      </c>
      <c r="M749" s="49">
        <v>2.875</v>
      </c>
      <c r="N749" s="49">
        <v>0.63715299999999997</v>
      </c>
      <c r="O749" s="49">
        <v>1.425</v>
      </c>
      <c r="P749" s="49">
        <v>1.266667</v>
      </c>
      <c r="Q749" s="49">
        <v>2.9583330000000001</v>
      </c>
      <c r="R749" s="49">
        <v>2.1416664999999999</v>
      </c>
      <c r="S749" s="49">
        <v>1.609375</v>
      </c>
      <c r="T749" s="49">
        <v>3.8020830000000001</v>
      </c>
      <c r="U749" s="49">
        <v>8.5729170000000003</v>
      </c>
      <c r="V749" s="49">
        <v>10.34375</v>
      </c>
      <c r="W749" s="49">
        <v>1.1145830000000001</v>
      </c>
      <c r="X749" s="49">
        <v>8.578125</v>
      </c>
      <c r="Y749" s="49">
        <v>5.4479170000000003</v>
      </c>
      <c r="Z749" s="49">
        <v>7.2083329999999997</v>
      </c>
      <c r="AA749" s="49">
        <v>7.984375</v>
      </c>
      <c r="AB749" s="49">
        <v>4.9010420000000003</v>
      </c>
      <c r="AC749" s="49">
        <v>5.5885420000000003</v>
      </c>
      <c r="AD749" s="49">
        <v>3.3385419999999999</v>
      </c>
      <c r="AE749" s="49">
        <v>6.59375</v>
      </c>
      <c r="AF749" s="49">
        <v>11.65972</v>
      </c>
      <c r="AG749" s="49">
        <v>6.5902779999999996</v>
      </c>
      <c r="AH749" s="49">
        <v>9.644444</v>
      </c>
      <c r="AI749" s="49">
        <v>2.2135419999999999</v>
      </c>
      <c r="AJ749" s="49">
        <v>0.63020799999999999</v>
      </c>
      <c r="AK749" s="49">
        <v>5.8958329999999997</v>
      </c>
      <c r="AL749" s="49">
        <v>3.1555559999999998</v>
      </c>
      <c r="AM749" s="49">
        <v>4.8333329999999997</v>
      </c>
      <c r="AN749" s="49">
        <v>12</v>
      </c>
      <c r="AO749" s="49">
        <v>1.46875</v>
      </c>
      <c r="AP749" s="49">
        <v>8</v>
      </c>
      <c r="AQ749" s="49">
        <v>11.15972</v>
      </c>
      <c r="AR749" s="50">
        <f t="shared" si="23"/>
        <v>5.044320524390244</v>
      </c>
      <c r="AS749" s="49">
        <f t="shared" si="24"/>
        <v>3.1989964714645969</v>
      </c>
      <c r="AV749" s="49">
        <v>110</v>
      </c>
      <c r="AW749" s="49" t="s">
        <v>473</v>
      </c>
      <c r="AX749" s="49">
        <v>3.9582999999999999</v>
      </c>
      <c r="AY749" s="49">
        <v>3.8385419999999999</v>
      </c>
      <c r="AZ749" s="49">
        <v>2.40625</v>
      </c>
      <c r="BA749" s="49">
        <v>0.36388900000000002</v>
      </c>
      <c r="BB749" s="49">
        <v>4.453125</v>
      </c>
      <c r="BC749" s="49">
        <v>8.9010420000000003</v>
      </c>
      <c r="BD749" s="49">
        <v>0.69965299999999997</v>
      </c>
      <c r="BE749" s="49">
        <v>6.4166670000000003</v>
      </c>
      <c r="BF749" s="49">
        <v>0.90416700000000005</v>
      </c>
      <c r="BG749" s="49">
        <v>0.57222200000000001</v>
      </c>
      <c r="BH749" s="49">
        <v>4.59375</v>
      </c>
      <c r="BI749" s="49">
        <v>7.71875</v>
      </c>
      <c r="BJ749" s="50">
        <f t="shared" si="25"/>
        <v>3.73552975</v>
      </c>
      <c r="BK749" s="49">
        <f t="shared" si="20"/>
        <v>2.722406909252356</v>
      </c>
      <c r="BM749" s="49">
        <v>110</v>
      </c>
      <c r="BN749" s="49" t="s">
        <v>473</v>
      </c>
      <c r="BO749" s="49">
        <v>1.0186999999999999</v>
      </c>
      <c r="BP749" s="49">
        <v>3.0885419999999999</v>
      </c>
      <c r="BQ749" s="49">
        <v>3.5833330000000001</v>
      </c>
      <c r="BR749" s="49">
        <v>2.079167</v>
      </c>
      <c r="BS749" s="49">
        <v>1.5874999999999999</v>
      </c>
      <c r="BT749" s="49">
        <v>1.7250000000000001</v>
      </c>
      <c r="BU749" s="49">
        <v>0.58854200000000001</v>
      </c>
      <c r="BV749" s="49">
        <v>1.1770830000000001</v>
      </c>
      <c r="BW749" s="49">
        <v>1.844444</v>
      </c>
      <c r="BX749" s="49">
        <v>2.4791669999999999</v>
      </c>
      <c r="BY749" s="49">
        <v>4.359375</v>
      </c>
      <c r="BZ749" s="49">
        <v>2.5677080000000001</v>
      </c>
      <c r="CA749" s="49">
        <v>4.6875</v>
      </c>
      <c r="CB749" s="49">
        <v>2.3697919999999999</v>
      </c>
      <c r="CC749" s="49">
        <v>2.4739580000000001</v>
      </c>
      <c r="CD749" s="49">
        <v>0.86979200000000001</v>
      </c>
      <c r="CE749" s="49">
        <v>3.6979169999999999</v>
      </c>
      <c r="CF749" s="49">
        <v>0.38541700000000001</v>
      </c>
      <c r="CG749" s="49">
        <v>2.5260419999999999</v>
      </c>
      <c r="CH749" s="49">
        <v>1.7291669999999999</v>
      </c>
      <c r="CI749" s="49">
        <v>1.65625</v>
      </c>
      <c r="CJ749" s="49">
        <v>5.4635420000000003</v>
      </c>
      <c r="CK749" s="49">
        <v>4.578125</v>
      </c>
      <c r="CL749" s="49">
        <v>2.8333330000000001</v>
      </c>
      <c r="CM749" s="49">
        <v>1.2239580000000001</v>
      </c>
      <c r="CN749" s="50">
        <f t="shared" si="26"/>
        <v>2.4237341599999995</v>
      </c>
      <c r="CO749" s="49">
        <f t="shared" si="27"/>
        <v>1.3538406420039715</v>
      </c>
      <c r="CR749" s="49">
        <v>110</v>
      </c>
      <c r="CS749" s="49" t="s">
        <v>473</v>
      </c>
      <c r="CT749" s="49">
        <v>9.2802999999999997E-2</v>
      </c>
      <c r="CU749" s="49">
        <v>1.9443999999999999E-2</v>
      </c>
      <c r="CV749" s="49">
        <v>0.201042</v>
      </c>
      <c r="CW749" s="49">
        <v>0.22534699999999999</v>
      </c>
      <c r="CX749" s="49">
        <v>1.147222</v>
      </c>
      <c r="CY749" s="49">
        <v>0.11909699999999999</v>
      </c>
      <c r="CZ749" s="49">
        <v>1.3333330000000001</v>
      </c>
      <c r="DA749" s="49">
        <v>0.214583</v>
      </c>
      <c r="DB749" s="49">
        <v>1.9166669999999999</v>
      </c>
      <c r="DC749" s="50">
        <f t="shared" si="21"/>
        <v>0.58550422222222231</v>
      </c>
      <c r="DD749" s="17">
        <f t="shared" si="22"/>
        <v>0.6930539687064019</v>
      </c>
    </row>
    <row r="750" spans="1:108" x14ac:dyDescent="0.2">
      <c r="A750" s="49">
        <v>111</v>
      </c>
      <c r="B750" s="49" t="s">
        <v>473</v>
      </c>
      <c r="C750" s="49">
        <v>4.0937000000000001</v>
      </c>
      <c r="D750" s="49">
        <v>2.9115000000000002</v>
      </c>
      <c r="E750" s="49">
        <v>6.953125</v>
      </c>
      <c r="F750" s="49">
        <v>2.2916669999999999</v>
      </c>
      <c r="G750" s="49">
        <v>5.015625</v>
      </c>
      <c r="H750" s="49">
        <v>8.5780999999999992</v>
      </c>
      <c r="I750" s="49">
        <v>4.3020829999999997</v>
      </c>
      <c r="J750" s="49">
        <v>3.5625</v>
      </c>
      <c r="K750" s="49">
        <v>1.545652</v>
      </c>
      <c r="L750" s="49">
        <v>6.96875</v>
      </c>
      <c r="M750" s="49">
        <v>3.0260419999999999</v>
      </c>
      <c r="N750" s="49">
        <v>0.58680600000000005</v>
      </c>
      <c r="O750" s="49">
        <v>1.5541670000000001</v>
      </c>
      <c r="P750" s="49">
        <v>1.329167</v>
      </c>
      <c r="Q750" s="49">
        <v>3.3624999999999998</v>
      </c>
      <c r="R750" s="49">
        <v>2.1734374999999999</v>
      </c>
      <c r="S750" s="49">
        <v>1.5729169999999999</v>
      </c>
      <c r="T750" s="49">
        <v>4.28125</v>
      </c>
      <c r="U750" s="49">
        <v>9.8333329999999997</v>
      </c>
      <c r="V750" s="49">
        <v>11</v>
      </c>
      <c r="W750" s="49">
        <v>1.0347219999999999</v>
      </c>
      <c r="X750" s="49">
        <v>9.2395829999999997</v>
      </c>
      <c r="Y750" s="49">
        <v>5.734375</v>
      </c>
      <c r="Z750" s="49">
        <v>7.0104170000000003</v>
      </c>
      <c r="AA750" s="49">
        <v>8.1510420000000003</v>
      </c>
      <c r="AB750" s="49">
        <v>4.7395829999999997</v>
      </c>
      <c r="AC750" s="49">
        <v>5.3229170000000003</v>
      </c>
      <c r="AD750" s="49">
        <v>3.5052080000000001</v>
      </c>
      <c r="AE750" s="49">
        <v>6.90625</v>
      </c>
      <c r="AF750" s="49">
        <v>11.22917</v>
      </c>
      <c r="AG750" s="49">
        <v>10.1875</v>
      </c>
      <c r="AH750" s="49">
        <v>7.7833329999999998</v>
      </c>
      <c r="AI750" s="49">
        <v>2.2135419999999999</v>
      </c>
      <c r="AJ750" s="49">
        <v>0.73958299999999999</v>
      </c>
      <c r="AK750" s="49">
        <v>6.6666670000000003</v>
      </c>
      <c r="AL750" s="49">
        <v>3.2388889999999999</v>
      </c>
      <c r="AM750" s="49">
        <v>4.78125</v>
      </c>
      <c r="AN750" s="49">
        <v>13.33333</v>
      </c>
      <c r="AO750" s="49">
        <v>1.375</v>
      </c>
      <c r="AP750" s="49">
        <v>8.3472220000000004</v>
      </c>
      <c r="AQ750" s="49">
        <v>10.36806</v>
      </c>
      <c r="AR750" s="50">
        <f t="shared" si="23"/>
        <v>5.2890235243902426</v>
      </c>
      <c r="AS750" s="49">
        <f t="shared" si="24"/>
        <v>3.380988536333474</v>
      </c>
      <c r="AV750" s="49">
        <v>111</v>
      </c>
      <c r="AW750" s="49" t="s">
        <v>473</v>
      </c>
      <c r="AX750" s="49">
        <v>3.5794999999999999</v>
      </c>
      <c r="AY750" s="49">
        <v>4.5052079999999997</v>
      </c>
      <c r="AZ750" s="49">
        <v>2.40625</v>
      </c>
      <c r="BA750" s="49">
        <v>0.39444400000000002</v>
      </c>
      <c r="BB750" s="49">
        <v>4.2708329999999997</v>
      </c>
      <c r="BC750" s="49">
        <v>9.5520829999999997</v>
      </c>
      <c r="BD750" s="49">
        <v>0.61840300000000004</v>
      </c>
      <c r="BE750" s="49">
        <v>5.2708329999999997</v>
      </c>
      <c r="BF750" s="49">
        <v>0.9375</v>
      </c>
      <c r="BG750" s="49">
        <v>0.45381899999999997</v>
      </c>
      <c r="BH750" s="49">
        <v>4.1041670000000003</v>
      </c>
      <c r="BI750" s="49">
        <v>7.8385420000000003</v>
      </c>
      <c r="BJ750" s="50">
        <f t="shared" si="25"/>
        <v>3.6609651666666672</v>
      </c>
      <c r="BK750" s="49">
        <f t="shared" si="20"/>
        <v>2.7604861579493338</v>
      </c>
      <c r="BM750" s="49">
        <v>111</v>
      </c>
      <c r="BN750" s="49" t="s">
        <v>473</v>
      </c>
      <c r="BO750" s="49">
        <v>1.2479</v>
      </c>
      <c r="BP750" s="49">
        <v>3.3697919999999999</v>
      </c>
      <c r="BQ750" s="49">
        <v>3.7239580000000001</v>
      </c>
      <c r="BR750" s="49">
        <v>2.3041670000000001</v>
      </c>
      <c r="BS750" s="49">
        <v>1.504167</v>
      </c>
      <c r="BT750" s="49">
        <v>1.6375</v>
      </c>
      <c r="BU750" s="49">
        <v>0.58854200000000001</v>
      </c>
      <c r="BV750" s="49">
        <v>1.0520830000000001</v>
      </c>
      <c r="BW750" s="49">
        <v>1.575</v>
      </c>
      <c r="BX750" s="49">
        <v>2.2864580000000001</v>
      </c>
      <c r="BY750" s="49">
        <v>4.5677079999999997</v>
      </c>
      <c r="BZ750" s="49">
        <v>2.0677080000000001</v>
      </c>
      <c r="CA750" s="49">
        <v>5.515625</v>
      </c>
      <c r="CB750" s="49">
        <v>2.2864580000000001</v>
      </c>
      <c r="CC750" s="49">
        <v>2.5104169999999999</v>
      </c>
      <c r="CD750" s="49">
        <v>0.8125</v>
      </c>
      <c r="CE750" s="49">
        <v>3.7552080000000001</v>
      </c>
      <c r="CF750" s="49">
        <v>0.45833299999999999</v>
      </c>
      <c r="CG750" s="49">
        <v>2.5104169999999999</v>
      </c>
      <c r="CH750" s="49">
        <v>1.7916669999999999</v>
      </c>
      <c r="CI750" s="49">
        <v>1.8854169999999999</v>
      </c>
      <c r="CJ750" s="49">
        <v>4.84375</v>
      </c>
      <c r="CK750" s="49">
        <v>4.78125</v>
      </c>
      <c r="CL750" s="49">
        <v>3.2604169999999999</v>
      </c>
      <c r="CM750" s="49">
        <v>1.3020830000000001</v>
      </c>
      <c r="CN750" s="50">
        <f t="shared" si="26"/>
        <v>2.465541</v>
      </c>
      <c r="CO750" s="49">
        <f t="shared" si="27"/>
        <v>1.4142377972722324</v>
      </c>
      <c r="CR750" s="49">
        <v>111</v>
      </c>
      <c r="CS750" s="49" t="s">
        <v>473</v>
      </c>
      <c r="CT750" s="49">
        <v>8.6489999999999997E-2</v>
      </c>
      <c r="CU750" s="49">
        <v>2.2221999999999999E-2</v>
      </c>
      <c r="CV750" s="49">
        <v>0.18923599999999999</v>
      </c>
      <c r="CW750" s="49">
        <v>0.18784699999999999</v>
      </c>
      <c r="CX750" s="49">
        <v>1.2055560000000001</v>
      </c>
      <c r="CY750" s="49">
        <v>0.110764</v>
      </c>
      <c r="CZ750" s="49">
        <v>1.3305560000000001</v>
      </c>
      <c r="DA750" s="49">
        <v>0.203125</v>
      </c>
      <c r="DB750" s="49">
        <v>1.671875</v>
      </c>
      <c r="DC750" s="50">
        <f t="shared" si="21"/>
        <v>0.55640788888888892</v>
      </c>
      <c r="DD750" s="17">
        <f t="shared" si="22"/>
        <v>0.64857559605134785</v>
      </c>
    </row>
    <row r="751" spans="1:108" x14ac:dyDescent="0.2">
      <c r="A751" s="49">
        <v>112</v>
      </c>
      <c r="B751" s="49" t="s">
        <v>473</v>
      </c>
      <c r="C751" s="49">
        <v>4.6718999999999999</v>
      </c>
      <c r="D751" s="49">
        <v>3.0625</v>
      </c>
      <c r="E751" s="49">
        <v>7.4635420000000003</v>
      </c>
      <c r="F751" s="49">
        <v>2.4166669999999999</v>
      </c>
      <c r="G751" s="49">
        <v>4.625</v>
      </c>
      <c r="H751" s="49">
        <v>10.208</v>
      </c>
      <c r="I751" s="49">
        <v>6.9635420000000003</v>
      </c>
      <c r="J751" s="49">
        <v>3.6041669999999999</v>
      </c>
      <c r="K751" s="49">
        <v>1.7673909999999999</v>
      </c>
      <c r="L751" s="49">
        <v>8.140625</v>
      </c>
      <c r="M751" s="49">
        <v>3.625</v>
      </c>
      <c r="N751" s="49">
        <v>0.65451400000000004</v>
      </c>
      <c r="O751" s="49">
        <v>1.5874999999999999</v>
      </c>
      <c r="P751" s="49">
        <v>1.308333</v>
      </c>
      <c r="Q751" s="49">
        <v>3.579167</v>
      </c>
      <c r="R751" s="49">
        <v>2.1505209999999999</v>
      </c>
      <c r="S751" s="49">
        <v>1.4375</v>
      </c>
      <c r="T751" s="49">
        <v>4.125</v>
      </c>
      <c r="U751" s="49">
        <v>9.7760420000000003</v>
      </c>
      <c r="V751" s="49">
        <v>9.203125</v>
      </c>
      <c r="W751" s="49">
        <v>1.0729169999999999</v>
      </c>
      <c r="X751" s="49">
        <v>9.0885420000000003</v>
      </c>
      <c r="Y751" s="49">
        <v>5.7083329999999997</v>
      </c>
      <c r="Z751" s="49">
        <v>7.375</v>
      </c>
      <c r="AA751" s="49">
        <v>8.375</v>
      </c>
      <c r="AB751" s="49">
        <v>4.84375</v>
      </c>
      <c r="AC751" s="49">
        <v>5.390625</v>
      </c>
      <c r="AD751" s="49">
        <v>3.3541669999999999</v>
      </c>
      <c r="AE751" s="49">
        <v>6.8489579999999997</v>
      </c>
      <c r="AF751" s="49">
        <v>11.11806</v>
      </c>
      <c r="AG751" s="49">
        <v>7.8854170000000003</v>
      </c>
      <c r="AH751" s="49">
        <v>8.6</v>
      </c>
      <c r="AI751" s="49">
        <v>1.96875</v>
      </c>
      <c r="AJ751" s="49">
        <v>0.71354200000000001</v>
      </c>
      <c r="AK751" s="49">
        <v>6.3541670000000003</v>
      </c>
      <c r="AL751" s="49">
        <v>3.0333329999999998</v>
      </c>
      <c r="AM751" s="49">
        <v>4.6197920000000003</v>
      </c>
      <c r="AN751" s="49">
        <v>13.13194</v>
      </c>
      <c r="AO751" s="49">
        <v>1.3541669999999999</v>
      </c>
      <c r="AP751" s="49">
        <v>8.9861109999999993</v>
      </c>
      <c r="AQ751" s="49">
        <v>11.77778</v>
      </c>
      <c r="AR751" s="50">
        <f t="shared" si="23"/>
        <v>5.4139118780487792</v>
      </c>
      <c r="AS751" s="49">
        <f t="shared" si="24"/>
        <v>3.4001053698656061</v>
      </c>
      <c r="AV751" s="49">
        <v>112</v>
      </c>
      <c r="AW751" s="49" t="s">
        <v>473</v>
      </c>
      <c r="AX751" s="49">
        <v>3.9630999999999998</v>
      </c>
      <c r="AY751" s="49">
        <v>4.6145829999999997</v>
      </c>
      <c r="AZ751" s="49">
        <v>2.2291669999999999</v>
      </c>
      <c r="BA751" s="49">
        <v>0.39444400000000002</v>
      </c>
      <c r="BB751" s="49">
        <v>5.2395829999999997</v>
      </c>
      <c r="BC751" s="49">
        <v>11</v>
      </c>
      <c r="BD751" s="49">
        <v>0.71319399999999999</v>
      </c>
      <c r="BE751" s="49">
        <v>5.8072920000000003</v>
      </c>
      <c r="BF751" s="49">
        <v>0.92916699999999997</v>
      </c>
      <c r="BG751" s="49">
        <v>0.48402800000000001</v>
      </c>
      <c r="BH751" s="49">
        <v>4.7552079999999997</v>
      </c>
      <c r="BI751" s="49">
        <v>7.0364579999999997</v>
      </c>
      <c r="BJ751" s="50">
        <f t="shared" si="25"/>
        <v>3.9305186666666665</v>
      </c>
      <c r="BK751" s="49">
        <f t="shared" si="20"/>
        <v>3.1956475720597965</v>
      </c>
      <c r="BM751" s="49">
        <v>112</v>
      </c>
      <c r="BN751" s="49" t="s">
        <v>473</v>
      </c>
      <c r="BO751" s="49">
        <v>1.1917</v>
      </c>
      <c r="BP751" s="49">
        <v>3.1041669999999999</v>
      </c>
      <c r="BQ751" s="49">
        <v>3.6770830000000001</v>
      </c>
      <c r="BR751" s="49">
        <v>1.058333</v>
      </c>
      <c r="BS751" s="49">
        <v>1.608333</v>
      </c>
      <c r="BT751" s="49">
        <v>1.55</v>
      </c>
      <c r="BU751" s="49">
        <v>0.72916700000000001</v>
      </c>
      <c r="BV751" s="49">
        <v>1.1510419999999999</v>
      </c>
      <c r="BW751" s="49">
        <v>1.5027779999999999</v>
      </c>
      <c r="BX751" s="49">
        <v>2.2395830000000001</v>
      </c>
      <c r="BY751" s="49">
        <v>4.03125</v>
      </c>
      <c r="BZ751" s="49">
        <v>2.0833330000000001</v>
      </c>
      <c r="CA751" s="49">
        <v>4.96875</v>
      </c>
      <c r="CB751" s="49">
        <v>2.6354169999999999</v>
      </c>
      <c r="CC751" s="49">
        <v>2.4947919999999999</v>
      </c>
      <c r="CD751" s="49">
        <v>0.75520799999999999</v>
      </c>
      <c r="CE751" s="49">
        <v>3.8489580000000001</v>
      </c>
      <c r="CF751" s="49">
        <v>0.34375</v>
      </c>
      <c r="CG751" s="49">
        <v>2.3385419999999999</v>
      </c>
      <c r="CH751" s="49">
        <v>1.8697919999999999</v>
      </c>
      <c r="CI751" s="49">
        <v>1.7916669999999999</v>
      </c>
      <c r="CJ751" s="49">
        <v>5.0520829999999997</v>
      </c>
      <c r="CK751" s="49">
        <v>3.9427080000000001</v>
      </c>
      <c r="CL751" s="49">
        <v>3.0885419999999999</v>
      </c>
      <c r="CM751" s="49">
        <v>1.1979169999999999</v>
      </c>
      <c r="CN751" s="50">
        <f t="shared" si="26"/>
        <v>2.3301957999999998</v>
      </c>
      <c r="CO751" s="49">
        <f t="shared" si="27"/>
        <v>1.3266698071084166</v>
      </c>
      <c r="CR751" s="49">
        <v>112</v>
      </c>
      <c r="CS751" s="49" t="s">
        <v>473</v>
      </c>
      <c r="CT751" s="49">
        <v>8.4912000000000001E-2</v>
      </c>
      <c r="CU751" s="49">
        <v>2.1527999999999999E-2</v>
      </c>
      <c r="CV751" s="49">
        <v>0.19062499999999999</v>
      </c>
      <c r="CW751" s="49">
        <v>0.19375000000000001</v>
      </c>
      <c r="CX751" s="49">
        <v>1.088889</v>
      </c>
      <c r="CY751" s="49">
        <v>9.2707999999999999E-2</v>
      </c>
      <c r="CZ751" s="49">
        <v>1.3194440000000001</v>
      </c>
      <c r="DA751" s="49">
        <v>0.235069</v>
      </c>
      <c r="DB751" s="49">
        <v>1.8125</v>
      </c>
      <c r="DC751" s="50">
        <f t="shared" si="21"/>
        <v>0.55993611111111119</v>
      </c>
      <c r="DD751" s="17">
        <f t="shared" si="22"/>
        <v>0.66477577050450709</v>
      </c>
    </row>
    <row r="752" spans="1:108" x14ac:dyDescent="0.2">
      <c r="A752" s="49">
        <v>113</v>
      </c>
      <c r="B752" s="49" t="s">
        <v>473</v>
      </c>
      <c r="C752" s="49">
        <v>4.1041999999999996</v>
      </c>
      <c r="D752" s="49">
        <v>3.0884999999999998</v>
      </c>
      <c r="E752" s="49">
        <v>8.5677079999999997</v>
      </c>
      <c r="F752" s="49">
        <v>2.3229169999999999</v>
      </c>
      <c r="G752" s="49">
        <v>5.2447920000000003</v>
      </c>
      <c r="H752" s="49">
        <v>9.9582999999999995</v>
      </c>
      <c r="I752" s="49">
        <v>5.4583329999999997</v>
      </c>
      <c r="J752" s="49">
        <v>3.7291669999999999</v>
      </c>
      <c r="K752" s="49">
        <v>1.656522</v>
      </c>
      <c r="L752" s="49">
        <v>7.1197920000000003</v>
      </c>
      <c r="M752" s="49">
        <v>3.4895830000000001</v>
      </c>
      <c r="N752" s="49">
        <v>0.77604200000000001</v>
      </c>
      <c r="O752" s="49">
        <v>1.7833330000000001</v>
      </c>
      <c r="P752" s="49">
        <v>1.5083329999999999</v>
      </c>
      <c r="Q752" s="49">
        <v>3.3833329999999999</v>
      </c>
      <c r="R752" s="49">
        <v>2.3156249999999998</v>
      </c>
      <c r="S752" s="49">
        <v>1.4479169999999999</v>
      </c>
      <c r="T752" s="49">
        <v>4.5208329999999997</v>
      </c>
      <c r="U752" s="49">
        <v>10.27083</v>
      </c>
      <c r="V752" s="49">
        <v>10.41667</v>
      </c>
      <c r="W752" s="49">
        <v>1.236111</v>
      </c>
      <c r="X752" s="49">
        <v>9.28125</v>
      </c>
      <c r="Y752" s="49">
        <v>5.59375</v>
      </c>
      <c r="Z752" s="49">
        <v>7</v>
      </c>
      <c r="AA752" s="49">
        <v>8.8020829999999997</v>
      </c>
      <c r="AB752" s="49">
        <v>3.6927080000000001</v>
      </c>
      <c r="AC752" s="49">
        <v>5.9479170000000003</v>
      </c>
      <c r="AD752" s="49">
        <v>3.3958330000000001</v>
      </c>
      <c r="AE752" s="49">
        <v>5.546875</v>
      </c>
      <c r="AF752" s="49">
        <v>13.61806</v>
      </c>
      <c r="AG752" s="49">
        <v>9.4583329999999997</v>
      </c>
      <c r="AH752" s="49">
        <v>6.2111109999999998</v>
      </c>
      <c r="AI752" s="49">
        <v>1.9010419999999999</v>
      </c>
      <c r="AJ752" s="49">
        <v>0.6875</v>
      </c>
      <c r="AK752" s="49">
        <v>6.4739579999999997</v>
      </c>
      <c r="AL752" s="49">
        <v>2.9722219999999999</v>
      </c>
      <c r="AM752" s="49">
        <v>4.34375</v>
      </c>
      <c r="AN752" s="49">
        <v>13.09722</v>
      </c>
      <c r="AO752" s="49">
        <v>1.5677080000000001</v>
      </c>
      <c r="AP752" s="49">
        <v>10.25</v>
      </c>
      <c r="AQ752" s="49">
        <v>8.8611109999999993</v>
      </c>
      <c r="AR752" s="50">
        <f t="shared" si="23"/>
        <v>5.3927139512195117</v>
      </c>
      <c r="AS752" s="49">
        <f t="shared" si="24"/>
        <v>3.4991145320733281</v>
      </c>
      <c r="AV752" s="49">
        <v>113</v>
      </c>
      <c r="AW752" s="49" t="s">
        <v>473</v>
      </c>
      <c r="AX752" s="49">
        <v>3.7357999999999998</v>
      </c>
      <c r="AY752" s="49">
        <v>4.3072920000000003</v>
      </c>
      <c r="AZ752" s="49">
        <v>2.0833330000000001</v>
      </c>
      <c r="BA752" s="49">
        <v>0.45</v>
      </c>
      <c r="BB752" s="49">
        <v>4.203125</v>
      </c>
      <c r="BC752" s="49">
        <v>10.59</v>
      </c>
      <c r="BD752" s="49">
        <v>0.59583299999999995</v>
      </c>
      <c r="BE752" s="49">
        <v>6.296875</v>
      </c>
      <c r="BF752" s="49">
        <v>0.83541699999999997</v>
      </c>
      <c r="BG752" s="49">
        <v>0.36770799999999998</v>
      </c>
      <c r="BH752" s="49">
        <v>4.140625</v>
      </c>
      <c r="BI752" s="49">
        <v>6.5364579999999997</v>
      </c>
      <c r="BJ752" s="50">
        <f t="shared" si="25"/>
        <v>3.6785388333333331</v>
      </c>
      <c r="BK752" s="49">
        <f t="shared" si="20"/>
        <v>3.1029815904585387</v>
      </c>
      <c r="BM752" s="49">
        <v>113</v>
      </c>
      <c r="BN752" s="49" t="s">
        <v>473</v>
      </c>
      <c r="BO752" s="49">
        <v>1.2103999999999999</v>
      </c>
      <c r="BP752" s="49">
        <v>2.7708330000000001</v>
      </c>
      <c r="BQ752" s="49">
        <v>3.3020830000000001</v>
      </c>
      <c r="BR752" s="49">
        <v>2.0375000000000001</v>
      </c>
      <c r="BS752" s="49">
        <v>1.7124999999999999</v>
      </c>
      <c r="BT752" s="49">
        <v>1.691667</v>
      </c>
      <c r="BU752" s="49">
        <v>0.59895799999999999</v>
      </c>
      <c r="BV752" s="49">
        <v>1.1197919999999999</v>
      </c>
      <c r="BW752" s="49">
        <v>1.6222220000000001</v>
      </c>
      <c r="BX752" s="49">
        <v>2.390625</v>
      </c>
      <c r="BY752" s="49">
        <v>4.3854170000000003</v>
      </c>
      <c r="BZ752" s="49">
        <v>1.9635419999999999</v>
      </c>
      <c r="CA752" s="49">
        <v>4.484375</v>
      </c>
      <c r="CB752" s="49">
        <v>2.4114580000000001</v>
      </c>
      <c r="CC752" s="49">
        <v>2.7083330000000001</v>
      </c>
      <c r="CD752" s="49">
        <v>0.70833299999999999</v>
      </c>
      <c r="CE752" s="49">
        <v>3.875</v>
      </c>
      <c r="CF752" s="49">
        <v>0.47916700000000001</v>
      </c>
      <c r="CG752" s="49">
        <v>2.3958330000000001</v>
      </c>
      <c r="CH752" s="49"/>
      <c r="CI752" s="49">
        <v>1.703125</v>
      </c>
      <c r="CJ752" s="49">
        <v>5.0416670000000003</v>
      </c>
      <c r="CK752" s="49">
        <v>4.6510420000000003</v>
      </c>
      <c r="CL752" s="49">
        <v>3.9270830000000001</v>
      </c>
      <c r="CM752" s="49">
        <v>1.1875</v>
      </c>
      <c r="CN752" s="50">
        <f t="shared" si="26"/>
        <v>2.4324356250000005</v>
      </c>
      <c r="CO752" s="49">
        <f t="shared" si="27"/>
        <v>1.3604222786695384</v>
      </c>
      <c r="CR752" s="49">
        <v>113</v>
      </c>
      <c r="CS752" s="49" t="s">
        <v>473</v>
      </c>
      <c r="CT752" s="49">
        <v>8.4912000000000001E-2</v>
      </c>
      <c r="CU752" s="49">
        <v>1.7361000000000001E-2</v>
      </c>
      <c r="CV752" s="49">
        <v>0.201042</v>
      </c>
      <c r="CW752" s="49">
        <v>0.24062500000000001</v>
      </c>
      <c r="CX752" s="49">
        <v>1.163889</v>
      </c>
      <c r="CY752" s="49">
        <v>0.104861</v>
      </c>
      <c r="CZ752" s="49">
        <v>1.2222219999999999</v>
      </c>
      <c r="DA752" s="49">
        <v>0.203819</v>
      </c>
      <c r="DB752" s="49">
        <v>1.6822919999999999</v>
      </c>
      <c r="DC752" s="50">
        <f t="shared" si="21"/>
        <v>0.54678033333333331</v>
      </c>
      <c r="DD752" s="17">
        <f t="shared" si="22"/>
        <v>0.6271183840715403</v>
      </c>
    </row>
    <row r="753" spans="1:108" x14ac:dyDescent="0.2">
      <c r="A753" s="49">
        <v>114</v>
      </c>
      <c r="B753" s="49" t="s">
        <v>473</v>
      </c>
      <c r="C753" s="49">
        <v>5.0833000000000004</v>
      </c>
      <c r="D753" s="49">
        <v>2.9792000000000001</v>
      </c>
      <c r="E753" s="49">
        <v>8.3645829999999997</v>
      </c>
      <c r="F753" s="49">
        <v>2.09375</v>
      </c>
      <c r="G753" s="49">
        <v>4.734375</v>
      </c>
      <c r="H753" s="49">
        <v>10.349</v>
      </c>
      <c r="I753" s="49">
        <v>4.0989579999999997</v>
      </c>
      <c r="J753" s="49">
        <v>4</v>
      </c>
      <c r="K753" s="49">
        <v>1.7934779999999999</v>
      </c>
      <c r="L753" s="49">
        <v>6.2916670000000003</v>
      </c>
      <c r="M753" s="49">
        <v>3.4375</v>
      </c>
      <c r="N753" s="49">
        <v>0.75694399999999995</v>
      </c>
      <c r="O753" s="49">
        <v>1.7375</v>
      </c>
      <c r="P753" s="49">
        <v>1.4916670000000001</v>
      </c>
      <c r="Q753" s="49">
        <v>3.7291669999999999</v>
      </c>
      <c r="R753" s="49">
        <v>2.2005210000000002</v>
      </c>
      <c r="S753" s="49">
        <v>1.3802080000000001</v>
      </c>
      <c r="T753" s="49">
        <v>3.671875</v>
      </c>
      <c r="U753" s="49">
        <v>9.109375</v>
      </c>
      <c r="V753" s="49">
        <v>10.41667</v>
      </c>
      <c r="W753" s="49">
        <v>1.1493059999999999</v>
      </c>
      <c r="X753" s="49">
        <v>9.546875</v>
      </c>
      <c r="Y753" s="49">
        <v>4.296875</v>
      </c>
      <c r="Z753" s="49">
        <v>8.4166670000000003</v>
      </c>
      <c r="AA753" s="49">
        <v>9.2083329999999997</v>
      </c>
      <c r="AB753" s="49">
        <v>4.7083329999999997</v>
      </c>
      <c r="AC753" s="49">
        <v>5.828125</v>
      </c>
      <c r="AD753" s="49">
        <v>3.1770830000000001</v>
      </c>
      <c r="AE753" s="49">
        <v>6.5364579999999997</v>
      </c>
      <c r="AF753" s="49">
        <v>12.51389</v>
      </c>
      <c r="AG753" s="49">
        <v>10.0625</v>
      </c>
      <c r="AH753" s="49">
        <v>9.5500000000000007</v>
      </c>
      <c r="AI753" s="49">
        <v>1.9895830000000001</v>
      </c>
      <c r="AJ753" s="49">
        <v>0.84375</v>
      </c>
      <c r="AK753" s="49">
        <v>7.2239579999999997</v>
      </c>
      <c r="AL753" s="49">
        <v>3.7166670000000002</v>
      </c>
      <c r="AM753" s="49">
        <v>4.7552079999999997</v>
      </c>
      <c r="AN753" s="49">
        <v>12.69965</v>
      </c>
      <c r="AO753" s="49">
        <v>1.7239580000000001</v>
      </c>
      <c r="AP753" s="49">
        <v>10.13194</v>
      </c>
      <c r="AQ753" s="49">
        <v>9.0347220000000004</v>
      </c>
      <c r="AR753" s="50">
        <f t="shared" si="23"/>
        <v>5.4837468048780487</v>
      </c>
      <c r="AS753" s="49">
        <f t="shared" si="24"/>
        <v>3.5032054122435019</v>
      </c>
      <c r="AV753" s="49">
        <v>114</v>
      </c>
      <c r="AW753" s="49" t="s">
        <v>473</v>
      </c>
      <c r="AX753" s="49">
        <v>4.4413</v>
      </c>
      <c r="AY753" s="49">
        <v>4.2760420000000003</v>
      </c>
      <c r="AZ753" s="49">
        <v>2.3333330000000001</v>
      </c>
      <c r="BA753" s="49">
        <v>0.48055599999999998</v>
      </c>
      <c r="BB753" s="49">
        <v>5.0625</v>
      </c>
      <c r="BC753" s="49">
        <v>7.7760420000000003</v>
      </c>
      <c r="BD753" s="49">
        <v>0.74479200000000001</v>
      </c>
      <c r="BE753" s="49">
        <v>5.1822920000000003</v>
      </c>
      <c r="BF753" s="49">
        <v>0.85624999999999996</v>
      </c>
      <c r="BG753" s="49">
        <v>0.40277800000000002</v>
      </c>
      <c r="BH753" s="49">
        <v>4.1770829999999997</v>
      </c>
      <c r="BI753" s="49">
        <v>6.625</v>
      </c>
      <c r="BJ753" s="50">
        <f t="shared" si="25"/>
        <v>3.5298306666666668</v>
      </c>
      <c r="BK753" s="49">
        <f t="shared" si="20"/>
        <v>2.438406384568097</v>
      </c>
      <c r="BM753" s="49">
        <v>114</v>
      </c>
      <c r="BN753" s="49" t="s">
        <v>473</v>
      </c>
      <c r="BO753" s="49">
        <v>1.2061999999999999</v>
      </c>
      <c r="BP753" s="49">
        <v>3.3697919999999999</v>
      </c>
      <c r="BQ753" s="49">
        <v>3.203125</v>
      </c>
      <c r="BR753" s="49">
        <v>2.0958329999999998</v>
      </c>
      <c r="BS753" s="49">
        <v>1.8208329999999999</v>
      </c>
      <c r="BT753" s="49">
        <v>1.5083329999999999</v>
      </c>
      <c r="BU753" s="49">
        <v>0.53125</v>
      </c>
      <c r="BV753" s="49">
        <v>1.1197919999999999</v>
      </c>
      <c r="BW753" s="49">
        <v>1.7972220000000001</v>
      </c>
      <c r="BX753" s="49">
        <v>2.1666669999999999</v>
      </c>
      <c r="BY753" s="49">
        <v>4.0989579999999997</v>
      </c>
      <c r="BZ753" s="49">
        <v>2.4583330000000001</v>
      </c>
      <c r="CA753" s="49">
        <v>5.0572920000000003</v>
      </c>
      <c r="CB753" s="49">
        <v>2.515625</v>
      </c>
      <c r="CC753" s="49">
        <v>2.4427080000000001</v>
      </c>
      <c r="CD753" s="49">
        <v>0.88541700000000001</v>
      </c>
      <c r="CE753" s="49">
        <v>4.0052079999999997</v>
      </c>
      <c r="CF753" s="49">
        <v>0.40625</v>
      </c>
      <c r="CG753" s="49">
        <v>2.5</v>
      </c>
      <c r="CH753" s="49">
        <v>1.828125</v>
      </c>
      <c r="CI753" s="49">
        <v>1.9322919999999999</v>
      </c>
      <c r="CJ753" s="49">
        <v>5.7239579999999997</v>
      </c>
      <c r="CK753" s="49">
        <v>4.65625</v>
      </c>
      <c r="CL753" s="49">
        <v>3.3802080000000001</v>
      </c>
      <c r="CM753" s="49">
        <v>1.28125</v>
      </c>
      <c r="CN753" s="50">
        <f t="shared" si="26"/>
        <v>2.4796368400000004</v>
      </c>
      <c r="CO753" s="49">
        <f t="shared" si="27"/>
        <v>1.4045104583795278</v>
      </c>
      <c r="CR753" s="49">
        <v>114</v>
      </c>
      <c r="CS753" s="49" t="s">
        <v>473</v>
      </c>
      <c r="CT753" s="49">
        <v>0.10511</v>
      </c>
      <c r="CU753" s="49">
        <v>2.4653000000000001E-2</v>
      </c>
      <c r="CV753" s="49">
        <v>0.201736</v>
      </c>
      <c r="CW753" s="49">
        <v>0.20972199999999999</v>
      </c>
      <c r="CX753" s="49">
        <v>1.1194440000000001</v>
      </c>
      <c r="CY753" s="49">
        <v>0.106597</v>
      </c>
      <c r="CZ753" s="49">
        <v>1.175</v>
      </c>
      <c r="DA753" s="49">
        <v>0.216667</v>
      </c>
      <c r="DB753" s="49">
        <v>1.6770830000000001</v>
      </c>
      <c r="DC753" s="50">
        <f t="shared" si="21"/>
        <v>0.53733466666666674</v>
      </c>
      <c r="DD753" s="17">
        <f t="shared" si="22"/>
        <v>0.61262493468638712</v>
      </c>
    </row>
    <row r="754" spans="1:108" x14ac:dyDescent="0.2">
      <c r="A754" s="49">
        <v>115</v>
      </c>
      <c r="B754" s="49" t="s">
        <v>473</v>
      </c>
      <c r="C754" s="49">
        <v>5.6875</v>
      </c>
      <c r="D754" s="49">
        <v>2.9375</v>
      </c>
      <c r="E754" s="49">
        <v>6.8229170000000003</v>
      </c>
      <c r="F754" s="49">
        <v>2.3541669999999999</v>
      </c>
      <c r="G754" s="49">
        <v>4.671875</v>
      </c>
      <c r="H754" s="49">
        <v>9.1145999999999994</v>
      </c>
      <c r="I754" s="49">
        <v>4.7135420000000003</v>
      </c>
      <c r="J754" s="49">
        <v>3.7083330000000001</v>
      </c>
      <c r="K754" s="49">
        <v>1.7478260000000001</v>
      </c>
      <c r="L754" s="49">
        <v>6.3020829999999997</v>
      </c>
      <c r="M754" s="49">
        <v>3.3854169999999999</v>
      </c>
      <c r="N754" s="49">
        <v>0.59722200000000003</v>
      </c>
      <c r="O754" s="49">
        <v>1.7916669999999999</v>
      </c>
      <c r="P754" s="49">
        <v>1.2833330000000001</v>
      </c>
      <c r="Q754" s="49">
        <v>2.7416670000000001</v>
      </c>
      <c r="R754" s="49">
        <v>2.3885415000000001</v>
      </c>
      <c r="S754" s="49">
        <v>1.703125</v>
      </c>
      <c r="T754" s="49">
        <v>4.484375</v>
      </c>
      <c r="U754" s="49">
        <v>9.5729170000000003</v>
      </c>
      <c r="V754" s="49">
        <v>10.41667</v>
      </c>
      <c r="W754" s="49">
        <v>1.1006940000000001</v>
      </c>
      <c r="X754" s="49">
        <v>7.9583329999999997</v>
      </c>
      <c r="Y754" s="49">
        <v>5.0625</v>
      </c>
      <c r="Z754" s="49">
        <v>6.3229170000000003</v>
      </c>
      <c r="AA754" s="49">
        <v>7.6875</v>
      </c>
      <c r="AB754" s="49">
        <v>4.9166670000000003</v>
      </c>
      <c r="AC754" s="49">
        <v>5.6458329999999997</v>
      </c>
      <c r="AD754" s="49">
        <v>3.5989580000000001</v>
      </c>
      <c r="AE754" s="49">
        <v>6.2291670000000003</v>
      </c>
      <c r="AF754" s="49">
        <v>11.15972</v>
      </c>
      <c r="AG754" s="49">
        <v>9.3888890000000007</v>
      </c>
      <c r="AH754" s="49">
        <v>9.2722219999999993</v>
      </c>
      <c r="AI754" s="49">
        <v>1.9010419999999999</v>
      </c>
      <c r="AJ754" s="49">
        <v>0.78645799999999999</v>
      </c>
      <c r="AK754" s="49">
        <v>6.7604170000000003</v>
      </c>
      <c r="AL754" s="49">
        <v>3.855556</v>
      </c>
      <c r="AM754" s="49">
        <v>5.1614579999999997</v>
      </c>
      <c r="AN754" s="49">
        <v>12.89063</v>
      </c>
      <c r="AO754" s="49">
        <v>1.7239580000000001</v>
      </c>
      <c r="AP754" s="49">
        <v>9.5972220000000004</v>
      </c>
      <c r="AQ754" s="49">
        <v>9.90625</v>
      </c>
      <c r="AR754" s="50">
        <f t="shared" si="23"/>
        <v>5.3012602073170729</v>
      </c>
      <c r="AS754" s="49">
        <f t="shared" si="24"/>
        <v>3.2560486922377088</v>
      </c>
      <c r="AV754" s="49">
        <v>115</v>
      </c>
      <c r="AW754" s="49" t="s">
        <v>473</v>
      </c>
      <c r="AX754" s="49">
        <v>3.7311000000000001</v>
      </c>
      <c r="AY754" s="49">
        <v>4.265625</v>
      </c>
      <c r="AZ754" s="49">
        <v>2.1354169999999999</v>
      </c>
      <c r="BA754" s="49">
        <v>0.4</v>
      </c>
      <c r="BB754" s="49">
        <v>5.734375</v>
      </c>
      <c r="BC754" s="49">
        <v>10.02</v>
      </c>
      <c r="BD754" s="49">
        <v>0.69965299999999997</v>
      </c>
      <c r="BE754" s="49">
        <v>5.9739579999999997</v>
      </c>
      <c r="BF754" s="49">
        <v>0.95</v>
      </c>
      <c r="BG754" s="49">
        <v>0.41354200000000002</v>
      </c>
      <c r="BH754" s="49">
        <v>4.3541670000000003</v>
      </c>
      <c r="BI754" s="49">
        <v>6.8541670000000003</v>
      </c>
      <c r="BJ754" s="50">
        <f t="shared" si="25"/>
        <v>3.7943336666666667</v>
      </c>
      <c r="BK754" s="49">
        <f t="shared" si="20"/>
        <v>3.0055343604787823</v>
      </c>
      <c r="BM754" s="49">
        <v>115</v>
      </c>
      <c r="BN754" s="49" t="s">
        <v>473</v>
      </c>
      <c r="BO754" s="49">
        <v>1.0958000000000001</v>
      </c>
      <c r="BP754" s="49">
        <v>2.96875</v>
      </c>
      <c r="BQ754" s="49">
        <v>3.359375</v>
      </c>
      <c r="BR754" s="49">
        <v>2.233333</v>
      </c>
      <c r="BS754" s="49">
        <v>1.7</v>
      </c>
      <c r="BT754" s="49">
        <v>1.6875</v>
      </c>
      <c r="BU754" s="49">
        <v>0.75</v>
      </c>
      <c r="BV754" s="49">
        <v>1.1770830000000001</v>
      </c>
      <c r="BW754" s="49">
        <v>1.766667</v>
      </c>
      <c r="BX754" s="49">
        <v>2.125</v>
      </c>
      <c r="BY754" s="49">
        <v>3.7916669999999999</v>
      </c>
      <c r="BZ754" s="49">
        <v>1.875</v>
      </c>
      <c r="CA754" s="49">
        <v>5.0572920000000003</v>
      </c>
      <c r="CB754" s="49">
        <v>2.5729169999999999</v>
      </c>
      <c r="CC754" s="49">
        <v>2.5833330000000001</v>
      </c>
      <c r="CD754" s="49">
        <v>0.77604200000000001</v>
      </c>
      <c r="CE754" s="49">
        <v>3.4791669999999999</v>
      </c>
      <c r="CF754" s="49">
        <v>0.41145799999999999</v>
      </c>
      <c r="CG754" s="49">
        <v>2.5208330000000001</v>
      </c>
      <c r="CH754" s="49">
        <v>1.8802080000000001</v>
      </c>
      <c r="CI754" s="49">
        <v>2.1145830000000001</v>
      </c>
      <c r="CJ754" s="49">
        <v>5.890625</v>
      </c>
      <c r="CK754" s="49">
        <v>4.875</v>
      </c>
      <c r="CL754" s="49">
        <v>3.359375</v>
      </c>
      <c r="CM754" s="49">
        <v>1.1770830000000001</v>
      </c>
      <c r="CN754" s="50">
        <f t="shared" si="26"/>
        <v>2.4491236400000007</v>
      </c>
      <c r="CO754" s="49">
        <f t="shared" si="27"/>
        <v>1.3962771626147765</v>
      </c>
      <c r="CR754" s="49">
        <v>115</v>
      </c>
      <c r="CS754" s="49" t="s">
        <v>473</v>
      </c>
      <c r="CT754" s="49">
        <v>6.5024999999999999E-2</v>
      </c>
      <c r="CU754" s="49">
        <v>2.0139000000000001E-2</v>
      </c>
      <c r="CV754" s="49">
        <v>0.176042</v>
      </c>
      <c r="CW754" s="49">
        <v>0.19791700000000001</v>
      </c>
      <c r="CX754" s="49">
        <v>1.1277779999999999</v>
      </c>
      <c r="CY754" s="49">
        <v>9.8264000000000004E-2</v>
      </c>
      <c r="CZ754" s="49">
        <v>1.3666670000000001</v>
      </c>
      <c r="DA754" s="49">
        <v>0.21249999999999999</v>
      </c>
      <c r="DB754" s="49">
        <v>1.6354169999999999</v>
      </c>
      <c r="DC754" s="50">
        <f t="shared" si="21"/>
        <v>0.54441655555555557</v>
      </c>
      <c r="DD754" s="17">
        <f t="shared" si="22"/>
        <v>0.63995644526504913</v>
      </c>
    </row>
    <row r="755" spans="1:108" x14ac:dyDescent="0.2">
      <c r="A755" s="49">
        <v>116</v>
      </c>
      <c r="B755" s="49" t="s">
        <v>473</v>
      </c>
      <c r="C755" s="49">
        <v>7.4218999999999999</v>
      </c>
      <c r="D755" s="49">
        <v>3.1509999999999998</v>
      </c>
      <c r="E755" s="49">
        <v>7.4739579999999997</v>
      </c>
      <c r="F755" s="49">
        <v>2.5260419999999999</v>
      </c>
      <c r="G755" s="49">
        <v>4.4791670000000003</v>
      </c>
      <c r="H755" s="49">
        <v>7.875</v>
      </c>
      <c r="I755" s="49">
        <v>4.2760420000000003</v>
      </c>
      <c r="J755" s="49">
        <v>3.3229169999999999</v>
      </c>
      <c r="K755" s="49">
        <v>1.5391300000000001</v>
      </c>
      <c r="L755" s="49">
        <v>6.8645829999999997</v>
      </c>
      <c r="M755" s="49">
        <v>3.6510419999999999</v>
      </c>
      <c r="N755" s="49">
        <v>0.65277799999999997</v>
      </c>
      <c r="O755" s="49">
        <v>1.5874999999999999</v>
      </c>
      <c r="P755" s="49">
        <v>1.0916669999999999</v>
      </c>
      <c r="Q755" s="49">
        <v>3.5083329999999999</v>
      </c>
      <c r="R755" s="49">
        <v>2.1468750000000001</v>
      </c>
      <c r="S755" s="49">
        <v>1.6041669999999999</v>
      </c>
      <c r="T755" s="49">
        <v>4.078125</v>
      </c>
      <c r="U755" s="49">
        <v>9.90625</v>
      </c>
      <c r="V755" s="49">
        <v>12.125</v>
      </c>
      <c r="W755" s="49">
        <v>1.1458330000000001</v>
      </c>
      <c r="X755" s="49">
        <v>9.578125</v>
      </c>
      <c r="Y755" s="49">
        <v>6.0625</v>
      </c>
      <c r="Z755" s="49">
        <v>6</v>
      </c>
      <c r="AA755" s="49">
        <v>7.2864579999999997</v>
      </c>
      <c r="AB755" s="49">
        <v>4.7239579999999997</v>
      </c>
      <c r="AC755" s="49">
        <v>6.3177079999999997</v>
      </c>
      <c r="AD755" s="49">
        <v>3.7239580000000001</v>
      </c>
      <c r="AE755" s="49">
        <v>5.9947920000000003</v>
      </c>
      <c r="AF755" s="49">
        <v>13.88889</v>
      </c>
      <c r="AG755" s="49">
        <v>10.17188</v>
      </c>
      <c r="AH755" s="49">
        <v>7.9222219999999997</v>
      </c>
      <c r="AI755" s="49">
        <v>1.984375</v>
      </c>
      <c r="AJ755" s="49">
        <v>0.78125</v>
      </c>
      <c r="AK755" s="49">
        <v>7.25</v>
      </c>
      <c r="AL755" s="49">
        <v>3.3666670000000001</v>
      </c>
      <c r="AM755" s="49">
        <v>5.3229170000000003</v>
      </c>
      <c r="AN755" s="49">
        <v>13.88889</v>
      </c>
      <c r="AO755" s="49">
        <v>1.2864580000000001</v>
      </c>
      <c r="AP755" s="49">
        <v>7.046875</v>
      </c>
      <c r="AQ755" s="49">
        <v>9.6822920000000003</v>
      </c>
      <c r="AR755" s="50">
        <f t="shared" si="23"/>
        <v>5.4318908292682924</v>
      </c>
      <c r="AS755" s="49">
        <f t="shared" si="24"/>
        <v>3.5424973391290311</v>
      </c>
      <c r="AV755" s="49">
        <v>116</v>
      </c>
      <c r="AW755" s="49" t="s">
        <v>473</v>
      </c>
      <c r="AX755" s="49">
        <v>4.3654999999999999</v>
      </c>
      <c r="AY755" s="49">
        <v>4.546875</v>
      </c>
      <c r="AZ755" s="49">
        <v>2.1979169999999999</v>
      </c>
      <c r="BA755" s="49">
        <v>0.377778</v>
      </c>
      <c r="BB755" s="49">
        <v>5.0625</v>
      </c>
      <c r="BC755" s="49">
        <v>9.8125</v>
      </c>
      <c r="BD755" s="49">
        <v>0.609375</v>
      </c>
      <c r="BE755" s="49">
        <v>5.0572920000000003</v>
      </c>
      <c r="BF755" s="49">
        <v>0.95208300000000001</v>
      </c>
      <c r="BG755" s="49">
        <v>0.404167</v>
      </c>
      <c r="BH755" s="49">
        <v>4.5052079999999997</v>
      </c>
      <c r="BI755" s="49">
        <v>6.1302079999999997</v>
      </c>
      <c r="BJ755" s="50">
        <f t="shared" si="25"/>
        <v>3.6684502499999994</v>
      </c>
      <c r="BK755" s="49">
        <f t="shared" ref="BK755:BK786" si="28">STDEV(AX755:BH755)</f>
        <v>2.8881044457488882</v>
      </c>
      <c r="BM755" s="49">
        <v>116</v>
      </c>
      <c r="BN755" s="49" t="s">
        <v>473</v>
      </c>
      <c r="BO755" s="49">
        <v>1.0667</v>
      </c>
      <c r="BP755" s="49">
        <v>3.5260419999999999</v>
      </c>
      <c r="BQ755" s="49">
        <v>3.4010419999999999</v>
      </c>
      <c r="BR755" s="49">
        <v>2.4249999999999998</v>
      </c>
      <c r="BS755" s="49">
        <v>1.5291669999999999</v>
      </c>
      <c r="BT755" s="49">
        <v>1.6958329999999999</v>
      </c>
      <c r="BU755" s="49">
        <v>0.65625</v>
      </c>
      <c r="BV755" s="49">
        <v>1.0416669999999999</v>
      </c>
      <c r="BW755" s="49">
        <v>1.7555559999999999</v>
      </c>
      <c r="BX755" s="49">
        <v>2.0833330000000001</v>
      </c>
      <c r="BY755" s="49">
        <v>4.8020829999999997</v>
      </c>
      <c r="BZ755" s="49">
        <v>2.140625</v>
      </c>
      <c r="CA755" s="49">
        <v>5.6145829999999997</v>
      </c>
      <c r="CB755" s="49">
        <v>2.9479169999999999</v>
      </c>
      <c r="CC755" s="49">
        <v>2.4635419999999999</v>
      </c>
      <c r="CD755" s="49">
        <v>0.80208299999999999</v>
      </c>
      <c r="CE755" s="49">
        <v>3.8802080000000001</v>
      </c>
      <c r="CF755" s="49">
        <v>0.43229200000000001</v>
      </c>
      <c r="CG755" s="49">
        <v>2.3854169999999999</v>
      </c>
      <c r="CH755" s="49">
        <v>1.71875</v>
      </c>
      <c r="CI755" s="49">
        <v>1.9114580000000001</v>
      </c>
      <c r="CJ755" s="49">
        <v>6.5</v>
      </c>
      <c r="CK755" s="49">
        <v>4.7552079999999997</v>
      </c>
      <c r="CL755" s="49">
        <v>3.953125</v>
      </c>
      <c r="CM755" s="49">
        <v>1.1041669999999999</v>
      </c>
      <c r="CN755" s="50">
        <f t="shared" si="26"/>
        <v>2.5836819200000001</v>
      </c>
      <c r="CO755" s="49">
        <f t="shared" si="27"/>
        <v>1.6086107855298599</v>
      </c>
      <c r="CR755" s="49">
        <v>116</v>
      </c>
      <c r="CS755" s="49" t="s">
        <v>473</v>
      </c>
      <c r="CT755" s="49">
        <v>7.8598000000000001E-2</v>
      </c>
      <c r="CU755" s="49">
        <v>2.0139000000000001E-2</v>
      </c>
      <c r="CV755" s="49">
        <v>0.16631899999999999</v>
      </c>
      <c r="CW755" s="49">
        <v>0.22604199999999999</v>
      </c>
      <c r="CX755" s="49">
        <v>1.1499999999999999</v>
      </c>
      <c r="CY755" s="49">
        <v>8.4028000000000005E-2</v>
      </c>
      <c r="CZ755" s="49">
        <v>1.3805559999999999</v>
      </c>
      <c r="DA755" s="49">
        <v>0.21770800000000001</v>
      </c>
      <c r="DB755" s="49">
        <v>1.7395830000000001</v>
      </c>
      <c r="DC755" s="50">
        <f t="shared" si="21"/>
        <v>0.5625525555555555</v>
      </c>
      <c r="DD755" s="17">
        <f t="shared" si="22"/>
        <v>0.66578836555472176</v>
      </c>
    </row>
    <row r="756" spans="1:108" x14ac:dyDescent="0.2">
      <c r="A756" s="49">
        <v>117</v>
      </c>
      <c r="B756" s="49" t="s">
        <v>473</v>
      </c>
      <c r="C756" s="49">
        <v>8.9009999999999998</v>
      </c>
      <c r="D756" s="49">
        <v>3.1875</v>
      </c>
      <c r="E756" s="49">
        <v>7.2708329999999997</v>
      </c>
      <c r="F756" s="49">
        <v>2.359375</v>
      </c>
      <c r="G756" s="49">
        <v>5.0677079999999997</v>
      </c>
      <c r="H756" s="49">
        <v>7.8646000000000003</v>
      </c>
      <c r="I756" s="49">
        <v>4.7291670000000003</v>
      </c>
      <c r="J756" s="49">
        <v>2.984375</v>
      </c>
      <c r="K756" s="49">
        <v>1.6043480000000001</v>
      </c>
      <c r="L756" s="49">
        <v>7.296875</v>
      </c>
      <c r="M756" s="49">
        <v>3.2760419999999999</v>
      </c>
      <c r="N756" s="49">
        <v>0.69791700000000001</v>
      </c>
      <c r="O756" s="49">
        <v>1.45</v>
      </c>
      <c r="P756" s="49">
        <v>1.3416669999999999</v>
      </c>
      <c r="Q756" s="49">
        <v>4.0666669999999998</v>
      </c>
      <c r="R756" s="49">
        <v>2.3385414999999998</v>
      </c>
      <c r="S756" s="49">
        <v>1.640625</v>
      </c>
      <c r="T756" s="49">
        <v>4.0260420000000003</v>
      </c>
      <c r="U756" s="49">
        <v>8.8489579999999997</v>
      </c>
      <c r="V756" s="49">
        <v>10.41667</v>
      </c>
      <c r="W756" s="49">
        <v>1.017361</v>
      </c>
      <c r="X756" s="49">
        <v>10.00521</v>
      </c>
      <c r="Y756" s="49">
        <v>6.4427079999999997</v>
      </c>
      <c r="Z756" s="49">
        <v>7.2083329999999997</v>
      </c>
      <c r="AA756" s="49">
        <v>9.3541670000000003</v>
      </c>
      <c r="AB756" s="49">
        <v>4.859375</v>
      </c>
      <c r="AC756" s="49">
        <v>6.1510420000000003</v>
      </c>
      <c r="AD756" s="49">
        <v>3.5260419999999999</v>
      </c>
      <c r="AE756" s="49">
        <v>7.0416670000000003</v>
      </c>
      <c r="AF756" s="49">
        <v>13.16667</v>
      </c>
      <c r="AG756" s="49">
        <v>9.5572920000000003</v>
      </c>
      <c r="AH756" s="49">
        <v>9.2777779999999996</v>
      </c>
      <c r="AI756" s="49">
        <v>1.9739580000000001</v>
      </c>
      <c r="AJ756" s="49">
        <v>0.76041700000000001</v>
      </c>
      <c r="AK756" s="49">
        <v>6.3229170000000003</v>
      </c>
      <c r="AL756" s="49">
        <v>2.5388890000000002</v>
      </c>
      <c r="AM756" s="49">
        <v>4.40625</v>
      </c>
      <c r="AN756" s="49">
        <v>13.88889</v>
      </c>
      <c r="AO756" s="49"/>
      <c r="AP756" s="49">
        <v>6.5</v>
      </c>
      <c r="AQ756" s="49">
        <v>9.8072920000000003</v>
      </c>
      <c r="AR756" s="50">
        <f t="shared" si="23"/>
        <v>5.5793792124999992</v>
      </c>
      <c r="AS756" s="49">
        <f t="shared" si="24"/>
        <v>3.5013152960958753</v>
      </c>
      <c r="AV756" s="49">
        <v>117</v>
      </c>
      <c r="AW756" s="49" t="s">
        <v>473</v>
      </c>
      <c r="AX756" s="49">
        <v>4.1571999999999996</v>
      </c>
      <c r="AY756" s="49">
        <v>4.5416670000000003</v>
      </c>
      <c r="AZ756" s="49">
        <v>2.1770830000000001</v>
      </c>
      <c r="BA756" s="49">
        <v>0.36111100000000002</v>
      </c>
      <c r="BB756" s="49">
        <v>4.9166670000000003</v>
      </c>
      <c r="BC756" s="49">
        <v>9.4010420000000003</v>
      </c>
      <c r="BD756" s="49">
        <v>0.609375</v>
      </c>
      <c r="BE756" s="49">
        <v>5.2135420000000003</v>
      </c>
      <c r="BF756" s="49">
        <v>0.91458300000000003</v>
      </c>
      <c r="BG756" s="49">
        <v>0.41145799999999999</v>
      </c>
      <c r="BH756" s="49">
        <v>3.8177080000000001</v>
      </c>
      <c r="BI756" s="49">
        <v>6.0677079999999997</v>
      </c>
      <c r="BJ756" s="50">
        <f t="shared" si="25"/>
        <v>3.5490953333333337</v>
      </c>
      <c r="BK756" s="49">
        <f t="shared" si="28"/>
        <v>2.7786583915370859</v>
      </c>
      <c r="BM756" s="49">
        <v>117</v>
      </c>
      <c r="BN756" s="49" t="s">
        <v>473</v>
      </c>
      <c r="BO756" s="49">
        <v>1.0646</v>
      </c>
      <c r="BP756" s="49">
        <v>3.4322919999999999</v>
      </c>
      <c r="BQ756" s="49">
        <v>3.4635419999999999</v>
      </c>
      <c r="BR756" s="49">
        <v>2.3541669999999999</v>
      </c>
      <c r="BS756" s="49">
        <v>1.625</v>
      </c>
      <c r="BT756" s="49">
        <v>1.7416670000000001</v>
      </c>
      <c r="BU756" s="49">
        <v>0.61458299999999999</v>
      </c>
      <c r="BV756" s="49">
        <v>1.5364580000000001</v>
      </c>
      <c r="BW756" s="49">
        <v>1.4194439999999999</v>
      </c>
      <c r="BX756" s="49">
        <v>2.2447919999999999</v>
      </c>
      <c r="BY756" s="49">
        <v>4.8697920000000003</v>
      </c>
      <c r="BZ756" s="49">
        <v>1.7760419999999999</v>
      </c>
      <c r="CA756" s="49">
        <v>6</v>
      </c>
      <c r="CB756" s="49">
        <v>3.1510419999999999</v>
      </c>
      <c r="CC756" s="49">
        <v>2.4583330000000001</v>
      </c>
      <c r="CD756" s="49">
        <v>0.80208299999999999</v>
      </c>
      <c r="CE756" s="49">
        <v>4.0729170000000003</v>
      </c>
      <c r="CF756" s="49">
        <v>0.453125</v>
      </c>
      <c r="CG756" s="49">
        <v>2.515625</v>
      </c>
      <c r="CH756" s="49">
        <v>1.5729169999999999</v>
      </c>
      <c r="CI756" s="49">
        <v>1.8177080000000001</v>
      </c>
      <c r="CJ756" s="49">
        <v>5.9010420000000003</v>
      </c>
      <c r="CK756" s="49">
        <v>5.015625</v>
      </c>
      <c r="CL756" s="49">
        <v>4.1458329999999997</v>
      </c>
      <c r="CM756" s="49">
        <v>1.203125</v>
      </c>
      <c r="CN756" s="50">
        <f t="shared" si="26"/>
        <v>2.6100701600000003</v>
      </c>
      <c r="CO756" s="49">
        <f t="shared" si="27"/>
        <v>1.6151191577115309</v>
      </c>
      <c r="CR756" s="49">
        <v>117</v>
      </c>
      <c r="CS756" s="49" t="s">
        <v>473</v>
      </c>
      <c r="CT756" s="49">
        <v>9.9747000000000002E-2</v>
      </c>
      <c r="CU756" s="49">
        <v>1.9096999999999999E-2</v>
      </c>
      <c r="CV756" s="49">
        <v>0.17083300000000001</v>
      </c>
      <c r="CW756" s="49">
        <v>0.218056</v>
      </c>
      <c r="CX756" s="49">
        <v>1.227778</v>
      </c>
      <c r="CY756" s="49">
        <v>9.1318999999999997E-2</v>
      </c>
      <c r="CZ756" s="49">
        <v>1.463889</v>
      </c>
      <c r="DA756" s="49">
        <v>0.23333300000000001</v>
      </c>
      <c r="DB756" s="49">
        <v>1.8125</v>
      </c>
      <c r="DC756" s="50">
        <f t="shared" si="21"/>
        <v>0.59295022222222227</v>
      </c>
      <c r="DD756" s="17">
        <f t="shared" si="22"/>
        <v>0.70009698599529369</v>
      </c>
    </row>
    <row r="757" spans="1:108" x14ac:dyDescent="0.2">
      <c r="A757" s="49">
        <v>118</v>
      </c>
      <c r="B757" s="49" t="s">
        <v>473</v>
      </c>
      <c r="C757" s="49">
        <v>8.4947999999999997</v>
      </c>
      <c r="D757" s="49">
        <v>3.3176999999999999</v>
      </c>
      <c r="E757" s="49">
        <v>8.34375</v>
      </c>
      <c r="F757" s="49">
        <v>2.015625</v>
      </c>
      <c r="G757" s="49">
        <v>4.4583329999999997</v>
      </c>
      <c r="H757" s="49">
        <v>10.417</v>
      </c>
      <c r="I757" s="49">
        <v>4.3229170000000003</v>
      </c>
      <c r="J757" s="49">
        <v>3.4479169999999999</v>
      </c>
      <c r="K757" s="49">
        <v>1.8</v>
      </c>
      <c r="L757" s="49">
        <v>8.4114579999999997</v>
      </c>
      <c r="M757" s="49">
        <v>3.828125</v>
      </c>
      <c r="N757" s="49">
        <v>0.76041700000000001</v>
      </c>
      <c r="O757" s="49">
        <v>1.704167</v>
      </c>
      <c r="P757" s="49">
        <v>1.3833329999999999</v>
      </c>
      <c r="Q757" s="49">
        <v>3.8708330000000002</v>
      </c>
      <c r="R757" s="49">
        <v>2.4098959999999998</v>
      </c>
      <c r="S757" s="49">
        <v>1.265625</v>
      </c>
      <c r="T757" s="49">
        <v>4.375</v>
      </c>
      <c r="U757" s="49">
        <v>9.7604170000000003</v>
      </c>
      <c r="V757" s="49">
        <v>10.41667</v>
      </c>
      <c r="W757" s="49">
        <v>1.0972219999999999</v>
      </c>
      <c r="X757" s="49">
        <v>10.39583</v>
      </c>
      <c r="Y757" s="49">
        <v>6.1666670000000003</v>
      </c>
      <c r="Z757" s="49">
        <v>7.6666670000000003</v>
      </c>
      <c r="AA757" s="49">
        <v>9.1822920000000003</v>
      </c>
      <c r="AB757" s="49">
        <v>4.4114579999999997</v>
      </c>
      <c r="AC757" s="49">
        <v>6.25</v>
      </c>
      <c r="AD757" s="49">
        <v>3.4375</v>
      </c>
      <c r="AE757" s="49">
        <v>7.15625</v>
      </c>
      <c r="AF757" s="49">
        <v>12.58333</v>
      </c>
      <c r="AG757" s="49">
        <v>10.47917</v>
      </c>
      <c r="AH757" s="49">
        <v>9.1388890000000007</v>
      </c>
      <c r="AI757" s="49">
        <v>1.65625</v>
      </c>
      <c r="AJ757" s="49">
        <v>0.72395799999999999</v>
      </c>
      <c r="AK757" s="49">
        <v>6.4479170000000003</v>
      </c>
      <c r="AL757" s="49">
        <v>2.6111110000000002</v>
      </c>
      <c r="AM757" s="49">
        <v>4.453125</v>
      </c>
      <c r="AN757" s="49">
        <v>11.71875</v>
      </c>
      <c r="AO757" s="49"/>
      <c r="AP757" s="49">
        <v>8.8385420000000003</v>
      </c>
      <c r="AQ757" s="49">
        <v>9.984375</v>
      </c>
      <c r="AR757" s="50">
        <f t="shared" si="23"/>
        <v>5.7300821500000003</v>
      </c>
      <c r="AS757" s="49">
        <f t="shared" si="24"/>
        <v>3.5520344878408472</v>
      </c>
      <c r="AV757" s="49">
        <v>118</v>
      </c>
      <c r="AW757" s="49" t="s">
        <v>473</v>
      </c>
      <c r="AX757" s="49">
        <v>4.3939000000000004</v>
      </c>
      <c r="AY757" s="49">
        <v>4.3697920000000003</v>
      </c>
      <c r="AZ757" s="49">
        <v>2.125</v>
      </c>
      <c r="BA757" s="49">
        <v>0.43611100000000003</v>
      </c>
      <c r="BB757" s="49">
        <v>5.9895829999999997</v>
      </c>
      <c r="BC757" s="49">
        <v>10.75</v>
      </c>
      <c r="BD757" s="49">
        <v>0.71319399999999999</v>
      </c>
      <c r="BE757" s="49">
        <v>6.171875</v>
      </c>
      <c r="BF757" s="49">
        <v>1.0645830000000001</v>
      </c>
      <c r="BG757" s="49">
        <v>0.45763900000000002</v>
      </c>
      <c r="BH757" s="49">
        <v>4.1979170000000003</v>
      </c>
      <c r="BI757" s="49">
        <v>5.9166670000000003</v>
      </c>
      <c r="BJ757" s="50">
        <f t="shared" si="25"/>
        <v>3.8821884166666671</v>
      </c>
      <c r="BK757" s="49">
        <f t="shared" si="28"/>
        <v>3.1897609041763872</v>
      </c>
      <c r="BM757" s="49">
        <v>118</v>
      </c>
      <c r="BN757" s="49" t="s">
        <v>473</v>
      </c>
      <c r="BO757" s="49">
        <v>1.2625</v>
      </c>
      <c r="BP757" s="49">
        <v>3.3020830000000001</v>
      </c>
      <c r="BQ757" s="49">
        <v>3.1197919999999999</v>
      </c>
      <c r="BR757" s="49">
        <v>2.545833</v>
      </c>
      <c r="BS757" s="49">
        <v>1.7083330000000001</v>
      </c>
      <c r="BT757" s="49">
        <v>1.4875</v>
      </c>
      <c r="BU757" s="49">
        <v>0.65104200000000001</v>
      </c>
      <c r="BV757" s="49">
        <v>1.1979169999999999</v>
      </c>
      <c r="BW757" s="49">
        <v>1.6583330000000001</v>
      </c>
      <c r="BX757" s="49">
        <v>2.1458330000000001</v>
      </c>
      <c r="BY757" s="49">
        <v>4.6458329999999997</v>
      </c>
      <c r="BZ757" s="49">
        <v>2.0833330000000001</v>
      </c>
      <c r="CA757" s="49">
        <v>6.1614579999999997</v>
      </c>
      <c r="CB757" s="49">
        <v>2.65625</v>
      </c>
      <c r="CC757" s="49">
        <v>2.3802080000000001</v>
      </c>
      <c r="CD757" s="49">
        <v>0.75520799999999999</v>
      </c>
      <c r="CE757" s="49">
        <v>4.2395829999999997</v>
      </c>
      <c r="CF757" s="49">
        <v>0.42708299999999999</v>
      </c>
      <c r="CG757" s="49">
        <v>2.5572919999999999</v>
      </c>
      <c r="CH757" s="49">
        <v>1.6614580000000001</v>
      </c>
      <c r="CI757" s="49">
        <v>2.1197919999999999</v>
      </c>
      <c r="CJ757" s="49">
        <v>5.6822920000000003</v>
      </c>
      <c r="CK757" s="49">
        <v>5.5416670000000003</v>
      </c>
      <c r="CL757" s="49">
        <v>3.2604169999999999</v>
      </c>
      <c r="CM757" s="49">
        <v>1.2708330000000001</v>
      </c>
      <c r="CN757" s="50">
        <f t="shared" si="26"/>
        <v>2.5808749200000007</v>
      </c>
      <c r="CO757" s="49">
        <f t="shared" si="27"/>
        <v>1.5930414496570153</v>
      </c>
      <c r="CR757" s="49">
        <v>118</v>
      </c>
      <c r="CS757" s="49" t="s">
        <v>473</v>
      </c>
      <c r="CT757" s="49">
        <v>0.10385</v>
      </c>
      <c r="CU757" s="49">
        <v>2.6041999999999999E-2</v>
      </c>
      <c r="CV757" s="49">
        <v>0.167014</v>
      </c>
      <c r="CW757" s="49">
        <v>0.219444</v>
      </c>
      <c r="CX757" s="49">
        <v>1.0777779999999999</v>
      </c>
      <c r="CY757" s="49">
        <v>0.113542</v>
      </c>
      <c r="CZ757" s="49">
        <v>1.161111</v>
      </c>
      <c r="DA757" s="49">
        <v>0.20624999999999999</v>
      </c>
      <c r="DB757" s="49">
        <v>2.3333330000000001</v>
      </c>
      <c r="DC757" s="50">
        <f t="shared" si="21"/>
        <v>0.60092933333333343</v>
      </c>
      <c r="DD757" s="17">
        <f t="shared" si="22"/>
        <v>0.77838981954818109</v>
      </c>
    </row>
    <row r="758" spans="1:108" x14ac:dyDescent="0.2">
      <c r="A758" s="49">
        <v>119</v>
      </c>
      <c r="B758" s="49" t="s">
        <v>473</v>
      </c>
      <c r="C758" s="49">
        <v>7.5468999999999999</v>
      </c>
      <c r="D758" s="49">
        <v>3.125</v>
      </c>
      <c r="E758" s="49">
        <v>8.8697920000000003</v>
      </c>
      <c r="F758" s="49">
        <v>2.1458330000000001</v>
      </c>
      <c r="G758" s="49">
        <v>5.0572920000000003</v>
      </c>
      <c r="H758" s="49">
        <v>10.417</v>
      </c>
      <c r="I758" s="49">
        <v>4.6979170000000003</v>
      </c>
      <c r="J758" s="49">
        <v>3.4375</v>
      </c>
      <c r="K758" s="49">
        <v>1.728261</v>
      </c>
      <c r="L758" s="49">
        <v>8.09375</v>
      </c>
      <c r="M758" s="49">
        <v>4.0052079999999997</v>
      </c>
      <c r="N758" s="49">
        <v>0.75520799999999999</v>
      </c>
      <c r="O758" s="49">
        <v>1.8541669999999999</v>
      </c>
      <c r="P758" s="49">
        <v>1.683333</v>
      </c>
      <c r="Q758" s="49">
        <v>3.75</v>
      </c>
      <c r="R758" s="49">
        <v>3.0760415000000001</v>
      </c>
      <c r="S758" s="49">
        <v>1.421875</v>
      </c>
      <c r="T758" s="49">
        <v>5.0104170000000003</v>
      </c>
      <c r="U758" s="49">
        <v>10.33333</v>
      </c>
      <c r="V758" s="49">
        <v>12.35</v>
      </c>
      <c r="W758" s="49">
        <v>1.170139</v>
      </c>
      <c r="X758" s="49">
        <v>9.8958329999999997</v>
      </c>
      <c r="Y758" s="49">
        <v>6.6927079999999997</v>
      </c>
      <c r="Z758" s="49">
        <v>7.6770829999999997</v>
      </c>
      <c r="AA758" s="49">
        <v>8.1927079999999997</v>
      </c>
      <c r="AB758" s="49">
        <v>5.0520829999999997</v>
      </c>
      <c r="AC758" s="49">
        <v>6.953125</v>
      </c>
      <c r="AD758" s="49">
        <v>3.5677080000000001</v>
      </c>
      <c r="AE758" s="49">
        <v>7.078125</v>
      </c>
      <c r="AF758" s="49">
        <v>12.60417</v>
      </c>
      <c r="AG758" s="49">
        <v>10.22917</v>
      </c>
      <c r="AH758" s="49">
        <v>9.3000000000000007</v>
      </c>
      <c r="AI758" s="49">
        <v>1.90625</v>
      </c>
      <c r="AJ758" s="49">
        <v>0.86458299999999999</v>
      </c>
      <c r="AK758" s="49">
        <v>6.1510420000000003</v>
      </c>
      <c r="AL758" s="49">
        <v>2.6166670000000001</v>
      </c>
      <c r="AM758" s="49">
        <v>4.3697920000000003</v>
      </c>
      <c r="AN758" s="49">
        <v>12.91667</v>
      </c>
      <c r="AO758" s="49">
        <v>1.2916669999999999</v>
      </c>
      <c r="AP758" s="49">
        <v>9</v>
      </c>
      <c r="AQ758" s="49">
        <v>10.28646</v>
      </c>
      <c r="AR758" s="50">
        <f t="shared" si="23"/>
        <v>5.7847514024390252</v>
      </c>
      <c r="AS758" s="49">
        <f t="shared" si="24"/>
        <v>3.6318847285468157</v>
      </c>
      <c r="AV758" s="49">
        <v>119</v>
      </c>
      <c r="AW758" s="49" t="s">
        <v>473</v>
      </c>
      <c r="AX758" s="49">
        <v>4.3608000000000002</v>
      </c>
      <c r="AY758" s="49">
        <v>4.1770829999999997</v>
      </c>
      <c r="AZ758" s="49">
        <v>2.0625</v>
      </c>
      <c r="BA758" s="49">
        <v>0.44166699999999998</v>
      </c>
      <c r="BB758" s="49">
        <v>5.4114579999999997</v>
      </c>
      <c r="BC758" s="49">
        <v>9.4499999999999993</v>
      </c>
      <c r="BD758" s="49">
        <v>0.67708299999999999</v>
      </c>
      <c r="BE758" s="49">
        <v>4.3177079999999997</v>
      </c>
      <c r="BF758" s="49">
        <v>1.3541669999999999</v>
      </c>
      <c r="BG758" s="49">
        <v>0.43611100000000003</v>
      </c>
      <c r="BH758" s="49">
        <v>3.53125</v>
      </c>
      <c r="BI758" s="49">
        <v>5.5520829999999997</v>
      </c>
      <c r="BJ758" s="50">
        <f t="shared" si="25"/>
        <v>3.4809924999999993</v>
      </c>
      <c r="BK758" s="49">
        <f t="shared" si="28"/>
        <v>2.7172272919124509</v>
      </c>
      <c r="BM758" s="49">
        <v>119</v>
      </c>
      <c r="BN758" s="49" t="s">
        <v>473</v>
      </c>
      <c r="BO758" s="49">
        <v>1.1395999999999999</v>
      </c>
      <c r="BP758" s="49">
        <v>3.0572919999999999</v>
      </c>
      <c r="BQ758" s="49">
        <v>3.4010419999999999</v>
      </c>
      <c r="BR758" s="49">
        <v>2.5874999999999999</v>
      </c>
      <c r="BS758" s="49">
        <v>1.5625</v>
      </c>
      <c r="BT758" s="49">
        <v>1.4583330000000001</v>
      </c>
      <c r="BU758" s="49">
        <v>0.56770799999999999</v>
      </c>
      <c r="BV758" s="49">
        <v>1.1979169999999999</v>
      </c>
      <c r="BW758" s="49">
        <v>1.727778</v>
      </c>
      <c r="BX758" s="49">
        <v>2.40625</v>
      </c>
      <c r="BY758" s="49">
        <v>4.7760420000000003</v>
      </c>
      <c r="BZ758" s="49">
        <v>2.015625</v>
      </c>
      <c r="CA758" s="49">
        <v>4.9270829999999997</v>
      </c>
      <c r="CB758" s="49">
        <v>2.8697919999999999</v>
      </c>
      <c r="CC758" s="49">
        <v>2.3697919999999999</v>
      </c>
      <c r="CD758" s="49">
        <v>0.875</v>
      </c>
      <c r="CE758" s="49">
        <v>3.25</v>
      </c>
      <c r="CF758" s="49">
        <v>0.42708299999999999</v>
      </c>
      <c r="CG758" s="49">
        <v>2.4427080000000001</v>
      </c>
      <c r="CH758" s="49">
        <v>1.7864580000000001</v>
      </c>
      <c r="CI758" s="49">
        <v>1.9791669999999999</v>
      </c>
      <c r="CJ758" s="49">
        <v>5.5208329999999997</v>
      </c>
      <c r="CK758" s="49">
        <v>5.2447920000000003</v>
      </c>
      <c r="CL758" s="49">
        <v>3.3125</v>
      </c>
      <c r="CM758" s="49">
        <v>1.0833330000000001</v>
      </c>
      <c r="CN758" s="50">
        <f t="shared" si="26"/>
        <v>2.4794451200000007</v>
      </c>
      <c r="CO758" s="49">
        <f t="shared" si="27"/>
        <v>1.4439259903155894</v>
      </c>
      <c r="CR758" s="49">
        <v>119</v>
      </c>
      <c r="CS758" s="49" t="s">
        <v>473</v>
      </c>
      <c r="CT758" s="49">
        <v>8.3964999999999998E-2</v>
      </c>
      <c r="CU758" s="49">
        <v>2.4306000000000001E-2</v>
      </c>
      <c r="CV758" s="49">
        <v>0.17881900000000001</v>
      </c>
      <c r="CW758" s="49">
        <v>0.203819</v>
      </c>
      <c r="CX758" s="49">
        <v>1.191667</v>
      </c>
      <c r="CY758" s="49">
        <v>0.111111</v>
      </c>
      <c r="CZ758" s="49">
        <v>1.308333</v>
      </c>
      <c r="DA758" s="49">
        <v>0.220833</v>
      </c>
      <c r="DB758" s="49">
        <v>1.765625</v>
      </c>
      <c r="DC758" s="50">
        <f t="shared" si="21"/>
        <v>0.56538644444444452</v>
      </c>
      <c r="DD758" s="17">
        <f t="shared" si="22"/>
        <v>0.66281151402022098</v>
      </c>
    </row>
    <row r="759" spans="1:108" x14ac:dyDescent="0.2">
      <c r="A759" s="49">
        <v>120</v>
      </c>
      <c r="B759" s="49" t="s">
        <v>473</v>
      </c>
      <c r="C759" s="49">
        <v>10.417</v>
      </c>
      <c r="D759" s="49">
        <v>3.1562000000000001</v>
      </c>
      <c r="E759" s="49">
        <v>10.375</v>
      </c>
      <c r="F759" s="49">
        <v>2.2395830000000001</v>
      </c>
      <c r="G759" s="49">
        <v>4.390625</v>
      </c>
      <c r="H759" s="49">
        <v>10.417</v>
      </c>
      <c r="I759" s="49">
        <v>4.7395829999999997</v>
      </c>
      <c r="J759" s="49">
        <v>4</v>
      </c>
      <c r="K759" s="49">
        <v>1.923913</v>
      </c>
      <c r="L759" s="49">
        <v>9.1770829999999997</v>
      </c>
      <c r="M759" s="49">
        <v>3.25</v>
      </c>
      <c r="N759" s="49">
        <v>0.703125</v>
      </c>
      <c r="O759" s="49">
        <v>1.3625</v>
      </c>
      <c r="P759" s="49">
        <v>1.4458329999999999</v>
      </c>
      <c r="Q759" s="49">
        <v>3.9791669999999999</v>
      </c>
      <c r="R759" s="49">
        <v>2.6140625000000002</v>
      </c>
      <c r="S759" s="49">
        <v>1.609375</v>
      </c>
      <c r="T759" s="49">
        <v>4.9895829999999997</v>
      </c>
      <c r="U759" s="49">
        <v>8.609375</v>
      </c>
      <c r="V759" s="49">
        <v>10.41667</v>
      </c>
      <c r="W759" s="49">
        <v>1.1805559999999999</v>
      </c>
      <c r="X759" s="49">
        <v>10.05208</v>
      </c>
      <c r="Y759" s="49">
        <v>5.703125</v>
      </c>
      <c r="Z759" s="49">
        <v>7.8333329999999997</v>
      </c>
      <c r="AA759" s="49">
        <v>8.890625</v>
      </c>
      <c r="AB759" s="49">
        <v>6.0104170000000003</v>
      </c>
      <c r="AC759" s="49">
        <v>7.03125</v>
      </c>
      <c r="AD759" s="49">
        <v>3.6354169999999999</v>
      </c>
      <c r="AE759" s="49">
        <v>6.5052079999999997</v>
      </c>
      <c r="AF759" s="49">
        <v>12.42361</v>
      </c>
      <c r="AG759" s="49">
        <v>8.3611109999999993</v>
      </c>
      <c r="AH759" s="49">
        <v>10.522220000000001</v>
      </c>
      <c r="AI759" s="49">
        <v>2.0364580000000001</v>
      </c>
      <c r="AJ759" s="49">
        <v>0.765625</v>
      </c>
      <c r="AK759" s="49">
        <v>7.3072920000000003</v>
      </c>
      <c r="AL759" s="49">
        <v>2.7</v>
      </c>
      <c r="AM759" s="49">
        <v>4.5208329999999997</v>
      </c>
      <c r="AN759" s="49">
        <v>14.02778</v>
      </c>
      <c r="AO759" s="49">
        <v>1.3385419999999999</v>
      </c>
      <c r="AP759" s="49">
        <v>6.9895829999999997</v>
      </c>
      <c r="AQ759" s="49">
        <v>9</v>
      </c>
      <c r="AR759" s="50">
        <f t="shared" si="23"/>
        <v>5.7719693292682921</v>
      </c>
      <c r="AS759" s="49">
        <f t="shared" si="24"/>
        <v>3.6499004380677076</v>
      </c>
      <c r="AV759" s="49">
        <v>120</v>
      </c>
      <c r="AW759" s="49" t="s">
        <v>473</v>
      </c>
      <c r="AX759" s="49">
        <v>4.6070000000000002</v>
      </c>
      <c r="AY759" s="49">
        <v>4.5208329999999997</v>
      </c>
      <c r="AZ759" s="49">
        <v>2.1302080000000001</v>
      </c>
      <c r="BA759" s="49">
        <v>0.48611100000000002</v>
      </c>
      <c r="BB759" s="49">
        <v>5.5520829999999997</v>
      </c>
      <c r="BC759" s="49">
        <v>10.15</v>
      </c>
      <c r="BD759" s="49">
        <v>0.75833300000000003</v>
      </c>
      <c r="BE759" s="49">
        <v>4.5416670000000003</v>
      </c>
      <c r="BF759" s="49">
        <v>0.95208300000000001</v>
      </c>
      <c r="BG759" s="49">
        <v>0.42986099999999999</v>
      </c>
      <c r="BH759" s="49">
        <v>3.28125</v>
      </c>
      <c r="BI759" s="49">
        <v>5.921875</v>
      </c>
      <c r="BJ759" s="50">
        <f t="shared" si="25"/>
        <v>3.6109420000000001</v>
      </c>
      <c r="BK759" s="49">
        <f t="shared" si="28"/>
        <v>2.9346230176375916</v>
      </c>
      <c r="BM759" s="49">
        <v>120</v>
      </c>
      <c r="BN759" s="49" t="s">
        <v>473</v>
      </c>
      <c r="BO759" s="49">
        <v>1.1229</v>
      </c>
      <c r="BP759" s="49">
        <v>3.3125</v>
      </c>
      <c r="BQ759" s="49">
        <v>3.2864580000000001</v>
      </c>
      <c r="BR759" s="49">
        <v>2.5208330000000001</v>
      </c>
      <c r="BS759" s="49">
        <v>1.7749999999999999</v>
      </c>
      <c r="BT759" s="49">
        <v>1.629167</v>
      </c>
      <c r="BU759" s="49">
        <v>0.48958299999999999</v>
      </c>
      <c r="BV759" s="49">
        <v>1.2916669999999999</v>
      </c>
      <c r="BW759" s="49">
        <v>1.933333</v>
      </c>
      <c r="BX759" s="49">
        <v>2.296875</v>
      </c>
      <c r="BY759" s="49">
        <v>5.0520829999999997</v>
      </c>
      <c r="BZ759" s="49">
        <v>1.8333330000000001</v>
      </c>
      <c r="CA759" s="49">
        <v>4.9947920000000003</v>
      </c>
      <c r="CB759" s="49">
        <v>2.921875</v>
      </c>
      <c r="CC759" s="49">
        <v>2.671875</v>
      </c>
      <c r="CD759" s="49">
        <v>0.84375</v>
      </c>
      <c r="CE759" s="49">
        <v>4.7604170000000003</v>
      </c>
      <c r="CF759" s="49">
        <v>0.44270799999999999</v>
      </c>
      <c r="CG759" s="49">
        <v>2.78125</v>
      </c>
      <c r="CH759" s="49">
        <v>1.8125</v>
      </c>
      <c r="CI759" s="49">
        <v>2.25</v>
      </c>
      <c r="CJ759" s="49">
        <v>5.046875</v>
      </c>
      <c r="CK759" s="49">
        <v>5.3020829999999997</v>
      </c>
      <c r="CL759" s="49">
        <v>3.9427080000000001</v>
      </c>
      <c r="CM759" s="49">
        <v>1.0989580000000001</v>
      </c>
      <c r="CN759" s="50">
        <f t="shared" si="26"/>
        <v>2.6165409199999998</v>
      </c>
      <c r="CO759" s="49">
        <f t="shared" si="27"/>
        <v>1.5063084101808839</v>
      </c>
      <c r="CR759" s="49">
        <v>120</v>
      </c>
      <c r="CS759" s="49" t="s">
        <v>473</v>
      </c>
      <c r="CT759" s="49">
        <v>7.4495000000000006E-2</v>
      </c>
      <c r="CU759" s="49">
        <v>2.2221999999999999E-2</v>
      </c>
      <c r="CV759" s="49">
        <v>0.185417</v>
      </c>
      <c r="CW759" s="49">
        <v>0.221528</v>
      </c>
      <c r="CX759" s="49">
        <v>1.2083330000000001</v>
      </c>
      <c r="CY759" s="49">
        <v>0.110417</v>
      </c>
      <c r="CZ759" s="49">
        <v>1.3666670000000001</v>
      </c>
      <c r="DA759" s="49">
        <v>0.27708300000000002</v>
      </c>
      <c r="DB759" s="49">
        <v>1.7447919999999999</v>
      </c>
      <c r="DC759" s="50">
        <f t="shared" si="21"/>
        <v>0.57899488888888895</v>
      </c>
      <c r="DD759" s="17">
        <f t="shared" si="22"/>
        <v>0.66459527745904201</v>
      </c>
    </row>
    <row r="760" spans="1:108" x14ac:dyDescent="0.2">
      <c r="A760" s="51">
        <v>121</v>
      </c>
      <c r="B760" s="51" t="s">
        <v>469</v>
      </c>
      <c r="C760" s="51">
        <v>8.0520999999999994</v>
      </c>
      <c r="D760" s="51">
        <v>3.2812000000000001</v>
      </c>
      <c r="E760" s="51">
        <v>9.1145829999999997</v>
      </c>
      <c r="F760" s="51">
        <v>2.4322919999999999</v>
      </c>
      <c r="G760" s="51">
        <v>4.2395829999999997</v>
      </c>
      <c r="H760" s="51">
        <v>9.5884999999999998</v>
      </c>
      <c r="I760" s="51">
        <v>5.2135420000000003</v>
      </c>
      <c r="J760" s="51">
        <v>4.390625</v>
      </c>
      <c r="K760" s="51">
        <v>1.806522</v>
      </c>
      <c r="L760" s="51">
        <v>7.4635420000000003</v>
      </c>
      <c r="M760" s="51">
        <v>3.5833330000000001</v>
      </c>
      <c r="N760" s="51">
        <v>0.54340299999999997</v>
      </c>
      <c r="O760" s="51">
        <v>1.9708330000000001</v>
      </c>
      <c r="P760" s="51">
        <v>1.6166670000000001</v>
      </c>
      <c r="Q760" s="51">
        <v>3.9291670000000001</v>
      </c>
      <c r="R760" s="51">
        <v>2.6536460000000002</v>
      </c>
      <c r="S760" s="51">
        <v>1.578125</v>
      </c>
      <c r="T760" s="51">
        <v>4.953125</v>
      </c>
      <c r="U760" s="51">
        <v>8.78125</v>
      </c>
      <c r="V760" s="51">
        <v>12.25</v>
      </c>
      <c r="W760" s="51">
        <v>1.1006940000000001</v>
      </c>
      <c r="X760" s="51">
        <v>9.140625</v>
      </c>
      <c r="Y760" s="51">
        <v>5.7135420000000003</v>
      </c>
      <c r="Z760" s="51">
        <v>7.640625</v>
      </c>
      <c r="AA760" s="51">
        <v>9.0052079999999997</v>
      </c>
      <c r="AB760" s="51">
        <v>5.4739579999999997</v>
      </c>
      <c r="AC760" s="51">
        <v>6.4010420000000003</v>
      </c>
      <c r="AD760" s="51">
        <v>3.6614580000000001</v>
      </c>
      <c r="AE760" s="51">
        <v>7.25</v>
      </c>
      <c r="AF760" s="51">
        <v>13.4375</v>
      </c>
      <c r="AG760" s="51">
        <v>8.7916670000000003</v>
      </c>
      <c r="AH760" s="51">
        <v>8.8166670000000007</v>
      </c>
      <c r="AI760" s="51">
        <v>1.875</v>
      </c>
      <c r="AJ760" s="51">
        <v>0.86458299999999999</v>
      </c>
      <c r="AK760" s="51">
        <v>6.9322920000000003</v>
      </c>
      <c r="AL760" s="51">
        <v>2.4055559999999998</v>
      </c>
      <c r="AM760" s="51">
        <v>4.3958329999999997</v>
      </c>
      <c r="AN760" s="51">
        <v>11.18056</v>
      </c>
      <c r="AO760" s="51">
        <v>1.4583330000000001</v>
      </c>
      <c r="AP760" s="51">
        <v>8.0572920000000003</v>
      </c>
      <c r="AQ760" s="51">
        <v>10.41667</v>
      </c>
      <c r="AR760" s="52">
        <f t="shared" si="23"/>
        <v>5.6453937317073182</v>
      </c>
      <c r="AS760" s="51">
        <f t="shared" si="24"/>
        <v>3.4529825929133837</v>
      </c>
      <c r="AV760" s="51">
        <v>121</v>
      </c>
      <c r="AW760" s="51" t="s">
        <v>469</v>
      </c>
      <c r="AX760" s="51">
        <v>4.6970000000000001</v>
      </c>
      <c r="AY760" s="51">
        <v>4.4947920000000003</v>
      </c>
      <c r="AZ760" s="51">
        <v>2.0833330000000001</v>
      </c>
      <c r="BA760" s="51">
        <v>0.48611100000000002</v>
      </c>
      <c r="BB760" s="51">
        <v>6.9635420000000003</v>
      </c>
      <c r="BC760" s="51">
        <v>10.17708</v>
      </c>
      <c r="BD760" s="51">
        <v>0.72673600000000005</v>
      </c>
      <c r="BE760" s="51">
        <v>5.2135420000000003</v>
      </c>
      <c r="BF760" s="51">
        <v>0.95208300000000001</v>
      </c>
      <c r="BG760" s="51">
        <v>0.38437500000000002</v>
      </c>
      <c r="BH760" s="51">
        <v>4.8385420000000003</v>
      </c>
      <c r="BI760" s="51">
        <v>6.578125</v>
      </c>
      <c r="BJ760" s="52">
        <f t="shared" si="25"/>
        <v>3.9662717499999993</v>
      </c>
      <c r="BK760" s="51">
        <f t="shared" si="28"/>
        <v>3.1326399344564453</v>
      </c>
      <c r="BM760" s="51">
        <v>121</v>
      </c>
      <c r="BN760" s="51" t="s">
        <v>469</v>
      </c>
      <c r="BO760" s="51">
        <v>0.97916999999999998</v>
      </c>
      <c r="BP760" s="51">
        <v>3.421875</v>
      </c>
      <c r="BQ760" s="51">
        <v>3.53125</v>
      </c>
      <c r="BR760" s="51">
        <v>2.6124999999999998</v>
      </c>
      <c r="BS760" s="51">
        <v>1.6458330000000001</v>
      </c>
      <c r="BT760" s="51">
        <v>1.5916669999999999</v>
      </c>
      <c r="BU760" s="51">
        <v>0.53645799999999999</v>
      </c>
      <c r="BV760" s="51">
        <v>1.203125</v>
      </c>
      <c r="BW760" s="51">
        <v>1.486111</v>
      </c>
      <c r="BX760" s="51">
        <v>2.2395830000000001</v>
      </c>
      <c r="BY760" s="51">
        <v>4.4895829999999997</v>
      </c>
      <c r="BZ760" s="51">
        <v>1.53125</v>
      </c>
      <c r="CA760" s="51">
        <v>5.8697920000000003</v>
      </c>
      <c r="CB760" s="51">
        <v>2.65625</v>
      </c>
      <c r="CC760" s="51">
        <v>2.3333330000000001</v>
      </c>
      <c r="CD760" s="51">
        <v>0.85416700000000001</v>
      </c>
      <c r="CE760" s="51">
        <v>4.5260420000000003</v>
      </c>
      <c r="CF760" s="51">
        <v>0.453125</v>
      </c>
      <c r="CG760" s="51">
        <v>2.3697919999999999</v>
      </c>
      <c r="CH760" s="51">
        <v>1.6145830000000001</v>
      </c>
      <c r="CI760" s="51">
        <v>2.2760419999999999</v>
      </c>
      <c r="CJ760" s="51">
        <v>5.8229170000000003</v>
      </c>
      <c r="CK760" s="51">
        <v>4.21875</v>
      </c>
      <c r="CL760" s="51">
        <v>3.8229169999999999</v>
      </c>
      <c r="CM760" s="51">
        <v>1.359375</v>
      </c>
      <c r="CN760" s="52">
        <f t="shared" si="26"/>
        <v>2.5378195999999993</v>
      </c>
      <c r="CO760" s="51">
        <f t="shared" si="27"/>
        <v>1.5491529581508146</v>
      </c>
      <c r="CR760" s="51">
        <v>121</v>
      </c>
      <c r="CS760" s="51" t="s">
        <v>469</v>
      </c>
      <c r="CT760" s="51">
        <v>8.1124000000000002E-2</v>
      </c>
      <c r="CU760" s="51">
        <v>2.2221999999999999E-2</v>
      </c>
      <c r="CV760" s="51">
        <v>0.167014</v>
      </c>
      <c r="CW760" s="51">
        <v>0.24097199999999999</v>
      </c>
      <c r="CX760" s="51">
        <v>1.138889</v>
      </c>
      <c r="CY760" s="51">
        <v>0.110417</v>
      </c>
      <c r="CZ760" s="51">
        <v>1.391667</v>
      </c>
      <c r="DA760" s="51">
        <v>0.27777800000000002</v>
      </c>
      <c r="DB760" s="51">
        <v>1.6875</v>
      </c>
      <c r="DC760" s="52">
        <f t="shared" si="21"/>
        <v>0.56862033333333328</v>
      </c>
      <c r="DD760" s="17">
        <f t="shared" si="22"/>
        <v>0.64748439408818959</v>
      </c>
    </row>
    <row r="761" spans="1:108" x14ac:dyDescent="0.2">
      <c r="A761" s="51">
        <v>122</v>
      </c>
      <c r="B761" s="51" t="s">
        <v>469</v>
      </c>
      <c r="C761" s="51">
        <v>10.417</v>
      </c>
      <c r="D761" s="51">
        <v>3.7707999999999999</v>
      </c>
      <c r="E761" s="51">
        <v>9.8020829999999997</v>
      </c>
      <c r="F761" s="51">
        <v>2.4479169999999999</v>
      </c>
      <c r="G761" s="51">
        <v>4.3177079999999997</v>
      </c>
      <c r="H761" s="51">
        <v>8.4844000000000008</v>
      </c>
      <c r="I761" s="51">
        <v>10.41667</v>
      </c>
      <c r="J761" s="51">
        <v>3.8385419999999999</v>
      </c>
      <c r="K761" s="51">
        <v>1.4804349999999999</v>
      </c>
      <c r="L761" s="51">
        <v>6.2083329999999997</v>
      </c>
      <c r="M761" s="51">
        <v>3.3541669999999999</v>
      </c>
      <c r="N761" s="51">
        <v>0.69097200000000003</v>
      </c>
      <c r="O761" s="51">
        <v>1.2625</v>
      </c>
      <c r="P761" s="51">
        <v>1.4</v>
      </c>
      <c r="Q761" s="51">
        <v>3.5708329999999999</v>
      </c>
      <c r="R761" s="51">
        <v>2.1906249999999998</v>
      </c>
      <c r="S761" s="51">
        <v>1.4322919999999999</v>
      </c>
      <c r="T761" s="51">
        <v>3.7552080000000001</v>
      </c>
      <c r="U761" s="51">
        <v>7.9895829999999997</v>
      </c>
      <c r="V761" s="51">
        <v>10.26042</v>
      </c>
      <c r="W761" s="51">
        <v>0.99652799999999997</v>
      </c>
      <c r="X761" s="51">
        <v>10.41667</v>
      </c>
      <c r="Y761" s="51">
        <v>5.8385420000000003</v>
      </c>
      <c r="Z761" s="51">
        <v>5.9791670000000003</v>
      </c>
      <c r="AA761" s="51">
        <v>9.046875</v>
      </c>
      <c r="AB761" s="51">
        <v>4.5364579999999997</v>
      </c>
      <c r="AC761" s="51">
        <v>6.1354170000000003</v>
      </c>
      <c r="AD761" s="51">
        <v>3.6979169999999999</v>
      </c>
      <c r="AE761" s="51">
        <v>6.9739579999999997</v>
      </c>
      <c r="AF761" s="51">
        <v>11.65278</v>
      </c>
      <c r="AG761" s="51">
        <v>9.6319440000000007</v>
      </c>
      <c r="AH761" s="51">
        <v>7.2722220000000002</v>
      </c>
      <c r="AI761" s="51">
        <v>1.765625</v>
      </c>
      <c r="AJ761" s="51">
        <v>0.8125</v>
      </c>
      <c r="AK761" s="51">
        <v>6.6197920000000003</v>
      </c>
      <c r="AL761" s="51">
        <v>3.0388890000000002</v>
      </c>
      <c r="AM761" s="51">
        <v>4.5729170000000003</v>
      </c>
      <c r="AN761" s="51">
        <v>12.11111</v>
      </c>
      <c r="AO761" s="51">
        <v>1.21875</v>
      </c>
      <c r="AP761" s="51">
        <v>7.1302079999999997</v>
      </c>
      <c r="AQ761" s="51">
        <v>9</v>
      </c>
      <c r="AR761" s="52">
        <f t="shared" si="23"/>
        <v>5.5009452926829265</v>
      </c>
      <c r="AS761" s="51">
        <f t="shared" si="24"/>
        <v>3.455948196407777</v>
      </c>
      <c r="AV761" s="51">
        <v>122</v>
      </c>
      <c r="AW761" s="51" t="s">
        <v>469</v>
      </c>
      <c r="AX761" s="51">
        <v>4.8010999999999999</v>
      </c>
      <c r="AY761" s="51">
        <v>4.6510420000000003</v>
      </c>
      <c r="AZ761" s="51">
        <v>1.9114580000000001</v>
      </c>
      <c r="BA761" s="51">
        <v>0.39722200000000002</v>
      </c>
      <c r="BB761" s="51">
        <v>5.6197920000000003</v>
      </c>
      <c r="BC761" s="51">
        <v>9.7708329999999997</v>
      </c>
      <c r="BD761" s="51">
        <v>0.65902799999999995</v>
      </c>
      <c r="BE761" s="51">
        <v>5.0729170000000003</v>
      </c>
      <c r="BF761" s="51">
        <v>1.0541670000000001</v>
      </c>
      <c r="BG761" s="51">
        <v>0.439583</v>
      </c>
      <c r="BH761" s="51">
        <v>4.359375</v>
      </c>
      <c r="BI761" s="51">
        <v>6.6770829999999997</v>
      </c>
      <c r="BJ761" s="52">
        <f t="shared" si="25"/>
        <v>3.7844666666666669</v>
      </c>
      <c r="BK761" s="51">
        <f t="shared" si="28"/>
        <v>2.9259562798684251</v>
      </c>
      <c r="BM761" s="51">
        <v>122</v>
      </c>
      <c r="BN761" s="51" t="s">
        <v>469</v>
      </c>
      <c r="BO761" s="51">
        <v>1.1271</v>
      </c>
      <c r="BP761" s="51">
        <v>3.4375</v>
      </c>
      <c r="BQ761" s="51">
        <v>3.4947919999999999</v>
      </c>
      <c r="BR761" s="51">
        <v>3.233333</v>
      </c>
      <c r="BS761" s="51">
        <v>1.295833</v>
      </c>
      <c r="BT761" s="51">
        <v>1.879167</v>
      </c>
      <c r="BU761" s="51">
        <v>0.609375</v>
      </c>
      <c r="BV761" s="51">
        <v>1.0416669999999999</v>
      </c>
      <c r="BW761" s="51">
        <v>1.6305559999999999</v>
      </c>
      <c r="BX761" s="51">
        <v>2.3177080000000001</v>
      </c>
      <c r="BY761" s="51">
        <v>4.0052079999999997</v>
      </c>
      <c r="BZ761" s="51">
        <v>2.4739580000000001</v>
      </c>
      <c r="CA761" s="51">
        <v>5.3645829999999997</v>
      </c>
      <c r="CB761" s="51">
        <v>2.4791669999999999</v>
      </c>
      <c r="CC761" s="51">
        <v>2.0833330000000001</v>
      </c>
      <c r="CD761" s="51">
        <v>0.796875</v>
      </c>
      <c r="CE761" s="51">
        <v>4.3541670000000003</v>
      </c>
      <c r="CF761" s="51">
        <v>0.41666700000000001</v>
      </c>
      <c r="CG761" s="51">
        <v>2.40625</v>
      </c>
      <c r="CH761" s="51">
        <v>1.6875</v>
      </c>
      <c r="CI761" s="51">
        <v>1.6614580000000001</v>
      </c>
      <c r="CJ761" s="51">
        <v>4.7708329999999997</v>
      </c>
      <c r="CK761" s="51">
        <v>4.8489579999999997</v>
      </c>
      <c r="CL761" s="51">
        <v>3.7395830000000001</v>
      </c>
      <c r="CM761" s="51">
        <v>1.3854169999999999</v>
      </c>
      <c r="CN761" s="52">
        <f t="shared" si="26"/>
        <v>2.5016395199999999</v>
      </c>
      <c r="CO761" s="51">
        <f t="shared" si="27"/>
        <v>1.4254706429075767</v>
      </c>
      <c r="CR761" s="51">
        <v>122</v>
      </c>
      <c r="CS761" s="51" t="s">
        <v>469</v>
      </c>
      <c r="CT761" s="51">
        <v>6.9128999999999996E-2</v>
      </c>
      <c r="CU761" s="51">
        <v>1.9443999999999999E-2</v>
      </c>
      <c r="CV761" s="51">
        <v>0.16805600000000001</v>
      </c>
      <c r="CW761" s="51">
        <v>0.25034699999999999</v>
      </c>
      <c r="CX761" s="51">
        <v>1.052778</v>
      </c>
      <c r="CY761" s="51">
        <v>0.10104200000000001</v>
      </c>
      <c r="CZ761" s="51">
        <v>1.4555560000000001</v>
      </c>
      <c r="DA761" s="51">
        <v>0.26597199999999999</v>
      </c>
      <c r="DB761" s="51">
        <v>1.6510419999999999</v>
      </c>
      <c r="DC761" s="52">
        <f t="shared" si="21"/>
        <v>0.55926288888888886</v>
      </c>
      <c r="DD761" s="17">
        <f t="shared" si="22"/>
        <v>0.64371709431035085</v>
      </c>
    </row>
    <row r="762" spans="1:108" x14ac:dyDescent="0.2">
      <c r="A762" s="51">
        <v>123</v>
      </c>
      <c r="B762" s="51" t="s">
        <v>469</v>
      </c>
      <c r="C762" s="51">
        <v>10.24</v>
      </c>
      <c r="D762" s="51"/>
      <c r="E762" s="51">
        <v>5.734375</v>
      </c>
      <c r="F762" s="51">
        <v>2.4322919999999999</v>
      </c>
      <c r="G762" s="51">
        <v>4.8229170000000003</v>
      </c>
      <c r="H762" s="51">
        <v>8.4844000000000008</v>
      </c>
      <c r="I762" s="51">
        <v>4.9166670000000003</v>
      </c>
      <c r="J762" s="51">
        <v>4.34375</v>
      </c>
      <c r="K762" s="51">
        <v>1.526087</v>
      </c>
      <c r="L762" s="51">
        <v>5.9791670000000003</v>
      </c>
      <c r="M762" s="51">
        <v>3.2395830000000001</v>
      </c>
      <c r="N762" s="51">
        <v>0.55034700000000003</v>
      </c>
      <c r="O762" s="51">
        <v>1.4</v>
      </c>
      <c r="P762" s="51">
        <v>1.0874999999999999</v>
      </c>
      <c r="Q762" s="51">
        <v>3.0916670000000002</v>
      </c>
      <c r="R762" s="51">
        <v>2.0130205000000001</v>
      </c>
      <c r="S762" s="51">
        <v>1.4739580000000001</v>
      </c>
      <c r="T762" s="51">
        <v>4.6614579999999997</v>
      </c>
      <c r="U762" s="51">
        <v>6.125</v>
      </c>
      <c r="V762" s="51">
        <v>10.41667</v>
      </c>
      <c r="W762" s="51">
        <v>0.78125</v>
      </c>
      <c r="X762" s="51">
        <v>10.16146</v>
      </c>
      <c r="Y762" s="51">
        <v>5.3020829999999997</v>
      </c>
      <c r="Z762" s="51">
        <v>8.1354170000000003</v>
      </c>
      <c r="AA762" s="51">
        <v>8.1979170000000003</v>
      </c>
      <c r="AB762" s="51">
        <v>4.8645829999999997</v>
      </c>
      <c r="AC762" s="51">
        <v>6</v>
      </c>
      <c r="AD762" s="51">
        <v>3.5520830000000001</v>
      </c>
      <c r="AE762" s="51">
        <v>4.4895829999999997</v>
      </c>
      <c r="AF762" s="51">
        <v>12.59028</v>
      </c>
      <c r="AG762" s="51">
        <v>7.6458329999999997</v>
      </c>
      <c r="AH762" s="51">
        <v>7.7444439999999997</v>
      </c>
      <c r="AI762" s="51">
        <v>1.5052080000000001</v>
      </c>
      <c r="AJ762" s="51">
        <v>0.59895799999999999</v>
      </c>
      <c r="AK762" s="51">
        <v>5.78125</v>
      </c>
      <c r="AL762" s="51">
        <v>2.5222220000000002</v>
      </c>
      <c r="AM762" s="51">
        <v>3.3958330000000001</v>
      </c>
      <c r="AN762" s="51">
        <v>13.45833</v>
      </c>
      <c r="AO762" s="51">
        <v>1.171875</v>
      </c>
      <c r="AP762" s="51">
        <v>8.8333329999999997</v>
      </c>
      <c r="AQ762" s="51">
        <v>10.28125</v>
      </c>
      <c r="AR762" s="52">
        <f t="shared" si="23"/>
        <v>5.2388012625000018</v>
      </c>
      <c r="AS762" s="51">
        <f t="shared" si="24"/>
        <v>3.4885395097422309</v>
      </c>
      <c r="AV762" s="51">
        <v>123</v>
      </c>
      <c r="AW762" s="51" t="s">
        <v>469</v>
      </c>
      <c r="AX762" s="51">
        <v>5.6391999999999998</v>
      </c>
      <c r="AY762" s="51">
        <v>4.3125</v>
      </c>
      <c r="AZ762" s="51">
        <v>1.9114580000000001</v>
      </c>
      <c r="BA762" s="51">
        <v>0.38333299999999998</v>
      </c>
      <c r="BB762" s="51">
        <v>4.78125</v>
      </c>
      <c r="BC762" s="51">
        <v>9.6614579999999997</v>
      </c>
      <c r="BD762" s="51">
        <v>0.66805599999999998</v>
      </c>
      <c r="BE762" s="51">
        <v>5.0364579999999997</v>
      </c>
      <c r="BF762" s="51">
        <v>0.94374999999999998</v>
      </c>
      <c r="BG762" s="51">
        <v>0.51249999999999996</v>
      </c>
      <c r="BH762" s="51">
        <v>4.1510420000000003</v>
      </c>
      <c r="BI762" s="51">
        <v>6.4270829999999997</v>
      </c>
      <c r="BJ762" s="52">
        <f t="shared" si="25"/>
        <v>3.7023406666666667</v>
      </c>
      <c r="BK762" s="51">
        <f t="shared" si="28"/>
        <v>2.886520015783185</v>
      </c>
      <c r="BM762" s="51">
        <v>123</v>
      </c>
      <c r="BN762" s="51" t="s">
        <v>469</v>
      </c>
      <c r="BO762" s="51">
        <v>1.1125</v>
      </c>
      <c r="BP762" s="51">
        <v>3.359375</v>
      </c>
      <c r="BQ762" s="51">
        <v>3.3489580000000001</v>
      </c>
      <c r="BR762" s="51">
        <v>2.4500000000000002</v>
      </c>
      <c r="BS762" s="51">
        <v>1.5833330000000001</v>
      </c>
      <c r="BT762" s="51">
        <v>1.620833</v>
      </c>
      <c r="BU762" s="51">
        <v>0.50520799999999999</v>
      </c>
      <c r="BV762" s="51">
        <v>0.98958299999999999</v>
      </c>
      <c r="BW762" s="51">
        <v>1.825</v>
      </c>
      <c r="BX762" s="51">
        <v>2.1041669999999999</v>
      </c>
      <c r="BY762" s="51">
        <v>3.8333330000000001</v>
      </c>
      <c r="BZ762" s="51">
        <v>1.8854169999999999</v>
      </c>
      <c r="CA762" s="51">
        <v>4.5364579999999997</v>
      </c>
      <c r="CB762" s="51">
        <v>3.5677080000000001</v>
      </c>
      <c r="CC762" s="51">
        <v>1.765625</v>
      </c>
      <c r="CD762" s="51">
        <v>0.609375</v>
      </c>
      <c r="CE762" s="51">
        <v>3.9427080000000001</v>
      </c>
      <c r="CF762" s="51">
        <v>0.4375</v>
      </c>
      <c r="CG762" s="51">
        <v>1.8697919999999999</v>
      </c>
      <c r="CH762" s="51">
        <v>1.3697919999999999</v>
      </c>
      <c r="CI762" s="51">
        <v>1.734375</v>
      </c>
      <c r="CJ762" s="51">
        <v>4.6302079999999997</v>
      </c>
      <c r="CK762" s="51">
        <v>3.6354169999999999</v>
      </c>
      <c r="CL762" s="51">
        <v>3.15625</v>
      </c>
      <c r="CM762" s="51">
        <v>1.203125</v>
      </c>
      <c r="CN762" s="52">
        <f t="shared" si="26"/>
        <v>2.2830415999999998</v>
      </c>
      <c r="CO762" s="51">
        <f t="shared" si="27"/>
        <v>1.2712881838856736</v>
      </c>
      <c r="CR762" s="51">
        <v>123</v>
      </c>
      <c r="CS762" s="51" t="s">
        <v>469</v>
      </c>
      <c r="CT762" s="51">
        <v>7.1337999999999999E-2</v>
      </c>
      <c r="CU762" s="51">
        <v>1.9792000000000001E-2</v>
      </c>
      <c r="CV762" s="51">
        <v>0.17708299999999999</v>
      </c>
      <c r="CW762" s="51">
        <v>0.16145799999999999</v>
      </c>
      <c r="CX762" s="51">
        <v>0.95833299999999999</v>
      </c>
      <c r="CY762" s="51">
        <v>8.0556000000000003E-2</v>
      </c>
      <c r="CZ762" s="51">
        <v>1.272222</v>
      </c>
      <c r="DA762" s="51">
        <v>0.18923599999999999</v>
      </c>
      <c r="DB762" s="51">
        <v>1.5572919999999999</v>
      </c>
      <c r="DC762" s="52">
        <f t="shared" si="21"/>
        <v>0.49859000000000009</v>
      </c>
      <c r="DD762" s="17">
        <f t="shared" si="22"/>
        <v>0.59476769388665507</v>
      </c>
    </row>
    <row r="763" spans="1:108" x14ac:dyDescent="0.2">
      <c r="A763" s="51">
        <v>124</v>
      </c>
      <c r="B763" s="51" t="s">
        <v>469</v>
      </c>
      <c r="C763" s="51">
        <v>4.8611000000000004</v>
      </c>
      <c r="D763" s="51">
        <v>1.8957999999999999</v>
      </c>
      <c r="E763" s="51">
        <v>4.8611110000000002</v>
      </c>
      <c r="F763" s="51">
        <v>2.748958</v>
      </c>
      <c r="G763" s="51">
        <v>3.4756939999999998</v>
      </c>
      <c r="H763" s="51">
        <v>6.2</v>
      </c>
      <c r="I763" s="51">
        <v>4.8611110000000002</v>
      </c>
      <c r="J763" s="51">
        <v>3.15</v>
      </c>
      <c r="K763" s="51">
        <v>1.0165219999999999</v>
      </c>
      <c r="L763" s="51">
        <v>4.8611110000000002</v>
      </c>
      <c r="M763" s="51">
        <v>2.4937499999999999</v>
      </c>
      <c r="N763" s="51">
        <v>0.504861</v>
      </c>
      <c r="O763" s="51">
        <v>1.3875</v>
      </c>
      <c r="P763" s="51">
        <v>0.89583299999999999</v>
      </c>
      <c r="Q763" s="51">
        <v>1.160417</v>
      </c>
      <c r="R763" s="51">
        <v>1.5769095</v>
      </c>
      <c r="S763" s="51">
        <v>0.95277800000000001</v>
      </c>
      <c r="T763" s="51">
        <v>4.5670140000000004</v>
      </c>
      <c r="U763" s="51">
        <v>4.280208</v>
      </c>
      <c r="V763" s="51">
        <v>4.8611110000000002</v>
      </c>
      <c r="W763" s="51">
        <v>0.48888900000000002</v>
      </c>
      <c r="X763" s="51">
        <v>4.8611110000000002</v>
      </c>
      <c r="Y763" s="51">
        <v>3.9885419999999998</v>
      </c>
      <c r="Z763" s="51">
        <v>4.8611110000000002</v>
      </c>
      <c r="AA763" s="51">
        <v>4.8611110000000002</v>
      </c>
      <c r="AB763" s="51">
        <v>2.610417</v>
      </c>
      <c r="AC763" s="51">
        <v>4.8611110000000002</v>
      </c>
      <c r="AD763" s="51">
        <v>2.6274310000000001</v>
      </c>
      <c r="AE763" s="51">
        <v>3.7454860000000001</v>
      </c>
      <c r="AF763" s="51">
        <v>7.4583329999999997</v>
      </c>
      <c r="AG763" s="51">
        <v>5.8611110000000002</v>
      </c>
      <c r="AH763" s="51">
        <v>7.2944440000000004</v>
      </c>
      <c r="AI763" s="51">
        <v>1.0184029999999999</v>
      </c>
      <c r="AJ763" s="51">
        <v>0.7</v>
      </c>
      <c r="AK763" s="51">
        <v>4.474653</v>
      </c>
      <c r="AL763" s="51">
        <v>2.3333330000000001</v>
      </c>
      <c r="AM763" s="51">
        <v>1.7256940000000001</v>
      </c>
      <c r="AN763" s="51">
        <v>8.3333329999999997</v>
      </c>
      <c r="AO763" s="51">
        <v>0.82881899999999997</v>
      </c>
      <c r="AP763" s="51">
        <v>4.6979170000000003</v>
      </c>
      <c r="AQ763" s="51">
        <v>4.8611110000000002</v>
      </c>
      <c r="AR763" s="52">
        <f t="shared" si="23"/>
        <v>3.4903450853658531</v>
      </c>
      <c r="AS763" s="51">
        <f t="shared" si="24"/>
        <v>2.0725846237489622</v>
      </c>
      <c r="AV763" s="51">
        <v>124</v>
      </c>
      <c r="AW763" s="51" t="s">
        <v>469</v>
      </c>
      <c r="AX763" s="51">
        <v>3.3033000000000001</v>
      </c>
      <c r="AY763" s="51">
        <v>4.2996530000000002</v>
      </c>
      <c r="AZ763" s="51">
        <v>1.844792</v>
      </c>
      <c r="BA763" s="51">
        <v>0.434722</v>
      </c>
      <c r="BB763" s="51">
        <v>3.8694440000000001</v>
      </c>
      <c r="BC763" s="51">
        <v>9.9409720000000004</v>
      </c>
      <c r="BD763" s="51">
        <v>0.54583300000000001</v>
      </c>
      <c r="BE763" s="51">
        <v>3.8111109999999999</v>
      </c>
      <c r="BF763" s="51">
        <v>0.85624999999999996</v>
      </c>
      <c r="BG763" s="51">
        <v>0.31284699999999999</v>
      </c>
      <c r="BH763" s="51">
        <v>4.384722</v>
      </c>
      <c r="BI763" s="51">
        <v>3.9270830000000001</v>
      </c>
      <c r="BJ763" s="52">
        <f t="shared" si="25"/>
        <v>3.1275607500000007</v>
      </c>
      <c r="BK763" s="51">
        <f t="shared" si="28"/>
        <v>2.8108876096638036</v>
      </c>
      <c r="BM763" s="51">
        <v>124</v>
      </c>
      <c r="BN763" s="51" t="s">
        <v>469</v>
      </c>
      <c r="BO763" s="51">
        <v>0.68806</v>
      </c>
      <c r="BP763" s="51">
        <v>3.8743059999999998</v>
      </c>
      <c r="BQ763" s="51">
        <v>3.295833</v>
      </c>
      <c r="BR763" s="51">
        <v>1.293056</v>
      </c>
      <c r="BS763" s="51">
        <v>1.0243059999999999</v>
      </c>
      <c r="BT763" s="51">
        <v>1.3333330000000001</v>
      </c>
      <c r="BU763" s="51">
        <v>0.49826399999999998</v>
      </c>
      <c r="BV763" s="51">
        <v>0.99166699999999997</v>
      </c>
      <c r="BW763" s="51">
        <v>1.339583</v>
      </c>
      <c r="BX763" s="51">
        <v>1.6697919999999999</v>
      </c>
      <c r="BY763" s="51">
        <v>3.4076390000000001</v>
      </c>
      <c r="BZ763" s="51">
        <v>1.2274309999999999</v>
      </c>
      <c r="CA763" s="51">
        <v>3.3979170000000001</v>
      </c>
      <c r="CB763" s="51">
        <v>2.1996530000000001</v>
      </c>
      <c r="CC763" s="51">
        <v>1.3416669999999999</v>
      </c>
      <c r="CD763" s="51">
        <v>0.34513899999999997</v>
      </c>
      <c r="CE763" s="51">
        <v>3.3687499999999999</v>
      </c>
      <c r="CF763" s="51">
        <v>0.34027800000000002</v>
      </c>
      <c r="CG763" s="51">
        <v>1.5045139999999999</v>
      </c>
      <c r="CH763" s="51">
        <v>0.93333299999999997</v>
      </c>
      <c r="CI763" s="51">
        <v>1.3538190000000001</v>
      </c>
      <c r="CJ763" s="51">
        <v>3.1329859999999998</v>
      </c>
      <c r="CK763" s="51">
        <v>5.4583329999999997</v>
      </c>
      <c r="CL763" s="51">
        <v>2.644444</v>
      </c>
      <c r="CM763" s="51">
        <v>0.87256900000000004</v>
      </c>
      <c r="CN763" s="52">
        <f t="shared" si="26"/>
        <v>1.9014668800000001</v>
      </c>
      <c r="CO763" s="51">
        <f t="shared" si="27"/>
        <v>1.3147787157018516</v>
      </c>
      <c r="CR763" s="51">
        <v>124</v>
      </c>
      <c r="CS763" s="51" t="s">
        <v>469</v>
      </c>
      <c r="CT763" s="51">
        <v>6.1552999999999997E-2</v>
      </c>
      <c r="CU763" s="51">
        <v>2.0139000000000001E-2</v>
      </c>
      <c r="CV763" s="51">
        <v>0.16875000000000001</v>
      </c>
      <c r="CW763" s="51">
        <v>0.151389</v>
      </c>
      <c r="CX763" s="51">
        <v>0.54166700000000001</v>
      </c>
      <c r="CY763" s="51">
        <v>5.9027999999999997E-2</v>
      </c>
      <c r="CZ763" s="51">
        <v>0.92222199999999999</v>
      </c>
      <c r="DA763" s="51">
        <v>0.15868099999999999</v>
      </c>
      <c r="DB763" s="51">
        <v>1.249306</v>
      </c>
      <c r="DC763" s="52">
        <f t="shared" si="21"/>
        <v>0.37030388888888893</v>
      </c>
      <c r="DD763" s="17">
        <f t="shared" si="22"/>
        <v>0.44085014661573052</v>
      </c>
    </row>
    <row r="764" spans="1:108" x14ac:dyDescent="0.2">
      <c r="A764" s="51">
        <v>125</v>
      </c>
      <c r="B764" s="51" t="s">
        <v>469</v>
      </c>
      <c r="C764" s="51">
        <v>4.8611000000000004</v>
      </c>
      <c r="D764" s="51">
        <v>1.9274</v>
      </c>
      <c r="E764" s="51">
        <v>4.8611110000000002</v>
      </c>
      <c r="F764" s="51">
        <v>1.978472</v>
      </c>
      <c r="G764" s="51">
        <v>3.6531250000000002</v>
      </c>
      <c r="H764" s="51">
        <v>5.8611000000000004</v>
      </c>
      <c r="I764" s="51">
        <v>4.1878469999999997</v>
      </c>
      <c r="J764" s="51">
        <v>2.1388889999999998</v>
      </c>
      <c r="K764" s="51">
        <v>0.72434799999999999</v>
      </c>
      <c r="L764" s="51">
        <v>4.2826389999999996</v>
      </c>
      <c r="M764" s="51">
        <v>1.9663189999999999</v>
      </c>
      <c r="N764" s="51">
        <v>0.23194400000000001</v>
      </c>
      <c r="O764" s="51">
        <v>1.370833</v>
      </c>
      <c r="P764" s="51">
        <v>0.86250000000000004</v>
      </c>
      <c r="Q764" s="51">
        <v>1.388889</v>
      </c>
      <c r="R764" s="51">
        <v>0.97847200000000001</v>
      </c>
      <c r="S764" s="51">
        <v>0.71944399999999997</v>
      </c>
      <c r="T764" s="51">
        <v>2.719792</v>
      </c>
      <c r="U764" s="51">
        <v>2.3187500000000001</v>
      </c>
      <c r="V764" s="51">
        <v>12.324999999999999</v>
      </c>
      <c r="W764" s="51">
        <v>0.309722</v>
      </c>
      <c r="X764" s="51">
        <v>3.6555559999999998</v>
      </c>
      <c r="Y764" s="51">
        <v>3.5777779999999999</v>
      </c>
      <c r="Z764" s="51">
        <v>4.1052080000000002</v>
      </c>
      <c r="AA764" s="51">
        <v>4.3822919999999996</v>
      </c>
      <c r="AB764" s="51">
        <v>1.4947919999999999</v>
      </c>
      <c r="AC764" s="51">
        <v>4.4722220000000004</v>
      </c>
      <c r="AD764" s="51">
        <v>1.5628470000000001</v>
      </c>
      <c r="AE764" s="51">
        <v>2.8923610000000002</v>
      </c>
      <c r="AF764" s="51">
        <v>6.2708329999999997</v>
      </c>
      <c r="AG764" s="51">
        <v>4.8576389999999998</v>
      </c>
      <c r="AH764" s="51">
        <v>5.7388890000000004</v>
      </c>
      <c r="AI764" s="51">
        <v>0.80208299999999999</v>
      </c>
      <c r="AJ764" s="51">
        <v>0.57118100000000005</v>
      </c>
      <c r="AK764" s="51">
        <v>3.514583</v>
      </c>
      <c r="AL764" s="51">
        <v>2.1944439999999998</v>
      </c>
      <c r="AM764" s="51">
        <v>1.1350690000000001</v>
      </c>
      <c r="AN764" s="51">
        <v>5.6944439999999998</v>
      </c>
      <c r="AO764" s="51">
        <v>0.48611100000000002</v>
      </c>
      <c r="AP764" s="51">
        <v>3.3090280000000001</v>
      </c>
      <c r="AQ764" s="51">
        <v>6.3055560000000002</v>
      </c>
      <c r="AR764" s="52">
        <f t="shared" si="23"/>
        <v>3.0900149268292676</v>
      </c>
      <c r="AS764" s="51">
        <f t="shared" si="24"/>
        <v>2.3490997492305161</v>
      </c>
      <c r="AV764" s="51">
        <v>125</v>
      </c>
      <c r="AW764" s="51" t="s">
        <v>469</v>
      </c>
      <c r="AX764" s="51">
        <v>2.5830000000000002</v>
      </c>
      <c r="AY764" s="51">
        <v>3.1645829999999999</v>
      </c>
      <c r="AZ764" s="51">
        <v>1.6236109999999999</v>
      </c>
      <c r="BA764" s="51">
        <v>0.315278</v>
      </c>
      <c r="BB764" s="51">
        <v>4.8611110000000002</v>
      </c>
      <c r="BC764" s="51">
        <v>10.67014</v>
      </c>
      <c r="BD764" s="51">
        <v>0.42916700000000002</v>
      </c>
      <c r="BE764" s="51">
        <v>2.4718749999999998</v>
      </c>
      <c r="BF764" s="51">
        <v>0.55208299999999999</v>
      </c>
      <c r="BG764" s="51">
        <v>0.23333300000000001</v>
      </c>
      <c r="BH764" s="51">
        <v>4.3361109999999998</v>
      </c>
      <c r="BI764" s="51">
        <v>2.9010419999999999</v>
      </c>
      <c r="BJ764" s="52">
        <f t="shared" si="25"/>
        <v>2.8451111666666669</v>
      </c>
      <c r="BK764" s="51">
        <f t="shared" si="28"/>
        <v>3.0600076066617339</v>
      </c>
      <c r="BM764" s="51">
        <v>125</v>
      </c>
      <c r="BN764" s="51" t="s">
        <v>469</v>
      </c>
      <c r="BO764" s="51">
        <v>0.44045000000000001</v>
      </c>
      <c r="BP764" s="51">
        <v>3.2204860000000002</v>
      </c>
      <c r="BQ764" s="51">
        <v>3.0138889999999998</v>
      </c>
      <c r="BR764" s="51">
        <v>1.3875</v>
      </c>
      <c r="BS764" s="51">
        <v>0.63472200000000001</v>
      </c>
      <c r="BT764" s="51">
        <v>1.1402779999999999</v>
      </c>
      <c r="BU764" s="51">
        <v>0.42048600000000003</v>
      </c>
      <c r="BV764" s="51">
        <v>0.92847199999999996</v>
      </c>
      <c r="BW764" s="51">
        <v>0.95833299999999999</v>
      </c>
      <c r="BX764" s="51">
        <v>1.297917</v>
      </c>
      <c r="BY764" s="51">
        <v>2.311458</v>
      </c>
      <c r="BZ764" s="51">
        <v>0.82881899999999997</v>
      </c>
      <c r="CA764" s="51">
        <v>2.84375</v>
      </c>
      <c r="CB764" s="51">
        <v>1.436458</v>
      </c>
      <c r="CC764" s="51">
        <v>0.98194400000000004</v>
      </c>
      <c r="CD764" s="51">
        <v>0.21631900000000001</v>
      </c>
      <c r="CE764" s="51">
        <v>2.401389</v>
      </c>
      <c r="CF764" s="51">
        <v>0.26736100000000002</v>
      </c>
      <c r="CG764" s="51">
        <v>1.147222</v>
      </c>
      <c r="CH764" s="51">
        <v>0.80451399999999995</v>
      </c>
      <c r="CI764" s="51">
        <v>1.1302080000000001</v>
      </c>
      <c r="CJ764" s="51">
        <v>1.6673610000000001</v>
      </c>
      <c r="CK764" s="51">
        <v>2.5326390000000001</v>
      </c>
      <c r="CL764" s="51">
        <v>2.6687500000000002</v>
      </c>
      <c r="CM764" s="51">
        <v>0.432639</v>
      </c>
      <c r="CN764" s="52">
        <f t="shared" si="26"/>
        <v>1.4045345600000001</v>
      </c>
      <c r="CO764" s="51">
        <f t="shared" si="27"/>
        <v>0.92138917863232805</v>
      </c>
      <c r="CR764" s="51">
        <v>125</v>
      </c>
      <c r="CS764" s="51" t="s">
        <v>469</v>
      </c>
      <c r="CT764" s="51">
        <v>4.2613999999999999E-2</v>
      </c>
      <c r="CU764" s="51">
        <v>1.8402999999999999E-2</v>
      </c>
      <c r="CV764" s="51">
        <v>0.173958</v>
      </c>
      <c r="CW764" s="51">
        <v>0.112153</v>
      </c>
      <c r="CX764" s="51">
        <v>0.361458</v>
      </c>
      <c r="CY764" s="51">
        <v>4.8611000000000001E-2</v>
      </c>
      <c r="CZ764" s="51">
        <v>0.58819399999999999</v>
      </c>
      <c r="DA764" s="51">
        <v>0.13888900000000001</v>
      </c>
      <c r="DB764" s="51">
        <v>0.86041699999999999</v>
      </c>
      <c r="DC764" s="52">
        <f t="shared" si="21"/>
        <v>0.26052188888888889</v>
      </c>
      <c r="DD764" s="17">
        <f t="shared" si="22"/>
        <v>0.28998794763681324</v>
      </c>
    </row>
    <row r="765" spans="1:108" x14ac:dyDescent="0.2">
      <c r="A765" s="51">
        <v>126</v>
      </c>
      <c r="B765" s="51" t="s">
        <v>469</v>
      </c>
      <c r="C765" s="51">
        <v>4.8490000000000002</v>
      </c>
      <c r="D765" s="51">
        <v>1.5458000000000001</v>
      </c>
      <c r="E765" s="51">
        <v>4.8611110000000002</v>
      </c>
      <c r="F765" s="51">
        <v>1.859375</v>
      </c>
      <c r="G765" s="51">
        <v>3.932639</v>
      </c>
      <c r="H765" s="51">
        <v>4.8611000000000004</v>
      </c>
      <c r="I765" s="51">
        <v>4.5086810000000002</v>
      </c>
      <c r="J765" s="51">
        <v>1.764583</v>
      </c>
      <c r="K765" s="51">
        <v>0.56608700000000001</v>
      </c>
      <c r="L765" s="51">
        <v>3.28125</v>
      </c>
      <c r="M765" s="51">
        <v>1.8472219999999999</v>
      </c>
      <c r="N765" s="51">
        <v>0.14444399999999999</v>
      </c>
      <c r="O765" s="51">
        <v>1.0125</v>
      </c>
      <c r="P765" s="51">
        <v>0.60833300000000001</v>
      </c>
      <c r="Q765" s="51">
        <v>1.388889</v>
      </c>
      <c r="R765" s="51">
        <v>0.60868049999999996</v>
      </c>
      <c r="S765" s="51">
        <v>0.51770799999999995</v>
      </c>
      <c r="T765" s="51">
        <v>2.4888889999999999</v>
      </c>
      <c r="U765" s="51">
        <v>1.805903</v>
      </c>
      <c r="V765" s="51">
        <v>4.6618060000000003</v>
      </c>
      <c r="W765" s="51">
        <v>0.341667</v>
      </c>
      <c r="X765" s="51">
        <v>2.6881940000000002</v>
      </c>
      <c r="Y765" s="51">
        <v>2.748958</v>
      </c>
      <c r="Z765" s="51">
        <v>2.8461810000000001</v>
      </c>
      <c r="AA765" s="51">
        <v>2.8680560000000002</v>
      </c>
      <c r="AB765" s="51">
        <v>1.351389</v>
      </c>
      <c r="AC765" s="51">
        <v>3.3177080000000001</v>
      </c>
      <c r="AD765" s="51">
        <v>0.82152800000000004</v>
      </c>
      <c r="AE765" s="51">
        <v>2.0392359999999998</v>
      </c>
      <c r="AF765" s="51">
        <v>6.7583330000000004</v>
      </c>
      <c r="AG765" s="51">
        <v>3.922917</v>
      </c>
      <c r="AH765" s="51">
        <v>4.0444440000000004</v>
      </c>
      <c r="AI765" s="51">
        <v>0.70486099999999996</v>
      </c>
      <c r="AJ765" s="51">
        <v>0.403472</v>
      </c>
      <c r="AK765" s="51">
        <v>2.5083329999999999</v>
      </c>
      <c r="AL765" s="51">
        <v>1.575</v>
      </c>
      <c r="AM765" s="51">
        <v>0.546875</v>
      </c>
      <c r="AN765" s="51">
        <v>4.2996530000000002</v>
      </c>
      <c r="AO765" s="51">
        <v>0.328125</v>
      </c>
      <c r="AP765" s="51">
        <v>2.7635420000000002</v>
      </c>
      <c r="AQ765" s="51">
        <v>4.7493059999999998</v>
      </c>
      <c r="AR765" s="52">
        <f t="shared" si="23"/>
        <v>2.4083360609756097</v>
      </c>
      <c r="AS765" s="51">
        <f t="shared" si="24"/>
        <v>1.6750340888033308</v>
      </c>
      <c r="AV765" s="51">
        <v>126</v>
      </c>
      <c r="AW765" s="51" t="s">
        <v>469</v>
      </c>
      <c r="AX765" s="51">
        <v>2.5764</v>
      </c>
      <c r="AY765" s="51">
        <v>2.943403</v>
      </c>
      <c r="AZ765" s="51">
        <v>1.686806</v>
      </c>
      <c r="BA765" s="51">
        <v>0.36111100000000002</v>
      </c>
      <c r="BB765" s="51">
        <v>4.8611110000000002</v>
      </c>
      <c r="BC765" s="51">
        <v>10.45139</v>
      </c>
      <c r="BD765" s="51">
        <v>0.35</v>
      </c>
      <c r="BE765" s="51">
        <v>1.7184029999999999</v>
      </c>
      <c r="BF765" s="51">
        <v>0.35208299999999998</v>
      </c>
      <c r="BG765" s="51">
        <v>0.184722</v>
      </c>
      <c r="BH765" s="51">
        <v>3.9593750000000001</v>
      </c>
      <c r="BI765" s="51">
        <v>2.0416669999999999</v>
      </c>
      <c r="BJ765" s="52">
        <f t="shared" si="25"/>
        <v>2.6238725833333336</v>
      </c>
      <c r="BK765" s="51">
        <f t="shared" si="28"/>
        <v>3.0204537534217031</v>
      </c>
      <c r="BM765" s="51">
        <v>126</v>
      </c>
      <c r="BN765" s="51" t="s">
        <v>469</v>
      </c>
      <c r="BO765" s="51">
        <v>0.36426999999999998</v>
      </c>
      <c r="BP765" s="51">
        <v>2.5034719999999999</v>
      </c>
      <c r="BQ765" s="51">
        <v>2.1656249999999999</v>
      </c>
      <c r="BR765" s="51">
        <v>1.0625</v>
      </c>
      <c r="BS765" s="51">
        <v>0.46041700000000002</v>
      </c>
      <c r="BT765" s="51">
        <v>1.2201390000000001</v>
      </c>
      <c r="BU765" s="51">
        <v>0.43020799999999998</v>
      </c>
      <c r="BV765" s="51">
        <v>0.84097200000000005</v>
      </c>
      <c r="BW765" s="51">
        <v>0.65208299999999997</v>
      </c>
      <c r="BX765" s="51">
        <v>1.0062500000000001</v>
      </c>
      <c r="BY765" s="51">
        <v>2.1218750000000002</v>
      </c>
      <c r="BZ765" s="51">
        <v>0.7</v>
      </c>
      <c r="CA765" s="51">
        <v>2.6541670000000002</v>
      </c>
      <c r="CB765" s="51">
        <v>1.09375</v>
      </c>
      <c r="CC765" s="51">
        <v>0.71458299999999997</v>
      </c>
      <c r="CD765" s="51">
        <v>0.17743100000000001</v>
      </c>
      <c r="CE765" s="51">
        <v>2.1048610000000001</v>
      </c>
      <c r="CF765" s="51">
        <v>0.294097</v>
      </c>
      <c r="CG765" s="51">
        <v>1.040278</v>
      </c>
      <c r="CH765" s="51">
        <v>0.62222200000000005</v>
      </c>
      <c r="CI765" s="51">
        <v>0.66354199999999997</v>
      </c>
      <c r="CJ765" s="51">
        <v>0.879861</v>
      </c>
      <c r="CK765" s="51">
        <v>1.7718750000000001</v>
      </c>
      <c r="CL765" s="51">
        <v>2.1218750000000002</v>
      </c>
      <c r="CM765" s="51">
        <v>0.34513899999999997</v>
      </c>
      <c r="CN765" s="52">
        <f t="shared" si="26"/>
        <v>1.1204596800000002</v>
      </c>
      <c r="CO765" s="51">
        <f t="shared" si="27"/>
        <v>0.7528011091619593</v>
      </c>
      <c r="CR765" s="51">
        <v>126</v>
      </c>
      <c r="CS765" s="51" t="s">
        <v>469</v>
      </c>
      <c r="CT765" s="51">
        <v>4.1981999999999998E-2</v>
      </c>
      <c r="CU765" s="51">
        <v>2.7431000000000001E-2</v>
      </c>
      <c r="CV765" s="51">
        <v>0.16145799999999999</v>
      </c>
      <c r="CW765" s="51">
        <v>0.10069400000000001</v>
      </c>
      <c r="CX765" s="51">
        <v>0.39826400000000001</v>
      </c>
      <c r="CY765" s="51">
        <v>3.6805999999999998E-2</v>
      </c>
      <c r="CZ765" s="51">
        <v>0.57777800000000001</v>
      </c>
      <c r="DA765" s="51">
        <v>0.123958</v>
      </c>
      <c r="DB765" s="51">
        <v>0.71944399999999997</v>
      </c>
      <c r="DC765" s="52">
        <f t="shared" si="21"/>
        <v>0.24309055555555556</v>
      </c>
      <c r="DD765" s="17">
        <f t="shared" si="22"/>
        <v>0.25827488244073948</v>
      </c>
    </row>
    <row r="766" spans="1:108" x14ac:dyDescent="0.2">
      <c r="A766" s="51">
        <v>127</v>
      </c>
      <c r="B766" s="51" t="s">
        <v>469</v>
      </c>
      <c r="C766" s="51">
        <v>2.9312999999999998</v>
      </c>
      <c r="D766" s="51">
        <v>1.3003</v>
      </c>
      <c r="E766" s="51">
        <v>4.3579860000000004</v>
      </c>
      <c r="F766" s="51">
        <v>1.045139</v>
      </c>
      <c r="G766" s="51">
        <v>3.3055560000000002</v>
      </c>
      <c r="H766" s="51">
        <v>4.8611000000000004</v>
      </c>
      <c r="I766" s="51">
        <v>3.6604169999999998</v>
      </c>
      <c r="J766" s="51">
        <v>1.460764</v>
      </c>
      <c r="K766" s="51">
        <v>0.43521700000000002</v>
      </c>
      <c r="L766" s="51">
        <v>2.0076390000000002</v>
      </c>
      <c r="M766" s="51">
        <v>1.3368059999999999</v>
      </c>
      <c r="N766" s="51">
        <v>0.10173599999999999</v>
      </c>
      <c r="O766" s="51">
        <v>0.5625</v>
      </c>
      <c r="P766" s="51">
        <v>0.48333300000000001</v>
      </c>
      <c r="Q766" s="51">
        <v>1.120833</v>
      </c>
      <c r="R766" s="51">
        <v>0.44479150000000001</v>
      </c>
      <c r="S766" s="51">
        <v>0.44722200000000001</v>
      </c>
      <c r="T766" s="51">
        <v>1.5652779999999999</v>
      </c>
      <c r="U766" s="51">
        <v>1.139931</v>
      </c>
      <c r="V766" s="51">
        <v>3.4076390000000001</v>
      </c>
      <c r="W766" s="51">
        <v>0.276389</v>
      </c>
      <c r="X766" s="51">
        <v>1.7184029999999999</v>
      </c>
      <c r="Y766" s="51">
        <v>2.5326390000000001</v>
      </c>
      <c r="Z766" s="51">
        <v>1.7524310000000001</v>
      </c>
      <c r="AA766" s="51">
        <v>1.925</v>
      </c>
      <c r="AB766" s="51">
        <v>0.83611100000000005</v>
      </c>
      <c r="AC766" s="51">
        <v>2.5277780000000001</v>
      </c>
      <c r="AD766" s="51">
        <v>0.35972199999999999</v>
      </c>
      <c r="AE766" s="51">
        <v>1.839931</v>
      </c>
      <c r="AF766" s="51">
        <v>5.0916670000000002</v>
      </c>
      <c r="AG766" s="51">
        <v>2.9288189999999998</v>
      </c>
      <c r="AH766" s="51">
        <v>2.7277779999999998</v>
      </c>
      <c r="AI766" s="51">
        <v>0.49097200000000002</v>
      </c>
      <c r="AJ766" s="51">
        <v>0.247917</v>
      </c>
      <c r="AK766" s="51">
        <v>1.711111</v>
      </c>
      <c r="AL766" s="51">
        <v>1.1305559999999999</v>
      </c>
      <c r="AM766" s="51">
        <v>0.71944399999999997</v>
      </c>
      <c r="AN766" s="51">
        <v>2.5934029999999999</v>
      </c>
      <c r="AO766" s="51">
        <v>0.4</v>
      </c>
      <c r="AP766" s="51">
        <v>1.575</v>
      </c>
      <c r="AQ766" s="51">
        <v>3.9885419999999998</v>
      </c>
      <c r="AR766" s="52">
        <f t="shared" si="23"/>
        <v>1.7890024512195124</v>
      </c>
      <c r="AS766" s="51">
        <f t="shared" si="24"/>
        <v>1.3405878884417552</v>
      </c>
      <c r="AV766" s="51">
        <v>127</v>
      </c>
      <c r="AW766" s="51" t="s">
        <v>469</v>
      </c>
      <c r="AX766" s="51">
        <v>1.9157</v>
      </c>
      <c r="AY766" s="51">
        <v>2.0440969999999998</v>
      </c>
      <c r="AZ766" s="51">
        <v>1.0621529999999999</v>
      </c>
      <c r="BA766" s="51">
        <v>0.32916699999999999</v>
      </c>
      <c r="BB766" s="51">
        <v>3.3322919999999998</v>
      </c>
      <c r="BC766" s="51">
        <v>8.0086809999999993</v>
      </c>
      <c r="BD766" s="51">
        <v>0.35416700000000001</v>
      </c>
      <c r="BE766" s="51">
        <v>1.2298610000000001</v>
      </c>
      <c r="BF766" s="51">
        <v>0.27291700000000002</v>
      </c>
      <c r="BG766" s="51">
        <v>0.15</v>
      </c>
      <c r="BH766" s="51">
        <v>3.4562499999999998</v>
      </c>
      <c r="BI766" s="51">
        <v>1.3385419999999999</v>
      </c>
      <c r="BJ766" s="52">
        <f t="shared" si="25"/>
        <v>1.9578189166666666</v>
      </c>
      <c r="BK766" s="51">
        <f t="shared" si="28"/>
        <v>2.3105239285110124</v>
      </c>
      <c r="BM766" s="51">
        <v>127</v>
      </c>
      <c r="BN766" s="51" t="s">
        <v>469</v>
      </c>
      <c r="BO766" s="51">
        <v>0.29998000000000002</v>
      </c>
      <c r="BP766" s="51">
        <v>2.0708329999999999</v>
      </c>
      <c r="BQ766" s="51">
        <v>1.9663189999999999</v>
      </c>
      <c r="BR766" s="51">
        <v>0.89861100000000005</v>
      </c>
      <c r="BS766" s="51">
        <v>0.35069400000000001</v>
      </c>
      <c r="BT766" s="51">
        <v>0.80902799999999997</v>
      </c>
      <c r="BU766" s="51">
        <v>0.36701400000000001</v>
      </c>
      <c r="BV766" s="51">
        <v>0.7</v>
      </c>
      <c r="BW766" s="51">
        <v>0.47604200000000002</v>
      </c>
      <c r="BX766" s="51">
        <v>0.99652799999999997</v>
      </c>
      <c r="BY766" s="51">
        <v>1.640625</v>
      </c>
      <c r="BZ766" s="51">
        <v>0.54444400000000004</v>
      </c>
      <c r="CA766" s="51">
        <v>1.8302080000000001</v>
      </c>
      <c r="CB766" s="51">
        <v>0.78020800000000001</v>
      </c>
      <c r="CC766" s="51">
        <v>0.39618100000000001</v>
      </c>
      <c r="CD766" s="51">
        <v>0.14583299999999999</v>
      </c>
      <c r="CE766" s="51">
        <v>1.4340280000000001</v>
      </c>
      <c r="CF766" s="51">
        <v>0.23333300000000001</v>
      </c>
      <c r="CG766" s="51">
        <v>0.70972199999999996</v>
      </c>
      <c r="CH766" s="51">
        <v>0.44965300000000002</v>
      </c>
      <c r="CI766" s="51">
        <v>0.46180599999999999</v>
      </c>
      <c r="CJ766" s="51">
        <v>0.48854199999999998</v>
      </c>
      <c r="CK766" s="51">
        <v>1.4388890000000001</v>
      </c>
      <c r="CL766" s="51">
        <v>1.745139</v>
      </c>
      <c r="CM766" s="51">
        <v>0.27465299999999998</v>
      </c>
      <c r="CN766" s="52">
        <f t="shared" si="26"/>
        <v>0.86033252000000005</v>
      </c>
      <c r="CO766" s="51">
        <f t="shared" si="27"/>
        <v>0.60396551157234435</v>
      </c>
      <c r="CR766" s="51">
        <v>127</v>
      </c>
      <c r="CS766" s="51" t="s">
        <v>469</v>
      </c>
      <c r="CT766" s="51">
        <v>3.3459999999999997E-2</v>
      </c>
      <c r="CU766" s="51">
        <v>2.2568999999999999E-2</v>
      </c>
      <c r="CV766" s="51">
        <v>0.12673599999999999</v>
      </c>
      <c r="CW766" s="51">
        <v>8.5417000000000007E-2</v>
      </c>
      <c r="CX766" s="51">
        <v>0.48506899999999997</v>
      </c>
      <c r="CY766" s="51">
        <v>3.2639000000000001E-2</v>
      </c>
      <c r="CZ766" s="51">
        <v>0.419097</v>
      </c>
      <c r="DA766" s="51">
        <v>9.4444E-2</v>
      </c>
      <c r="DB766" s="51">
        <v>0.54930599999999996</v>
      </c>
      <c r="DC766" s="52">
        <f t="shared" si="21"/>
        <v>0.20541522222222219</v>
      </c>
      <c r="DD766" s="17">
        <f t="shared" si="22"/>
        <v>0.21444246679574555</v>
      </c>
    </row>
    <row r="767" spans="1:108" x14ac:dyDescent="0.2">
      <c r="A767" s="51">
        <v>128</v>
      </c>
      <c r="B767" s="51" t="s">
        <v>469</v>
      </c>
      <c r="C767" s="51">
        <v>2.2871999999999999</v>
      </c>
      <c r="D767" s="51">
        <v>1.1617999999999999</v>
      </c>
      <c r="E767" s="51">
        <v>3.8670140000000002</v>
      </c>
      <c r="F767" s="51">
        <v>0.73645799999999995</v>
      </c>
      <c r="G767" s="51">
        <v>1.864236</v>
      </c>
      <c r="H767" s="51">
        <v>4.8611000000000004</v>
      </c>
      <c r="I767" s="51">
        <v>2.0951390000000001</v>
      </c>
      <c r="J767" s="51">
        <v>1.0111110000000001</v>
      </c>
      <c r="K767" s="51">
        <v>0.29521700000000001</v>
      </c>
      <c r="L767" s="51">
        <v>1.2444440000000001</v>
      </c>
      <c r="M767" s="51">
        <v>1.156944</v>
      </c>
      <c r="N767" s="51">
        <v>5.8333000000000003E-2</v>
      </c>
      <c r="O767" s="51">
        <v>0.33333299999999999</v>
      </c>
      <c r="P767" s="51">
        <v>0.25833299999999998</v>
      </c>
      <c r="Q767" s="51">
        <v>0.440278</v>
      </c>
      <c r="R767" s="51">
        <v>0.3310765</v>
      </c>
      <c r="S767" s="51">
        <v>0.34756900000000002</v>
      </c>
      <c r="T767" s="51">
        <v>0.93090300000000004</v>
      </c>
      <c r="U767" s="51">
        <v>0.875</v>
      </c>
      <c r="V767" s="51">
        <v>2.8923610000000002</v>
      </c>
      <c r="W767" s="51">
        <v>0.20555599999999999</v>
      </c>
      <c r="X767" s="51">
        <v>1.2881940000000001</v>
      </c>
      <c r="Y767" s="51">
        <v>2.068403</v>
      </c>
      <c r="Z767" s="51">
        <v>1.1229169999999999</v>
      </c>
      <c r="AA767" s="51">
        <v>1.2395830000000001</v>
      </c>
      <c r="AB767" s="51">
        <v>0.53715299999999999</v>
      </c>
      <c r="AC767" s="51">
        <v>2.5739580000000002</v>
      </c>
      <c r="AD767" s="51">
        <v>0.22604199999999999</v>
      </c>
      <c r="AE767" s="51">
        <v>1.584722</v>
      </c>
      <c r="AF767" s="51">
        <v>3.7749999999999999</v>
      </c>
      <c r="AG767" s="51">
        <v>2.5545140000000002</v>
      </c>
      <c r="AH767" s="51">
        <v>1.336111</v>
      </c>
      <c r="AI767" s="51">
        <v>0.42534699999999998</v>
      </c>
      <c r="AJ767" s="51">
        <v>0.20902799999999999</v>
      </c>
      <c r="AK767" s="51">
        <v>1.3392360000000001</v>
      </c>
      <c r="AL767" s="51">
        <v>0.88888900000000004</v>
      </c>
      <c r="AM767" s="51">
        <v>0.58090299999999995</v>
      </c>
      <c r="AN767" s="51">
        <v>2.4305560000000002</v>
      </c>
      <c r="AO767" s="51">
        <v>0.3</v>
      </c>
      <c r="AP767" s="51">
        <v>1.273611</v>
      </c>
      <c r="AQ767" s="51">
        <v>2.5642360000000002</v>
      </c>
      <c r="AR767" s="52">
        <f t="shared" si="23"/>
        <v>1.3554099634146342</v>
      </c>
      <c r="AS767" s="51">
        <f t="shared" si="24"/>
        <v>1.1292239621810212</v>
      </c>
      <c r="AV767" s="51">
        <v>128</v>
      </c>
      <c r="AW767" s="51" t="s">
        <v>469</v>
      </c>
      <c r="AX767" s="51">
        <v>1.5909</v>
      </c>
      <c r="AY767" s="51">
        <v>1.370833</v>
      </c>
      <c r="AZ767" s="51">
        <v>0.67083300000000001</v>
      </c>
      <c r="BA767" s="51">
        <v>0.28749999999999998</v>
      </c>
      <c r="BB767" s="51">
        <v>2.7368060000000001</v>
      </c>
      <c r="BC767" s="51">
        <v>5.5659720000000004</v>
      </c>
      <c r="BD767" s="51">
        <v>0.26250000000000001</v>
      </c>
      <c r="BE767" s="51">
        <v>1.037847</v>
      </c>
      <c r="BF767" s="51">
        <v>0.23125000000000001</v>
      </c>
      <c r="BG767" s="51">
        <v>0.107292</v>
      </c>
      <c r="BH767" s="51">
        <v>2.4937499999999999</v>
      </c>
      <c r="BI767" s="51">
        <v>5.2430999999999998E-2</v>
      </c>
      <c r="BJ767" s="52">
        <f t="shared" si="25"/>
        <v>1.3673261666666663</v>
      </c>
      <c r="BK767" s="51">
        <f t="shared" si="28"/>
        <v>1.6286323301059369</v>
      </c>
      <c r="BM767" s="51">
        <v>128</v>
      </c>
      <c r="BN767" s="51" t="s">
        <v>469</v>
      </c>
      <c r="BO767" s="51">
        <v>0.27140999999999998</v>
      </c>
      <c r="BP767" s="51">
        <v>4.8611110000000002</v>
      </c>
      <c r="BQ767" s="51">
        <v>1.5434030000000001</v>
      </c>
      <c r="BR767" s="51">
        <v>0.55902799999999997</v>
      </c>
      <c r="BS767" s="51">
        <v>0.252778</v>
      </c>
      <c r="BT767" s="51">
        <v>0.67430599999999996</v>
      </c>
      <c r="BU767" s="51">
        <v>0.26736100000000002</v>
      </c>
      <c r="BV767" s="51">
        <v>0.55902799999999997</v>
      </c>
      <c r="BW767" s="51">
        <v>0.42</v>
      </c>
      <c r="BX767" s="51">
        <v>0.63680599999999998</v>
      </c>
      <c r="BY767" s="51">
        <v>1.3416669999999999</v>
      </c>
      <c r="BZ767" s="51">
        <v>0.50798600000000005</v>
      </c>
      <c r="CA767" s="51">
        <v>1.2152780000000001</v>
      </c>
      <c r="CB767" s="51">
        <v>0.49340299999999998</v>
      </c>
      <c r="CC767" s="51">
        <v>0.26250000000000001</v>
      </c>
      <c r="CD767" s="51">
        <v>0.109375</v>
      </c>
      <c r="CE767" s="51">
        <v>0.81909699999999996</v>
      </c>
      <c r="CF767" s="51">
        <v>0.21875</v>
      </c>
      <c r="CG767" s="51">
        <v>0.56874999999999998</v>
      </c>
      <c r="CH767" s="51">
        <v>0.362153</v>
      </c>
      <c r="CI767" s="51">
        <v>0.35486099999999998</v>
      </c>
      <c r="CJ767" s="51">
        <v>0.24548600000000001</v>
      </c>
      <c r="CK767" s="51">
        <v>1.1180559999999999</v>
      </c>
      <c r="CL767" s="51">
        <v>1.6576390000000001</v>
      </c>
      <c r="CM767" s="51">
        <v>0.22847200000000001</v>
      </c>
      <c r="CN767" s="52">
        <f t="shared" si="26"/>
        <v>0.78194815999999989</v>
      </c>
      <c r="CO767" s="51">
        <f t="shared" si="27"/>
        <v>0.95450776094865986</v>
      </c>
      <c r="CR767" s="51">
        <v>128</v>
      </c>
      <c r="CS767" s="51" t="s">
        <v>469</v>
      </c>
      <c r="CT767" s="51">
        <v>2.9356E-2</v>
      </c>
      <c r="CU767" s="51">
        <v>2.3958E-2</v>
      </c>
      <c r="CV767" s="51">
        <v>0.10277799999999999</v>
      </c>
      <c r="CW767" s="51">
        <v>6.1110999999999999E-2</v>
      </c>
      <c r="CX767" s="51">
        <v>0.19131899999999999</v>
      </c>
      <c r="CY767" s="51">
        <v>3.2986000000000001E-2</v>
      </c>
      <c r="CZ767" s="51">
        <v>0.47187499999999999</v>
      </c>
      <c r="DA767" s="51">
        <v>8.8888999999999996E-2</v>
      </c>
      <c r="DB767" s="51">
        <v>0.49583300000000002</v>
      </c>
      <c r="DC767" s="52">
        <f t="shared" si="21"/>
        <v>0.16645611111111111</v>
      </c>
      <c r="DD767" s="17">
        <f t="shared" si="22"/>
        <v>0.18724101098613816</v>
      </c>
    </row>
    <row r="768" spans="1:108" x14ac:dyDescent="0.2">
      <c r="A768" s="51">
        <v>129</v>
      </c>
      <c r="B768" s="51" t="s">
        <v>469</v>
      </c>
      <c r="C768" s="51">
        <v>1.9858</v>
      </c>
      <c r="D768" s="51">
        <v>1.1034999999999999</v>
      </c>
      <c r="E768" s="51">
        <v>1.8885419999999999</v>
      </c>
      <c r="F768" s="51">
        <v>0.52743099999999998</v>
      </c>
      <c r="G768" s="51">
        <v>1.5020830000000001</v>
      </c>
      <c r="H768" s="51">
        <v>4.2923999999999998</v>
      </c>
      <c r="I768" s="51">
        <v>2.068403</v>
      </c>
      <c r="J768" s="51">
        <v>0.72916700000000001</v>
      </c>
      <c r="K768" s="51">
        <v>0.27695700000000001</v>
      </c>
      <c r="L768" s="51">
        <v>0.79965299999999995</v>
      </c>
      <c r="M768" s="51">
        <v>0.86284700000000003</v>
      </c>
      <c r="N768" s="51">
        <v>4.3749999999999997E-2</v>
      </c>
      <c r="O768" s="51">
        <v>0.16666700000000001</v>
      </c>
      <c r="P768" s="51">
        <v>0.2</v>
      </c>
      <c r="Q768" s="51">
        <v>0.38124999999999998</v>
      </c>
      <c r="R768" s="51">
        <v>0.33263900000000002</v>
      </c>
      <c r="S768" s="51">
        <v>0.27708300000000002</v>
      </c>
      <c r="T768" s="51">
        <v>0.69756899999999999</v>
      </c>
      <c r="U768" s="51">
        <v>0.52013900000000002</v>
      </c>
      <c r="V768" s="51">
        <v>2.4840279999999999</v>
      </c>
      <c r="W768" s="51">
        <v>0.151389</v>
      </c>
      <c r="X768" s="51">
        <v>1.040278</v>
      </c>
      <c r="Y768" s="51">
        <v>1.8520829999999999</v>
      </c>
      <c r="Z768" s="51">
        <v>0.94305600000000001</v>
      </c>
      <c r="AA768" s="51">
        <v>1.05</v>
      </c>
      <c r="AB768" s="51">
        <v>0.403472</v>
      </c>
      <c r="AC768" s="51">
        <v>1.9809030000000001</v>
      </c>
      <c r="AD768" s="51">
        <v>0.143403</v>
      </c>
      <c r="AE768" s="51">
        <v>1.3100689999999999</v>
      </c>
      <c r="AF768" s="51">
        <v>3.3833329999999999</v>
      </c>
      <c r="AG768" s="51">
        <v>2.0416669999999999</v>
      </c>
      <c r="AH768" s="51">
        <v>0.99652799999999997</v>
      </c>
      <c r="AI768" s="51">
        <v>0.34270800000000001</v>
      </c>
      <c r="AJ768" s="51">
        <v>0.123958</v>
      </c>
      <c r="AK768" s="51">
        <v>0.98680599999999996</v>
      </c>
      <c r="AL768" s="51">
        <v>0.53333299999999995</v>
      </c>
      <c r="AM768" s="51">
        <v>0.44722200000000001</v>
      </c>
      <c r="AN768" s="51">
        <v>1.7864580000000001</v>
      </c>
      <c r="AO768" s="51">
        <v>0.27222200000000002</v>
      </c>
      <c r="AP768" s="51">
        <v>0.75833300000000003</v>
      </c>
      <c r="AQ768" s="51">
        <v>2.1534719999999998</v>
      </c>
      <c r="AR768" s="52">
        <f t="shared" si="23"/>
        <v>1.0692829512195121</v>
      </c>
      <c r="AS768" s="51">
        <f t="shared" si="24"/>
        <v>0.94124599110620255</v>
      </c>
      <c r="AV768" s="51">
        <v>129</v>
      </c>
      <c r="AW768" s="51" t="s">
        <v>469</v>
      </c>
      <c r="AX768" s="51">
        <v>1.2330000000000001</v>
      </c>
      <c r="AY768" s="51">
        <v>0.78020800000000001</v>
      </c>
      <c r="AZ768" s="51">
        <v>0.52013900000000002</v>
      </c>
      <c r="BA768" s="51">
        <v>0.24444399999999999</v>
      </c>
      <c r="BB768" s="51">
        <v>1.8958330000000001</v>
      </c>
      <c r="BC768" s="51">
        <v>5.1527779999999996</v>
      </c>
      <c r="BD768" s="51">
        <v>0.23958299999999999</v>
      </c>
      <c r="BE768" s="51">
        <v>0.71944399999999997</v>
      </c>
      <c r="BF768" s="51">
        <v>0.17708299999999999</v>
      </c>
      <c r="BG768" s="51">
        <v>6.4931000000000003E-2</v>
      </c>
      <c r="BH768" s="51">
        <v>2.3406250000000002</v>
      </c>
      <c r="BI768" s="51">
        <v>0.221528</v>
      </c>
      <c r="BJ768" s="52">
        <f t="shared" si="25"/>
        <v>1.1324663333333331</v>
      </c>
      <c r="BK768" s="51">
        <f t="shared" si="28"/>
        <v>1.4982584307955993</v>
      </c>
      <c r="BM768" s="51">
        <v>129</v>
      </c>
      <c r="BN768" s="51" t="s">
        <v>469</v>
      </c>
      <c r="BO768" s="51">
        <v>0.24642</v>
      </c>
      <c r="BP768" s="51">
        <v>1.521528</v>
      </c>
      <c r="BQ768" s="51">
        <v>1.139931</v>
      </c>
      <c r="BR768" s="51">
        <v>0.40555600000000003</v>
      </c>
      <c r="BS768" s="51">
        <v>0.223611</v>
      </c>
      <c r="BT768" s="51">
        <v>0.47430600000000001</v>
      </c>
      <c r="BU768" s="51">
        <v>0.22118099999999999</v>
      </c>
      <c r="BV768" s="51">
        <v>0.51284700000000005</v>
      </c>
      <c r="BW768" s="51">
        <v>0.359375</v>
      </c>
      <c r="BX768" s="51">
        <v>0.48854199999999998</v>
      </c>
      <c r="BY768" s="51">
        <v>1.139931</v>
      </c>
      <c r="BZ768" s="51">
        <v>0.33784700000000001</v>
      </c>
      <c r="CA768" s="51">
        <v>0.89201399999999997</v>
      </c>
      <c r="CB768" s="51">
        <v>0.49097200000000002</v>
      </c>
      <c r="CC768" s="51">
        <v>0.252778</v>
      </c>
      <c r="CD768" s="51">
        <v>8.9930999999999997E-2</v>
      </c>
      <c r="CE768" s="51">
        <v>0.57847199999999999</v>
      </c>
      <c r="CF768" s="51">
        <v>0.17013900000000001</v>
      </c>
      <c r="CG768" s="51">
        <v>0.466667</v>
      </c>
      <c r="CH768" s="51">
        <v>0.38402799999999998</v>
      </c>
      <c r="CI768" s="51">
        <v>0.30625000000000002</v>
      </c>
      <c r="CJ768" s="51">
        <v>0.19444400000000001</v>
      </c>
      <c r="CK768" s="51">
        <v>0.88472200000000001</v>
      </c>
      <c r="CL768" s="51">
        <v>1.4631940000000001</v>
      </c>
      <c r="CM768" s="51">
        <v>0.26250000000000001</v>
      </c>
      <c r="CN768" s="52">
        <f t="shared" si="26"/>
        <v>0.54028743999999995</v>
      </c>
      <c r="CO768" s="51">
        <f t="shared" si="27"/>
        <v>0.40166148519732819</v>
      </c>
      <c r="CR768" s="51">
        <v>129</v>
      </c>
      <c r="CS768" s="51" t="s">
        <v>469</v>
      </c>
      <c r="CT768" s="51">
        <v>2.904E-2</v>
      </c>
      <c r="CU768" s="51">
        <v>2.3958E-2</v>
      </c>
      <c r="CV768" s="51">
        <v>9.1666999999999998E-2</v>
      </c>
      <c r="CW768" s="51">
        <v>4.1319000000000002E-2</v>
      </c>
      <c r="CX768" s="51">
        <v>0.114583</v>
      </c>
      <c r="CY768" s="51">
        <v>2.6735999999999999E-2</v>
      </c>
      <c r="CZ768" s="51">
        <v>0.40694399999999997</v>
      </c>
      <c r="DA768" s="51">
        <v>7.3610999999999996E-2</v>
      </c>
      <c r="DB768" s="51">
        <v>0.42048600000000003</v>
      </c>
      <c r="DC768" s="52">
        <f t="shared" si="21"/>
        <v>0.13648266666666664</v>
      </c>
      <c r="DD768" s="17">
        <f t="shared" si="22"/>
        <v>0.16029437511497402</v>
      </c>
    </row>
    <row r="769" spans="1:108" x14ac:dyDescent="0.2">
      <c r="A769" s="51">
        <v>130</v>
      </c>
      <c r="B769" s="51" t="s">
        <v>469</v>
      </c>
      <c r="C769" s="51">
        <v>1.7330000000000001</v>
      </c>
      <c r="D769" s="51">
        <v>1.0329999999999999</v>
      </c>
      <c r="E769" s="51">
        <v>1.375694</v>
      </c>
      <c r="F769" s="51">
        <v>0.49583300000000002</v>
      </c>
      <c r="G769" s="51">
        <v>1.084028</v>
      </c>
      <c r="H769" s="51">
        <v>3.2764000000000002</v>
      </c>
      <c r="I769" s="51">
        <v>1.898264</v>
      </c>
      <c r="J769" s="51">
        <v>0.68784699999999999</v>
      </c>
      <c r="K769" s="51">
        <v>0.27087</v>
      </c>
      <c r="L769" s="51">
        <v>0.60763900000000004</v>
      </c>
      <c r="M769" s="51">
        <v>0.79236099999999998</v>
      </c>
      <c r="N769" s="51">
        <v>4.0625000000000001E-2</v>
      </c>
      <c r="O769" s="51">
        <v>9.8611000000000004E-2</v>
      </c>
      <c r="P769" s="51">
        <v>0.11874999999999999</v>
      </c>
      <c r="Q769" s="51">
        <v>0.38958300000000001</v>
      </c>
      <c r="R769" s="51">
        <v>0.28767350000000003</v>
      </c>
      <c r="S769" s="51">
        <v>0.22604199999999999</v>
      </c>
      <c r="T769" s="51">
        <v>0.57604200000000005</v>
      </c>
      <c r="U769" s="51">
        <v>0.34270800000000001</v>
      </c>
      <c r="V769" s="51">
        <v>1.579861</v>
      </c>
      <c r="W769" s="51">
        <v>0.14583299999999999</v>
      </c>
      <c r="X769" s="51">
        <v>0.86041699999999999</v>
      </c>
      <c r="Y769" s="51">
        <v>1.4291670000000001</v>
      </c>
      <c r="Z769" s="51">
        <v>0.57361099999999998</v>
      </c>
      <c r="AA769" s="51">
        <v>0.77534700000000001</v>
      </c>
      <c r="AB769" s="51">
        <v>0.294097</v>
      </c>
      <c r="AC769" s="51">
        <v>1.6722220000000001</v>
      </c>
      <c r="AD769" s="51">
        <v>9.9653000000000005E-2</v>
      </c>
      <c r="AE769" s="51">
        <v>1.156944</v>
      </c>
      <c r="AF769" s="51">
        <v>2.1850689999999999</v>
      </c>
      <c r="AG769" s="51">
        <v>1.6114580000000001</v>
      </c>
      <c r="AH769" s="51">
        <v>0.74375000000000002</v>
      </c>
      <c r="AI769" s="51">
        <v>0.357292</v>
      </c>
      <c r="AJ769" s="51">
        <v>0.15798599999999999</v>
      </c>
      <c r="AK769" s="51">
        <v>0.69513899999999995</v>
      </c>
      <c r="AL769" s="51">
        <v>0.39166699999999999</v>
      </c>
      <c r="AM769" s="51">
        <v>0.26493100000000003</v>
      </c>
      <c r="AN769" s="51">
        <v>1.373264</v>
      </c>
      <c r="AO769" s="51">
        <v>0.17986099999999999</v>
      </c>
      <c r="AP769" s="51">
        <v>0.69027799999999995</v>
      </c>
      <c r="AQ769" s="51">
        <v>1.6284719999999999</v>
      </c>
      <c r="AR769" s="52">
        <f t="shared" si="23"/>
        <v>0.83417779268292691</v>
      </c>
      <c r="AS769" s="51">
        <f t="shared" si="24"/>
        <v>0.70335118202364733</v>
      </c>
      <c r="AV769" s="51">
        <v>130</v>
      </c>
      <c r="AW769" s="51" t="s">
        <v>469</v>
      </c>
      <c r="AX769" s="51">
        <v>1.0098</v>
      </c>
      <c r="AY769" s="51">
        <v>0.42291699999999999</v>
      </c>
      <c r="AZ769" s="51">
        <v>0.34270800000000001</v>
      </c>
      <c r="BA769" s="51">
        <v>0.20972199999999999</v>
      </c>
      <c r="BB769" s="51">
        <v>1.322222</v>
      </c>
      <c r="BC769" s="51">
        <v>4.175694</v>
      </c>
      <c r="BD769" s="51">
        <v>0.26041700000000001</v>
      </c>
      <c r="BE769" s="51">
        <v>0.68055600000000005</v>
      </c>
      <c r="BF769" s="51">
        <v>0.184722</v>
      </c>
      <c r="BG769" s="51">
        <v>6.0416999999999998E-2</v>
      </c>
      <c r="BH769" s="51">
        <v>2.2118060000000002</v>
      </c>
      <c r="BI769" s="51">
        <v>0.14652799999999999</v>
      </c>
      <c r="BJ769" s="52">
        <f t="shared" si="25"/>
        <v>0.9189590833333332</v>
      </c>
      <c r="BK769" s="51">
        <f t="shared" si="28"/>
        <v>1.2345954900059741</v>
      </c>
      <c r="BM769" s="51">
        <v>130</v>
      </c>
      <c r="BN769" s="51" t="s">
        <v>469</v>
      </c>
      <c r="BO769" s="51">
        <v>0.19999</v>
      </c>
      <c r="BP769" s="51">
        <v>1.154514</v>
      </c>
      <c r="BQ769" s="51">
        <v>0.78993100000000005</v>
      </c>
      <c r="BR769" s="51">
        <v>0.27083299999999999</v>
      </c>
      <c r="BS769" s="51">
        <v>0.19305600000000001</v>
      </c>
      <c r="BT769" s="51">
        <v>0.3125</v>
      </c>
      <c r="BU769" s="51">
        <v>0.328125</v>
      </c>
      <c r="BV769" s="51">
        <v>0.56874999999999998</v>
      </c>
      <c r="BW769" s="51">
        <v>0.28541699999999998</v>
      </c>
      <c r="BX769" s="51">
        <v>0.39374999999999999</v>
      </c>
      <c r="BY769" s="51">
        <v>1.0645830000000001</v>
      </c>
      <c r="BZ769" s="51">
        <v>0.37673600000000002</v>
      </c>
      <c r="CA769" s="51">
        <v>0.61250000000000004</v>
      </c>
      <c r="CB769" s="51">
        <v>0.44479200000000002</v>
      </c>
      <c r="CC769" s="51">
        <v>0.22847200000000001</v>
      </c>
      <c r="CD769" s="51">
        <v>8.9930999999999997E-2</v>
      </c>
      <c r="CE769" s="51">
        <v>0.39861099999999999</v>
      </c>
      <c r="CF769" s="51">
        <v>0.160417</v>
      </c>
      <c r="CG769" s="51">
        <v>0.38159700000000002</v>
      </c>
      <c r="CH769" s="51">
        <v>0.31840299999999999</v>
      </c>
      <c r="CI769" s="51">
        <v>0.32083299999999998</v>
      </c>
      <c r="CJ769" s="51">
        <v>0.25763900000000001</v>
      </c>
      <c r="CK769" s="51">
        <v>0.60520799999999997</v>
      </c>
      <c r="CL769" s="51">
        <v>1.139931</v>
      </c>
      <c r="CM769" s="51">
        <v>0.172569</v>
      </c>
      <c r="CN769" s="52">
        <f t="shared" si="26"/>
        <v>0.44276351999999991</v>
      </c>
      <c r="CO769" s="51">
        <f t="shared" si="27"/>
        <v>0.30116478690689713</v>
      </c>
      <c r="CR769" s="51">
        <v>130</v>
      </c>
      <c r="CS769" s="51" t="s">
        <v>469</v>
      </c>
      <c r="CT769" s="51">
        <v>3.9456999999999999E-2</v>
      </c>
      <c r="CU769" s="51">
        <v>1.4236E-2</v>
      </c>
      <c r="CV769" s="51">
        <v>8.1250000000000003E-2</v>
      </c>
      <c r="CW769" s="51">
        <v>3.8542E-2</v>
      </c>
      <c r="CX769" s="51">
        <v>9.9306000000000005E-2</v>
      </c>
      <c r="CY769" s="51">
        <v>2.2917E-2</v>
      </c>
      <c r="CZ769" s="51">
        <v>0.27812500000000001</v>
      </c>
      <c r="DA769" s="51">
        <v>8.2639000000000004E-2</v>
      </c>
      <c r="DB769" s="51">
        <v>0.28680600000000001</v>
      </c>
      <c r="DC769" s="52">
        <f t="shared" si="21"/>
        <v>0.10480866666666667</v>
      </c>
      <c r="DD769" s="17">
        <f t="shared" si="22"/>
        <v>0.10476767717192167</v>
      </c>
    </row>
    <row r="770" spans="1:108" x14ac:dyDescent="0.2">
      <c r="A770" s="51">
        <v>131</v>
      </c>
      <c r="B770" s="51" t="s">
        <v>469</v>
      </c>
      <c r="C770" s="51">
        <v>1.5823</v>
      </c>
      <c r="D770" s="51">
        <v>0.90659999999999996</v>
      </c>
      <c r="E770" s="51">
        <v>1.003819</v>
      </c>
      <c r="F770" s="51">
        <v>0.230903</v>
      </c>
      <c r="G770" s="51">
        <v>0.879861</v>
      </c>
      <c r="H770" s="51">
        <v>2.5811999999999999</v>
      </c>
      <c r="I770" s="51">
        <v>1.2055560000000001</v>
      </c>
      <c r="J770" s="51">
        <v>0.59062499999999996</v>
      </c>
      <c r="K770" s="51">
        <v>0.243478</v>
      </c>
      <c r="L770" s="51">
        <v>0.64409700000000003</v>
      </c>
      <c r="M770" s="51">
        <v>0.55902799999999997</v>
      </c>
      <c r="N770" s="51">
        <v>3.1944E-2</v>
      </c>
      <c r="O770" s="51">
        <v>9.3056E-2</v>
      </c>
      <c r="P770" s="51">
        <v>9.5139000000000001E-2</v>
      </c>
      <c r="Q770" s="51">
        <v>0.284028</v>
      </c>
      <c r="R770" s="51">
        <v>0.238368</v>
      </c>
      <c r="S770" s="51">
        <v>0.26006899999999999</v>
      </c>
      <c r="T770" s="51">
        <v>0.41805599999999998</v>
      </c>
      <c r="U770" s="51">
        <v>0.29166700000000001</v>
      </c>
      <c r="V770" s="51">
        <v>1.5677080000000001</v>
      </c>
      <c r="W770" s="51">
        <v>0.11805599999999999</v>
      </c>
      <c r="X770" s="51">
        <v>0.73159700000000005</v>
      </c>
      <c r="Y770" s="51">
        <v>1.4340280000000001</v>
      </c>
      <c r="Z770" s="51">
        <v>0.50069399999999997</v>
      </c>
      <c r="AA770" s="51">
        <v>0.60520799999999997</v>
      </c>
      <c r="AB770" s="51">
        <v>0.247917</v>
      </c>
      <c r="AC770" s="51">
        <v>1.2298610000000001</v>
      </c>
      <c r="AD770" s="51">
        <v>0.10208299999999999</v>
      </c>
      <c r="AE770" s="51">
        <v>0.99409700000000001</v>
      </c>
      <c r="AF770" s="51">
        <v>2.168056</v>
      </c>
      <c r="AG770" s="51">
        <v>1.293056</v>
      </c>
      <c r="AH770" s="51">
        <v>0.53819399999999995</v>
      </c>
      <c r="AI770" s="51">
        <v>0.323264</v>
      </c>
      <c r="AJ770" s="51">
        <v>8.0208000000000002E-2</v>
      </c>
      <c r="AK770" s="51">
        <v>0.64166699999999999</v>
      </c>
      <c r="AL770" s="51">
        <v>0.30833300000000002</v>
      </c>
      <c r="AM770" s="51">
        <v>0.21875</v>
      </c>
      <c r="AN770" s="51">
        <v>1.327083</v>
      </c>
      <c r="AO770" s="51">
        <v>0.18715300000000001</v>
      </c>
      <c r="AP770" s="51">
        <v>0.57361099999999998</v>
      </c>
      <c r="AQ770" s="51">
        <v>1.302778</v>
      </c>
      <c r="AR770" s="52">
        <f t="shared" si="23"/>
        <v>0.69837063414634137</v>
      </c>
      <c r="AS770" s="51">
        <f t="shared" si="24"/>
        <v>0.59796290163791754</v>
      </c>
      <c r="AV770" s="51">
        <v>131</v>
      </c>
      <c r="AW770" s="51" t="s">
        <v>469</v>
      </c>
      <c r="AX770" s="51">
        <v>0.69381000000000004</v>
      </c>
      <c r="AY770" s="51">
        <v>0.35</v>
      </c>
      <c r="AZ770" s="51">
        <v>0.24062500000000001</v>
      </c>
      <c r="BA770" s="51">
        <v>0.186111</v>
      </c>
      <c r="BB770" s="51">
        <v>0.92118100000000003</v>
      </c>
      <c r="BC770" s="51">
        <v>2.9069440000000002</v>
      </c>
      <c r="BD770" s="51">
        <v>0.22708300000000001</v>
      </c>
      <c r="BE770" s="51">
        <v>0.50798600000000005</v>
      </c>
      <c r="BF770" s="51">
        <v>0.222917</v>
      </c>
      <c r="BG770" s="51">
        <v>4.5832999999999999E-2</v>
      </c>
      <c r="BH770" s="51">
        <v>1.920139</v>
      </c>
      <c r="BI770" s="51">
        <v>7.6735999999999999E-2</v>
      </c>
      <c r="BJ770" s="52">
        <f t="shared" si="25"/>
        <v>0.69161375000000014</v>
      </c>
      <c r="BK770" s="51">
        <f t="shared" si="28"/>
        <v>0.88865849208873149</v>
      </c>
      <c r="BM770" s="51">
        <v>131</v>
      </c>
      <c r="BN770" s="51" t="s">
        <v>469</v>
      </c>
      <c r="BO770" s="51">
        <v>0.17618</v>
      </c>
      <c r="BP770" s="51">
        <v>0.96979199999999999</v>
      </c>
      <c r="BQ770" s="51">
        <v>0.58090299999999995</v>
      </c>
      <c r="BR770" s="51">
        <v>0.222917</v>
      </c>
      <c r="BS770" s="51">
        <v>0.15625</v>
      </c>
      <c r="BT770" s="51">
        <v>0.36249999999999999</v>
      </c>
      <c r="BU770" s="51"/>
      <c r="BV770" s="51">
        <v>0.45937499999999998</v>
      </c>
      <c r="BW770" s="51">
        <v>0.28854200000000002</v>
      </c>
      <c r="BX770" s="51">
        <v>0.35</v>
      </c>
      <c r="BY770" s="51">
        <v>0.88229199999999997</v>
      </c>
      <c r="BZ770" s="51">
        <v>0.323264</v>
      </c>
      <c r="CA770" s="51">
        <v>0.65625</v>
      </c>
      <c r="CB770" s="51">
        <v>0.42777799999999999</v>
      </c>
      <c r="CC770" s="51">
        <v>0.201736</v>
      </c>
      <c r="CD770" s="51">
        <v>6.8056000000000005E-2</v>
      </c>
      <c r="CE770" s="51"/>
      <c r="CF770" s="51">
        <v>0.14097199999999999</v>
      </c>
      <c r="CG770" s="51">
        <v>0.38645800000000002</v>
      </c>
      <c r="CH770" s="51">
        <v>0.28194399999999997</v>
      </c>
      <c r="CI770" s="51">
        <v>0.30381900000000001</v>
      </c>
      <c r="CJ770" s="51">
        <v>0.13368099999999999</v>
      </c>
      <c r="CK770" s="51">
        <v>0.546875</v>
      </c>
      <c r="CL770" s="51">
        <v>1.0159720000000001</v>
      </c>
      <c r="CM770" s="51">
        <v>0.121528</v>
      </c>
      <c r="CN770" s="52">
        <f t="shared" si="26"/>
        <v>0.3937862608695652</v>
      </c>
      <c r="CO770" s="51">
        <f t="shared" si="27"/>
        <v>0.27065420533860968</v>
      </c>
      <c r="CR770" s="51">
        <v>131</v>
      </c>
      <c r="CS770" s="51" t="s">
        <v>469</v>
      </c>
      <c r="CT770" s="51">
        <v>2.3043000000000001E-2</v>
      </c>
      <c r="CU770" s="51">
        <v>1.5625E-2</v>
      </c>
      <c r="CV770" s="51">
        <v>7.2916999999999996E-2</v>
      </c>
      <c r="CW770" s="51">
        <v>3.7499999999999999E-2</v>
      </c>
      <c r="CX770" s="51">
        <v>8.5069000000000006E-2</v>
      </c>
      <c r="CY770" s="51">
        <v>1.8055999999999999E-2</v>
      </c>
      <c r="CZ770" s="51">
        <v>0.27465299999999998</v>
      </c>
      <c r="DA770" s="51">
        <v>8.3333000000000004E-2</v>
      </c>
      <c r="DB770" s="51">
        <v>0.35972199999999999</v>
      </c>
      <c r="DC770" s="52">
        <f t="shared" si="21"/>
        <v>0.10776866666666667</v>
      </c>
      <c r="DD770" s="17">
        <f t="shared" si="22"/>
        <v>0.12364911049316124</v>
      </c>
    </row>
    <row r="771" spans="1:108" x14ac:dyDescent="0.2">
      <c r="A771" s="51">
        <v>132</v>
      </c>
      <c r="B771" s="51" t="s">
        <v>469</v>
      </c>
      <c r="C771" s="51">
        <v>1.4365000000000001</v>
      </c>
      <c r="D771" s="51">
        <v>0.86041999999999996</v>
      </c>
      <c r="E771" s="51">
        <v>0.74618099999999998</v>
      </c>
      <c r="F771" s="51">
        <v>0.18229200000000001</v>
      </c>
      <c r="G771" s="51">
        <v>0.661111</v>
      </c>
      <c r="H771" s="51">
        <v>1.9833000000000001</v>
      </c>
      <c r="I771" s="51">
        <v>0.99166699999999997</v>
      </c>
      <c r="J771" s="51">
        <v>0.58333299999999999</v>
      </c>
      <c r="K771" s="51">
        <v>0.22826099999999999</v>
      </c>
      <c r="L771" s="51">
        <v>0.44722200000000001</v>
      </c>
      <c r="M771" s="51">
        <v>0.48854199999999998</v>
      </c>
      <c r="N771" s="51">
        <v>2.9860999999999999E-2</v>
      </c>
      <c r="O771" s="51">
        <v>7.0139000000000007E-2</v>
      </c>
      <c r="P771" s="51">
        <v>7.1527999999999994E-2</v>
      </c>
      <c r="Q771" s="51">
        <v>0.245139</v>
      </c>
      <c r="R771" s="51">
        <v>0.2291665</v>
      </c>
      <c r="S771" s="51">
        <v>0.24548600000000001</v>
      </c>
      <c r="T771" s="51">
        <v>0.31840299999999999</v>
      </c>
      <c r="U771" s="51">
        <v>0.213889</v>
      </c>
      <c r="V771" s="51">
        <v>1.212847</v>
      </c>
      <c r="W771" s="51">
        <v>0.113889</v>
      </c>
      <c r="X771" s="51">
        <v>0.7</v>
      </c>
      <c r="Y771" s="51">
        <v>1.1618059999999999</v>
      </c>
      <c r="Z771" s="51">
        <v>0.432639</v>
      </c>
      <c r="AA771" s="51">
        <v>0.54444400000000004</v>
      </c>
      <c r="AB771" s="51">
        <v>0.213889</v>
      </c>
      <c r="AC771" s="51">
        <v>1.037847</v>
      </c>
      <c r="AD771" s="51">
        <v>8.5069000000000006E-2</v>
      </c>
      <c r="AE771" s="51">
        <v>0.80694399999999999</v>
      </c>
      <c r="AF771" s="51">
        <v>1.689236</v>
      </c>
      <c r="AG771" s="51">
        <v>0.94791700000000001</v>
      </c>
      <c r="AH771" s="51">
        <v>0.38263900000000001</v>
      </c>
      <c r="AI771" s="51">
        <v>0.35243099999999999</v>
      </c>
      <c r="AJ771" s="51">
        <v>9.4792000000000001E-2</v>
      </c>
      <c r="AK771" s="51">
        <v>0.46423599999999998</v>
      </c>
      <c r="AL771" s="51">
        <v>0.31666699999999998</v>
      </c>
      <c r="AM771" s="51">
        <v>0.18715300000000001</v>
      </c>
      <c r="AN771" s="51">
        <v>1.0864579999999999</v>
      </c>
      <c r="AO771" s="51">
        <v>0.18229200000000001</v>
      </c>
      <c r="AP771" s="51">
        <v>0.71215300000000004</v>
      </c>
      <c r="AQ771" s="51">
        <v>1.09375</v>
      </c>
      <c r="AR771" s="52">
        <f t="shared" si="23"/>
        <v>0.58174484146341476</v>
      </c>
      <c r="AS771" s="51">
        <f t="shared" si="24"/>
        <v>0.47229475309543772</v>
      </c>
      <c r="AV771" s="51">
        <v>132</v>
      </c>
      <c r="AW771" s="51" t="s">
        <v>469</v>
      </c>
      <c r="AX771" s="51">
        <v>0.53913999999999995</v>
      </c>
      <c r="AY771" s="51">
        <v>0.21145800000000001</v>
      </c>
      <c r="AZ771" s="51">
        <v>0.18229200000000001</v>
      </c>
      <c r="BA771" s="51">
        <v>0.16250000000000001</v>
      </c>
      <c r="BB771" s="51">
        <v>0.64409700000000003</v>
      </c>
      <c r="BC771" s="51">
        <v>2.1413190000000002</v>
      </c>
      <c r="BD771" s="51">
        <v>0.214583</v>
      </c>
      <c r="BE771" s="51">
        <v>0.43020799999999998</v>
      </c>
      <c r="BF771" s="51">
        <v>8.6110999999999993E-2</v>
      </c>
      <c r="BG771" s="51">
        <v>3.8193999999999999E-2</v>
      </c>
      <c r="BH771" s="51">
        <v>1.6673610000000001</v>
      </c>
      <c r="BI771" s="51">
        <v>7.1874999999999994E-2</v>
      </c>
      <c r="BJ771" s="52">
        <f t="shared" si="25"/>
        <v>0.5324281666666667</v>
      </c>
      <c r="BK771" s="51">
        <f t="shared" si="28"/>
        <v>0.69189880324398201</v>
      </c>
      <c r="BM771" s="51">
        <v>132</v>
      </c>
      <c r="BN771" s="51" t="s">
        <v>469</v>
      </c>
      <c r="BO771" s="51">
        <v>0.18570999999999999</v>
      </c>
      <c r="BP771" s="51">
        <v>0.760764</v>
      </c>
      <c r="BQ771" s="51">
        <v>0.362153</v>
      </c>
      <c r="BR771" s="51">
        <v>0.223611</v>
      </c>
      <c r="BS771" s="51">
        <v>0.14722199999999999</v>
      </c>
      <c r="BT771" s="51">
        <v>0.33263900000000002</v>
      </c>
      <c r="BU771" s="51">
        <v>0.13125000000000001</v>
      </c>
      <c r="BV771" s="51">
        <v>0.48368100000000003</v>
      </c>
      <c r="BW771" s="51">
        <v>0.252083</v>
      </c>
      <c r="BX771" s="51">
        <v>0.28437499999999999</v>
      </c>
      <c r="BY771" s="51">
        <v>0.73645799999999995</v>
      </c>
      <c r="BZ771" s="51">
        <v>0.35972199999999999</v>
      </c>
      <c r="CA771" s="51">
        <v>0.7</v>
      </c>
      <c r="CB771" s="51">
        <v>0.408333</v>
      </c>
      <c r="CC771" s="51">
        <v>0.189583</v>
      </c>
      <c r="CD771" s="51">
        <v>7.0485999999999993E-2</v>
      </c>
      <c r="CE771" s="51">
        <v>0.29652800000000001</v>
      </c>
      <c r="CF771" s="51">
        <v>0.138542</v>
      </c>
      <c r="CG771" s="51">
        <v>0.323264</v>
      </c>
      <c r="CH771" s="51">
        <v>0.31840299999999999</v>
      </c>
      <c r="CI771" s="51">
        <v>0.247917</v>
      </c>
      <c r="CJ771" s="51">
        <v>0.106944</v>
      </c>
      <c r="CK771" s="51">
        <v>0.39618100000000001</v>
      </c>
      <c r="CL771" s="51">
        <v>1.0086809999999999</v>
      </c>
      <c r="CM771" s="51">
        <v>0.13368099999999999</v>
      </c>
      <c r="CN771" s="52">
        <f t="shared" si="26"/>
        <v>0.34392843999999995</v>
      </c>
      <c r="CO771" s="51">
        <f t="shared" si="27"/>
        <v>0.23387456474822854</v>
      </c>
      <c r="CR771" s="51">
        <v>132</v>
      </c>
      <c r="CS771" s="51" t="s">
        <v>469</v>
      </c>
      <c r="CT771" s="51">
        <v>2.3519999999999999E-2</v>
      </c>
      <c r="CU771" s="51">
        <v>1.0763999999999999E-2</v>
      </c>
      <c r="CV771" s="51">
        <v>5.5208E-2</v>
      </c>
      <c r="CW771" s="51">
        <v>3.6457999999999997E-2</v>
      </c>
      <c r="CX771" s="51">
        <v>8.2292000000000004E-2</v>
      </c>
      <c r="CY771" s="51">
        <v>1.5278E-2</v>
      </c>
      <c r="CZ771" s="51">
        <v>0.205903</v>
      </c>
      <c r="DA771" s="51">
        <v>9.2707999999999999E-2</v>
      </c>
      <c r="DB771" s="51">
        <v>0.38159700000000002</v>
      </c>
      <c r="DC771" s="52">
        <f t="shared" si="21"/>
        <v>0.10041422222222224</v>
      </c>
      <c r="DD771" s="17">
        <f t="shared" si="22"/>
        <v>0.12140402512558819</v>
      </c>
    </row>
    <row r="772" spans="1:108" x14ac:dyDescent="0.2">
      <c r="A772" s="51">
        <v>133</v>
      </c>
      <c r="B772" s="51" t="s">
        <v>469</v>
      </c>
      <c r="C772" s="51">
        <v>1.3198000000000001</v>
      </c>
      <c r="D772" s="51">
        <v>0.76561999999999997</v>
      </c>
      <c r="E772" s="51">
        <v>0.54444400000000004</v>
      </c>
      <c r="F772" s="51">
        <v>0.167708</v>
      </c>
      <c r="G772" s="51">
        <v>0.45694400000000002</v>
      </c>
      <c r="H772" s="51">
        <v>1.5677000000000001</v>
      </c>
      <c r="I772" s="51">
        <v>1.1375</v>
      </c>
      <c r="J772" s="51">
        <v>0.51770799999999995</v>
      </c>
      <c r="K772" s="51">
        <v>0.19173899999999999</v>
      </c>
      <c r="L772" s="51">
        <v>0.41562500000000002</v>
      </c>
      <c r="M772" s="51">
        <v>0.42777799999999999</v>
      </c>
      <c r="N772" s="51">
        <v>2.6735999999999999E-2</v>
      </c>
      <c r="O772" s="51">
        <v>5.6944000000000002E-2</v>
      </c>
      <c r="P772" s="51">
        <v>6.8750000000000006E-2</v>
      </c>
      <c r="Q772" s="51">
        <v>0.31388899999999997</v>
      </c>
      <c r="R772" s="51">
        <v>0.23888899999999999</v>
      </c>
      <c r="S772" s="51">
        <v>0.24305599999999999</v>
      </c>
      <c r="T772" s="51">
        <v>0.362153</v>
      </c>
      <c r="U772" s="51">
        <v>0.213889</v>
      </c>
      <c r="V772" s="51">
        <v>1.1812499999999999</v>
      </c>
      <c r="W772" s="51">
        <v>0.1</v>
      </c>
      <c r="X772" s="51">
        <v>0.61493100000000001</v>
      </c>
      <c r="Y772" s="51">
        <v>1.003819</v>
      </c>
      <c r="Z772" s="51">
        <v>0.41319400000000001</v>
      </c>
      <c r="AA772" s="51">
        <v>0.46180599999999999</v>
      </c>
      <c r="AB772" s="51">
        <v>0.22847200000000001</v>
      </c>
      <c r="AC772" s="51">
        <v>0.92847199999999996</v>
      </c>
      <c r="AD772" s="51">
        <v>9.7222000000000003E-2</v>
      </c>
      <c r="AE772" s="51">
        <v>0.91145799999999999</v>
      </c>
      <c r="AF772" s="51">
        <v>1.2784720000000001</v>
      </c>
      <c r="AG772" s="51">
        <v>0.74618099999999998</v>
      </c>
      <c r="AH772" s="51">
        <v>0.314583</v>
      </c>
      <c r="AI772" s="51">
        <v>0.42048600000000003</v>
      </c>
      <c r="AJ772" s="51">
        <v>8.7499999999999994E-2</v>
      </c>
      <c r="AK772" s="51">
        <v>0.40104200000000001</v>
      </c>
      <c r="AL772" s="51">
        <v>0.23888899999999999</v>
      </c>
      <c r="AM772" s="51">
        <v>0.206597</v>
      </c>
      <c r="AN772" s="51">
        <v>0.879861</v>
      </c>
      <c r="AO772" s="51">
        <v>0.172569</v>
      </c>
      <c r="AP772" s="51">
        <v>0.78506900000000002</v>
      </c>
      <c r="AQ772" s="51">
        <v>0.85312500000000002</v>
      </c>
      <c r="AR772" s="52">
        <f t="shared" si="23"/>
        <v>0.52102121951219493</v>
      </c>
      <c r="AS772" s="51">
        <f t="shared" si="24"/>
        <v>0.39864640356809428</v>
      </c>
      <c r="AV772" s="51">
        <v>133</v>
      </c>
      <c r="AW772" s="51" t="s">
        <v>469</v>
      </c>
      <c r="AX772" s="51">
        <v>0.44634000000000001</v>
      </c>
      <c r="AY772" s="51">
        <v>0.17013900000000001</v>
      </c>
      <c r="AZ772" s="51">
        <v>0.155556</v>
      </c>
      <c r="BA772" s="51">
        <v>0.14166699999999999</v>
      </c>
      <c r="BB772" s="51">
        <v>0.46909699999999999</v>
      </c>
      <c r="BC772" s="51">
        <v>1.5531250000000001</v>
      </c>
      <c r="BD772" s="51">
        <v>0.216667</v>
      </c>
      <c r="BE772" s="51">
        <v>0.42048600000000003</v>
      </c>
      <c r="BF772" s="51">
        <v>9.6528000000000003E-2</v>
      </c>
      <c r="BG772" s="51">
        <v>3.6457999999999997E-2</v>
      </c>
      <c r="BH772" s="51">
        <v>1.2322919999999999</v>
      </c>
      <c r="BI772" s="51">
        <v>6.4236000000000001E-2</v>
      </c>
      <c r="BJ772" s="52">
        <f t="shared" si="25"/>
        <v>0.41688258333333339</v>
      </c>
      <c r="BK772" s="51">
        <f t="shared" si="28"/>
        <v>0.49402376411024457</v>
      </c>
      <c r="BM772" s="51">
        <v>133</v>
      </c>
      <c r="BN772" s="51" t="s">
        <v>469</v>
      </c>
      <c r="BO772" s="51">
        <v>0.14879999999999999</v>
      </c>
      <c r="BP772" s="51">
        <v>0.661111</v>
      </c>
      <c r="BQ772" s="51">
        <v>0.33784700000000001</v>
      </c>
      <c r="BR772" s="51">
        <v>0.153472</v>
      </c>
      <c r="BS772" s="51">
        <v>0.127083</v>
      </c>
      <c r="BT772" s="51">
        <v>0.29166700000000001</v>
      </c>
      <c r="BU772" s="51">
        <v>0.17743100000000001</v>
      </c>
      <c r="BV772" s="51">
        <v>0.48611100000000002</v>
      </c>
      <c r="BW772" s="51">
        <v>0.26145800000000002</v>
      </c>
      <c r="BX772" s="51">
        <v>0.25763900000000001</v>
      </c>
      <c r="BY772" s="51">
        <v>0.68541700000000005</v>
      </c>
      <c r="BZ772" s="51">
        <v>0.39861099999999999</v>
      </c>
      <c r="CA772" s="51">
        <v>0.58333299999999999</v>
      </c>
      <c r="CB772" s="51">
        <v>0.34027800000000002</v>
      </c>
      <c r="CC772" s="51">
        <v>0.155556</v>
      </c>
      <c r="CD772" s="51">
        <v>6.3194E-2</v>
      </c>
      <c r="CE772" s="51">
        <v>0.23819399999999999</v>
      </c>
      <c r="CF772" s="51">
        <v>0.138542</v>
      </c>
      <c r="CG772" s="51">
        <v>0.28437499999999999</v>
      </c>
      <c r="CH772" s="51">
        <v>0.22118099999999999</v>
      </c>
      <c r="CI772" s="51">
        <v>0.27708300000000002</v>
      </c>
      <c r="CJ772" s="51">
        <v>8.7499999999999994E-2</v>
      </c>
      <c r="CK772" s="51">
        <v>0.332986</v>
      </c>
      <c r="CL772" s="51">
        <v>0.82152800000000004</v>
      </c>
      <c r="CM772" s="51">
        <v>0.123958</v>
      </c>
      <c r="CN772" s="52">
        <f t="shared" si="26"/>
        <v>0.30617420000000001</v>
      </c>
      <c r="CO772" s="51">
        <f t="shared" si="27"/>
        <v>0.20013859847532328</v>
      </c>
      <c r="CR772" s="51">
        <v>133</v>
      </c>
      <c r="CS772" s="51" t="s">
        <v>469</v>
      </c>
      <c r="CT772" s="51">
        <v>2.0782999999999999E-2</v>
      </c>
      <c r="CU772" s="51">
        <v>7.639E-3</v>
      </c>
      <c r="CV772" s="51">
        <v>4.4443999999999997E-2</v>
      </c>
      <c r="CW772" s="51">
        <v>2.7778000000000001E-2</v>
      </c>
      <c r="CX772" s="51">
        <v>6.4931000000000003E-2</v>
      </c>
      <c r="CY772" s="51">
        <v>1.4236E-2</v>
      </c>
      <c r="CZ772" s="51">
        <v>0.22673599999999999</v>
      </c>
      <c r="DA772" s="51">
        <v>9.2360999999999999E-2</v>
      </c>
      <c r="DB772" s="51">
        <v>0.31840299999999999</v>
      </c>
      <c r="DC772" s="52">
        <f t="shared" si="21"/>
        <v>9.0812333333333328E-2</v>
      </c>
      <c r="DD772" s="17">
        <f t="shared" si="22"/>
        <v>0.10883140157142147</v>
      </c>
    </row>
    <row r="773" spans="1:108" x14ac:dyDescent="0.2">
      <c r="A773" s="51">
        <v>134</v>
      </c>
      <c r="B773" s="51" t="s">
        <v>469</v>
      </c>
      <c r="C773" s="51">
        <v>1.3416999999999999</v>
      </c>
      <c r="D773" s="51">
        <v>0.77049000000000001</v>
      </c>
      <c r="E773" s="51">
        <v>0.471528</v>
      </c>
      <c r="F773" s="51">
        <v>0.12881899999999999</v>
      </c>
      <c r="G773" s="51">
        <v>0.29652800000000001</v>
      </c>
      <c r="H773" s="51">
        <v>1.0329999999999999</v>
      </c>
      <c r="I773" s="51">
        <v>0.551736</v>
      </c>
      <c r="J773" s="51">
        <v>0.41805599999999998</v>
      </c>
      <c r="K773" s="51">
        <v>0.161304</v>
      </c>
      <c r="L773" s="51">
        <v>0.33055600000000002</v>
      </c>
      <c r="M773" s="51">
        <v>0.31111100000000003</v>
      </c>
      <c r="N773" s="51">
        <v>1.8749999999999999E-2</v>
      </c>
      <c r="O773" s="51">
        <v>4.6528E-2</v>
      </c>
      <c r="P773" s="51">
        <v>5.0694000000000003E-2</v>
      </c>
      <c r="Q773" s="51">
        <v>0.24374999999999999</v>
      </c>
      <c r="R773" s="51">
        <v>0.22065950000000001</v>
      </c>
      <c r="S773" s="51">
        <v>0.247917</v>
      </c>
      <c r="T773" s="51">
        <v>0.21875</v>
      </c>
      <c r="U773" s="51">
        <v>0.21145800000000001</v>
      </c>
      <c r="V773" s="51">
        <v>1.0645830000000001</v>
      </c>
      <c r="W773" s="51">
        <v>8.6110999999999993E-2</v>
      </c>
      <c r="X773" s="51">
        <v>0.64166699999999999</v>
      </c>
      <c r="Y773" s="51">
        <v>0.92847199999999996</v>
      </c>
      <c r="Z773" s="51">
        <v>0.32083299999999998</v>
      </c>
      <c r="AA773" s="51">
        <v>0.36458299999999999</v>
      </c>
      <c r="AB773" s="51">
        <v>0.184722</v>
      </c>
      <c r="AC773" s="51">
        <v>0.760764</v>
      </c>
      <c r="AD773" s="51">
        <v>9.7222000000000003E-2</v>
      </c>
      <c r="AE773" s="51">
        <v>0.63680599999999998</v>
      </c>
      <c r="AF773" s="51">
        <v>1.032986</v>
      </c>
      <c r="AG773" s="51">
        <v>0.68784699999999999</v>
      </c>
      <c r="AH773" s="51">
        <v>0.26597199999999999</v>
      </c>
      <c r="AI773" s="51">
        <v>0.332986</v>
      </c>
      <c r="AJ773" s="51">
        <v>7.2916999999999996E-2</v>
      </c>
      <c r="AK773" s="51">
        <v>0.47638900000000001</v>
      </c>
      <c r="AL773" s="51">
        <v>0.20555599999999999</v>
      </c>
      <c r="AM773" s="51">
        <v>0.25034699999999999</v>
      </c>
      <c r="AN773" s="51">
        <v>0.765625</v>
      </c>
      <c r="AO773" s="51">
        <v>0.18229200000000001</v>
      </c>
      <c r="AP773" s="51">
        <v>0.48368100000000003</v>
      </c>
      <c r="AQ773" s="51">
        <v>0.84826400000000002</v>
      </c>
      <c r="AR773" s="52">
        <f t="shared" si="23"/>
        <v>0.43326730487804882</v>
      </c>
      <c r="AS773" s="51">
        <f t="shared" si="24"/>
        <v>0.33090325570196621</v>
      </c>
      <c r="AV773" s="51">
        <v>134</v>
      </c>
      <c r="AW773" s="51" t="s">
        <v>469</v>
      </c>
      <c r="AX773" s="51">
        <v>0.34470000000000001</v>
      </c>
      <c r="AY773" s="51">
        <v>0.223611</v>
      </c>
      <c r="AZ773" s="51">
        <v>0.17013900000000001</v>
      </c>
      <c r="BA773" s="51">
        <v>0.123611</v>
      </c>
      <c r="BB773" s="51">
        <v>0.35972199999999999</v>
      </c>
      <c r="BC773" s="51">
        <v>1.144792</v>
      </c>
      <c r="BD773" s="51">
        <v>0.17708299999999999</v>
      </c>
      <c r="BE773" s="51">
        <v>0.43506899999999998</v>
      </c>
      <c r="BF773" s="51">
        <v>0.161111</v>
      </c>
      <c r="BG773" s="51">
        <v>3.7152999999999999E-2</v>
      </c>
      <c r="BH773" s="51">
        <v>1.417014</v>
      </c>
      <c r="BI773" s="51">
        <v>6.0068999999999997E-2</v>
      </c>
      <c r="BJ773" s="52">
        <f t="shared" si="25"/>
        <v>0.38783950000000006</v>
      </c>
      <c r="BK773" s="51">
        <f t="shared" si="28"/>
        <v>0.44612544616684174</v>
      </c>
      <c r="BM773" s="51">
        <v>134</v>
      </c>
      <c r="BN773" s="51" t="s">
        <v>469</v>
      </c>
      <c r="BO773" s="51">
        <v>0.17499000000000001</v>
      </c>
      <c r="BP773" s="51">
        <v>0.55659700000000001</v>
      </c>
      <c r="BQ773" s="51">
        <v>0.323264</v>
      </c>
      <c r="BR773" s="51">
        <v>0.13750000000000001</v>
      </c>
      <c r="BS773" s="51">
        <v>7.0139000000000007E-2</v>
      </c>
      <c r="BT773" s="51">
        <v>0.29722199999999999</v>
      </c>
      <c r="BU773" s="51">
        <v>0.111806</v>
      </c>
      <c r="BV773" s="51">
        <v>0.44722200000000001</v>
      </c>
      <c r="BW773" s="51">
        <v>0.23958299999999999</v>
      </c>
      <c r="BX773" s="51">
        <v>0.27951399999999998</v>
      </c>
      <c r="BY773" s="51">
        <v>0.61736100000000005</v>
      </c>
      <c r="BZ773" s="51">
        <v>0.33784700000000001</v>
      </c>
      <c r="CA773" s="51">
        <v>0.45208300000000001</v>
      </c>
      <c r="CB773" s="51">
        <v>0.35972199999999999</v>
      </c>
      <c r="CC773" s="51">
        <v>0.17743100000000001</v>
      </c>
      <c r="CD773" s="51">
        <v>8.9930999999999997E-2</v>
      </c>
      <c r="CE773" s="51">
        <v>0.19201399999999999</v>
      </c>
      <c r="CF773" s="51">
        <v>0.18715300000000001</v>
      </c>
      <c r="CG773" s="51">
        <v>0.36701400000000001</v>
      </c>
      <c r="CH773" s="51">
        <v>0.24548600000000001</v>
      </c>
      <c r="CI773" s="51">
        <v>0.26979199999999998</v>
      </c>
      <c r="CJ773" s="51">
        <v>9.4792000000000001E-2</v>
      </c>
      <c r="CK773" s="51">
        <v>0.30625000000000002</v>
      </c>
      <c r="CL773" s="51">
        <v>0.90173599999999998</v>
      </c>
      <c r="CM773" s="51">
        <v>0.15312500000000001</v>
      </c>
      <c r="CN773" s="52">
        <f t="shared" si="26"/>
        <v>0.29558296000000001</v>
      </c>
      <c r="CO773" s="51">
        <f t="shared" si="27"/>
        <v>0.1902313478074088</v>
      </c>
      <c r="CR773" s="51">
        <v>134</v>
      </c>
      <c r="CS773" s="51" t="s">
        <v>469</v>
      </c>
      <c r="CT773" s="51">
        <v>2.1149000000000001E-2</v>
      </c>
      <c r="CU773" s="51">
        <v>1.1806000000000001E-2</v>
      </c>
      <c r="CV773" s="51">
        <v>3.5416999999999997E-2</v>
      </c>
      <c r="CW773" s="51">
        <v>2.7778000000000001E-2</v>
      </c>
      <c r="CX773" s="51">
        <v>7.4999999999999997E-2</v>
      </c>
      <c r="CY773" s="51">
        <v>1.4931E-2</v>
      </c>
      <c r="CZ773" s="51">
        <v>0.17013900000000001</v>
      </c>
      <c r="DA773" s="51">
        <v>7.7431E-2</v>
      </c>
      <c r="DB773" s="51">
        <v>0.28923599999999999</v>
      </c>
      <c r="DC773" s="52">
        <f t="shared" si="21"/>
        <v>8.0320777777777783E-2</v>
      </c>
      <c r="DD773" s="17">
        <f t="shared" si="22"/>
        <v>9.2869555334051446E-2</v>
      </c>
    </row>
    <row r="774" spans="1:108" x14ac:dyDescent="0.2">
      <c r="A774" s="51">
        <v>135</v>
      </c>
      <c r="B774" s="51" t="s">
        <v>469</v>
      </c>
      <c r="C774" s="51">
        <v>1.0184</v>
      </c>
      <c r="D774" s="51">
        <v>0.69028</v>
      </c>
      <c r="E774" s="51">
        <v>0.47638900000000001</v>
      </c>
      <c r="F774" s="51">
        <v>0.121528</v>
      </c>
      <c r="G774" s="51">
        <v>0.26979199999999998</v>
      </c>
      <c r="H774" s="51">
        <v>1.0791999999999999</v>
      </c>
      <c r="I774" s="51">
        <v>0.72916700000000001</v>
      </c>
      <c r="J774" s="51">
        <v>0.328125</v>
      </c>
      <c r="K774" s="51">
        <v>0.15521699999999999</v>
      </c>
      <c r="L774" s="51">
        <v>0.28437499999999999</v>
      </c>
      <c r="M774" s="51">
        <v>0.25520799999999999</v>
      </c>
      <c r="N774" s="51">
        <v>1.7361000000000001E-2</v>
      </c>
      <c r="O774" s="51">
        <v>5.9027999999999997E-2</v>
      </c>
      <c r="P774" s="51">
        <v>6.0416999999999998E-2</v>
      </c>
      <c r="Q774" s="51">
        <v>0.222222</v>
      </c>
      <c r="R774" s="51">
        <v>0.21753449999999999</v>
      </c>
      <c r="S774" s="51">
        <v>0.24305599999999999</v>
      </c>
      <c r="T774" s="51">
        <v>0.26493100000000003</v>
      </c>
      <c r="U774" s="51">
        <v>0.17499999999999999</v>
      </c>
      <c r="V774" s="51">
        <v>0.89201399999999997</v>
      </c>
      <c r="W774" s="51">
        <v>6.25E-2</v>
      </c>
      <c r="X774" s="51">
        <v>0.58090299999999995</v>
      </c>
      <c r="Y774" s="51">
        <v>0.76805599999999996</v>
      </c>
      <c r="Z774" s="51">
        <v>0.29166700000000001</v>
      </c>
      <c r="AA774" s="51">
        <v>0.32569399999999998</v>
      </c>
      <c r="AB774" s="51">
        <v>0.27222200000000002</v>
      </c>
      <c r="AC774" s="51">
        <v>0.59791700000000003</v>
      </c>
      <c r="AD774" s="51">
        <v>8.7499999999999994E-2</v>
      </c>
      <c r="AE774" s="51">
        <v>0.61006899999999997</v>
      </c>
      <c r="AF774" s="51">
        <v>0.83854200000000001</v>
      </c>
      <c r="AG774" s="51">
        <v>0.47881899999999999</v>
      </c>
      <c r="AH774" s="51">
        <v>0.215278</v>
      </c>
      <c r="AI774" s="51">
        <v>0.332986</v>
      </c>
      <c r="AJ774" s="51">
        <v>7.7778E-2</v>
      </c>
      <c r="AK774" s="51">
        <v>0.44479200000000002</v>
      </c>
      <c r="AL774" s="51">
        <v>0.17499999999999999</v>
      </c>
      <c r="AM774" s="51">
        <v>0.39374999999999999</v>
      </c>
      <c r="AN774" s="51">
        <v>0.60520799999999997</v>
      </c>
      <c r="AO774" s="51">
        <v>0.14826400000000001</v>
      </c>
      <c r="AP774" s="51">
        <v>0.38645800000000002</v>
      </c>
      <c r="AQ774" s="51">
        <v>0.71944399999999997</v>
      </c>
      <c r="AR774" s="52">
        <f t="shared" si="23"/>
        <v>0.38956320731707311</v>
      </c>
      <c r="AS774" s="51">
        <f t="shared" si="24"/>
        <v>0.27875125416477925</v>
      </c>
      <c r="AV774" s="51">
        <v>135</v>
      </c>
      <c r="AW774" s="51" t="s">
        <v>469</v>
      </c>
      <c r="AX774" s="51">
        <v>0.25409999999999999</v>
      </c>
      <c r="AY774" s="51">
        <v>0.17743100000000001</v>
      </c>
      <c r="AZ774" s="51">
        <v>0.15312500000000001</v>
      </c>
      <c r="BA774" s="51">
        <v>0.13194400000000001</v>
      </c>
      <c r="BB774" s="51">
        <v>0.27465299999999998</v>
      </c>
      <c r="BC774" s="51">
        <v>1.040278</v>
      </c>
      <c r="BD774" s="51">
        <v>0.158333</v>
      </c>
      <c r="BE774" s="51">
        <v>0.357292</v>
      </c>
      <c r="BF774" s="51">
        <v>0.19791700000000001</v>
      </c>
      <c r="BG774" s="51">
        <v>3.0556E-2</v>
      </c>
      <c r="BH774" s="51">
        <v>1.2250000000000001</v>
      </c>
      <c r="BI774" s="51">
        <v>5.6250000000000001E-2</v>
      </c>
      <c r="BJ774" s="52">
        <f t="shared" si="25"/>
        <v>0.33807325000000005</v>
      </c>
      <c r="BK774" s="51">
        <f t="shared" si="28"/>
        <v>0.39153178891818324</v>
      </c>
      <c r="BM774" s="51">
        <v>135</v>
      </c>
      <c r="BN774" s="51" t="s">
        <v>469</v>
      </c>
      <c r="BO774" s="51">
        <v>0.14641999999999999</v>
      </c>
      <c r="BP774" s="51">
        <v>0.54930599999999996</v>
      </c>
      <c r="BQ774" s="51">
        <v>0.28194399999999997</v>
      </c>
      <c r="BR774" s="51">
        <v>0.189583</v>
      </c>
      <c r="BS774" s="51">
        <v>8.6805999999999994E-2</v>
      </c>
      <c r="BT774" s="51">
        <v>0.33055600000000002</v>
      </c>
      <c r="BU774" s="51">
        <v>0.160417</v>
      </c>
      <c r="BV774" s="51">
        <v>0.471528</v>
      </c>
      <c r="BW774" s="51">
        <v>0.26145800000000002</v>
      </c>
      <c r="BX774" s="51">
        <v>0.26493100000000003</v>
      </c>
      <c r="BY774" s="51">
        <v>0.60763900000000004</v>
      </c>
      <c r="BZ774" s="51">
        <v>0.332986</v>
      </c>
      <c r="CA774" s="51">
        <v>0.42048600000000003</v>
      </c>
      <c r="CB774" s="51">
        <v>0.28923599999999999</v>
      </c>
      <c r="CC774" s="51">
        <v>0.15312500000000001</v>
      </c>
      <c r="CD774" s="51">
        <v>6.5625000000000003E-2</v>
      </c>
      <c r="CE774" s="51">
        <v>0.155556</v>
      </c>
      <c r="CF774" s="51">
        <v>0.17499999999999999</v>
      </c>
      <c r="CG774" s="51">
        <v>0.24305599999999999</v>
      </c>
      <c r="CH774" s="51">
        <v>0.21875</v>
      </c>
      <c r="CI774" s="51">
        <v>0.28194399999999997</v>
      </c>
      <c r="CJ774" s="51">
        <v>8.9930999999999997E-2</v>
      </c>
      <c r="CK774" s="51">
        <v>0.24548600000000001</v>
      </c>
      <c r="CL774" s="51">
        <v>0.7</v>
      </c>
      <c r="CM774" s="51">
        <v>0.201736</v>
      </c>
      <c r="CN774" s="52">
        <f t="shared" si="26"/>
        <v>0.27694020000000003</v>
      </c>
      <c r="CO774" s="51">
        <f t="shared" si="27"/>
        <v>0.16243622246515699</v>
      </c>
      <c r="CR774" s="51">
        <v>135</v>
      </c>
      <c r="CS774" s="51" t="s">
        <v>469</v>
      </c>
      <c r="CT774" s="51">
        <v>3.4722000000000003E-2</v>
      </c>
      <c r="CU774" s="51">
        <v>1.0763999999999999E-2</v>
      </c>
      <c r="CV774" s="51">
        <v>2.8472000000000001E-2</v>
      </c>
      <c r="CW774" s="51">
        <v>1.9792000000000001E-2</v>
      </c>
      <c r="CX774" s="51">
        <v>5.3818999999999999E-2</v>
      </c>
      <c r="CY774" s="51">
        <v>9.7219999999999997E-3</v>
      </c>
      <c r="CZ774" s="51">
        <v>0.172569</v>
      </c>
      <c r="DA774" s="51">
        <v>8.3681000000000005E-2</v>
      </c>
      <c r="DB774" s="51">
        <v>0.33784700000000001</v>
      </c>
      <c r="DC774" s="52">
        <f t="shared" si="21"/>
        <v>8.3487555555555565E-2</v>
      </c>
      <c r="DD774" s="17">
        <f t="shared" si="22"/>
        <v>0.10822804547009883</v>
      </c>
    </row>
    <row r="775" spans="1:108" x14ac:dyDescent="0.2">
      <c r="A775" s="51">
        <v>136</v>
      </c>
      <c r="B775" s="51" t="s">
        <v>469</v>
      </c>
      <c r="C775" s="51">
        <v>1.1351</v>
      </c>
      <c r="D775" s="51">
        <v>0.67569000000000001</v>
      </c>
      <c r="E775" s="51">
        <v>0.36701400000000001</v>
      </c>
      <c r="F775" s="51">
        <v>0.16284699999999999</v>
      </c>
      <c r="G775" s="51">
        <v>0.26493100000000003</v>
      </c>
      <c r="H775" s="51">
        <v>1.0767</v>
      </c>
      <c r="I775" s="51">
        <v>0.59062499999999996</v>
      </c>
      <c r="J775" s="51">
        <v>0.36701400000000001</v>
      </c>
      <c r="K775" s="51">
        <v>0.14913000000000001</v>
      </c>
      <c r="L775" s="51">
        <v>0.27708300000000002</v>
      </c>
      <c r="M775" s="51">
        <v>0.24548600000000001</v>
      </c>
      <c r="N775" s="51">
        <v>1.8402999999999999E-2</v>
      </c>
      <c r="O775" s="51">
        <v>5.6250000000000001E-2</v>
      </c>
      <c r="P775" s="51">
        <v>5.5556000000000001E-2</v>
      </c>
      <c r="Q775" s="51">
        <v>0.13611100000000001</v>
      </c>
      <c r="R775" s="51">
        <v>0.21232599999999999</v>
      </c>
      <c r="S775" s="51">
        <v>0.22118099999999999</v>
      </c>
      <c r="T775" s="51">
        <v>0.26979199999999998</v>
      </c>
      <c r="U775" s="51">
        <v>0.18715300000000001</v>
      </c>
      <c r="V775" s="51">
        <v>0.86284700000000003</v>
      </c>
      <c r="W775" s="51">
        <v>7.4999999999999997E-2</v>
      </c>
      <c r="X775" s="51">
        <v>0.59062499999999996</v>
      </c>
      <c r="Y775" s="51">
        <v>0.71944399999999997</v>
      </c>
      <c r="Z775" s="51">
        <v>0.26006899999999999</v>
      </c>
      <c r="AA775" s="51">
        <v>0.31840299999999999</v>
      </c>
      <c r="AB775" s="51">
        <v>0.17986099999999999</v>
      </c>
      <c r="AC775" s="51">
        <v>0.48854199999999998</v>
      </c>
      <c r="AD775" s="51">
        <v>7.0485999999999993E-2</v>
      </c>
      <c r="AE775" s="51">
        <v>0.50798600000000005</v>
      </c>
      <c r="AF775" s="51">
        <v>0.64652799999999999</v>
      </c>
      <c r="AG775" s="51">
        <v>0.43020799999999998</v>
      </c>
      <c r="AH775" s="51">
        <v>0.16597200000000001</v>
      </c>
      <c r="AI775" s="51">
        <v>0.28680600000000001</v>
      </c>
      <c r="AJ775" s="51">
        <v>7.2916999999999996E-2</v>
      </c>
      <c r="AK775" s="51">
        <v>0.40590300000000001</v>
      </c>
      <c r="AL775" s="51">
        <v>0.158333</v>
      </c>
      <c r="AM775" s="51">
        <v>0.19444400000000001</v>
      </c>
      <c r="AN775" s="51">
        <v>0.63437500000000002</v>
      </c>
      <c r="AO775" s="51">
        <v>0.15312500000000001</v>
      </c>
      <c r="AP775" s="51">
        <v>0.34027800000000002</v>
      </c>
      <c r="AQ775" s="51">
        <v>0.61250000000000004</v>
      </c>
      <c r="AR775" s="52">
        <f t="shared" si="23"/>
        <v>0.35714741463414651</v>
      </c>
      <c r="AS775" s="51">
        <f t="shared" si="24"/>
        <v>0.27193770483862417</v>
      </c>
      <c r="AV775" s="51">
        <v>136</v>
      </c>
      <c r="AW775" s="51" t="s">
        <v>469</v>
      </c>
      <c r="AX775" s="51">
        <v>0.22095999999999999</v>
      </c>
      <c r="AY775" s="51">
        <v>0.19930600000000001</v>
      </c>
      <c r="AZ775" s="51">
        <v>0.13611100000000001</v>
      </c>
      <c r="BA775" s="51">
        <v>0.125</v>
      </c>
      <c r="BB775" s="51">
        <v>0.31111100000000003</v>
      </c>
      <c r="BC775" s="51">
        <v>0.86041699999999999</v>
      </c>
      <c r="BD775" s="51">
        <v>0.154167</v>
      </c>
      <c r="BE775" s="51">
        <v>0.432639</v>
      </c>
      <c r="BF775" s="51">
        <v>0.245139</v>
      </c>
      <c r="BG775" s="51">
        <v>2.8819000000000001E-2</v>
      </c>
      <c r="BH775" s="51">
        <v>1.0767359999999999</v>
      </c>
      <c r="BI775" s="51">
        <v>0.27881899999999998</v>
      </c>
      <c r="BJ775" s="52">
        <f t="shared" si="25"/>
        <v>0.33910200000000001</v>
      </c>
      <c r="BK775" s="51">
        <f t="shared" si="28"/>
        <v>0.32938223271727662</v>
      </c>
      <c r="BM775" s="51">
        <v>136</v>
      </c>
      <c r="BN775" s="51" t="s">
        <v>469</v>
      </c>
      <c r="BO775" s="51">
        <v>0.17141999999999999</v>
      </c>
      <c r="BP775" s="51">
        <v>0.45694400000000002</v>
      </c>
      <c r="BQ775" s="51">
        <v>0.252778</v>
      </c>
      <c r="BR775" s="51">
        <v>0.10208299999999999</v>
      </c>
      <c r="BS775" s="51">
        <v>9.375E-2</v>
      </c>
      <c r="BT775" s="51">
        <v>0.22638900000000001</v>
      </c>
      <c r="BU775" s="51">
        <v>0.16527800000000001</v>
      </c>
      <c r="BV775" s="51">
        <v>0.43993100000000002</v>
      </c>
      <c r="BW775" s="51">
        <v>0.20833299999999999</v>
      </c>
      <c r="BX775" s="51">
        <v>0.21631900000000001</v>
      </c>
      <c r="BY775" s="51">
        <v>0.65868099999999996</v>
      </c>
      <c r="BZ775" s="51">
        <v>0.27222200000000002</v>
      </c>
      <c r="CA775" s="51">
        <v>0.34756900000000002</v>
      </c>
      <c r="CB775" s="51">
        <v>0.41319400000000001</v>
      </c>
      <c r="CC775" s="51">
        <v>0.109375</v>
      </c>
      <c r="CD775" s="51">
        <v>7.0485999999999993E-2</v>
      </c>
      <c r="CE775" s="51">
        <v>0.49097200000000002</v>
      </c>
      <c r="CF775" s="51">
        <v>0.19930600000000001</v>
      </c>
      <c r="CG775" s="51">
        <v>0.19444400000000001</v>
      </c>
      <c r="CH775" s="51">
        <v>0.18715300000000001</v>
      </c>
      <c r="CI775" s="51">
        <v>0.22604199999999999</v>
      </c>
      <c r="CJ775" s="51">
        <v>8.2639000000000004E-2</v>
      </c>
      <c r="CK775" s="51">
        <v>0.206597</v>
      </c>
      <c r="CL775" s="51">
        <v>0.72430600000000001</v>
      </c>
      <c r="CM775" s="51">
        <v>0.167708</v>
      </c>
      <c r="CN775" s="52">
        <f t="shared" si="26"/>
        <v>0.26735676000000003</v>
      </c>
      <c r="CO775" s="51">
        <f t="shared" si="27"/>
        <v>0.17320459456768644</v>
      </c>
      <c r="CR775" s="51">
        <v>136</v>
      </c>
      <c r="CS775" s="51" t="s">
        <v>469</v>
      </c>
      <c r="CT775" s="51">
        <v>2.1149000000000001E-2</v>
      </c>
      <c r="CU775" s="51">
        <v>1.0763999999999999E-2</v>
      </c>
      <c r="CV775" s="51">
        <v>2.0833000000000001E-2</v>
      </c>
      <c r="CW775" s="51">
        <v>2.4653000000000001E-2</v>
      </c>
      <c r="CX775" s="51">
        <v>5.7292000000000003E-2</v>
      </c>
      <c r="CY775" s="51">
        <v>1.0416999999999999E-2</v>
      </c>
      <c r="CZ775" s="51">
        <v>0.171181</v>
      </c>
      <c r="DA775" s="51">
        <v>7.7082999999999999E-2</v>
      </c>
      <c r="DB775" s="51">
        <v>0.29652800000000001</v>
      </c>
      <c r="DC775" s="52">
        <f t="shared" si="21"/>
        <v>7.665555555555556E-2</v>
      </c>
      <c r="DD775" s="17">
        <f t="shared" si="22"/>
        <v>9.7008199398441464E-2</v>
      </c>
    </row>
    <row r="776" spans="1:108" x14ac:dyDescent="0.2">
      <c r="A776" s="51">
        <v>137</v>
      </c>
      <c r="B776" s="51" t="s">
        <v>469</v>
      </c>
      <c r="C776" s="51">
        <v>1.0450999999999999</v>
      </c>
      <c r="D776" s="51">
        <v>0.58333000000000002</v>
      </c>
      <c r="E776" s="51">
        <v>0.29652800000000001</v>
      </c>
      <c r="F776" s="51">
        <v>0.13368099999999999</v>
      </c>
      <c r="G776" s="51">
        <v>0.26250000000000001</v>
      </c>
      <c r="H776" s="51">
        <v>0.87256999999999996</v>
      </c>
      <c r="I776" s="51">
        <v>0.471528</v>
      </c>
      <c r="J776" s="51">
        <v>0.34270800000000001</v>
      </c>
      <c r="K776" s="51">
        <v>0.15521699999999999</v>
      </c>
      <c r="L776" s="51">
        <v>0.25034699999999999</v>
      </c>
      <c r="M776" s="51">
        <v>0.16284699999999999</v>
      </c>
      <c r="N776" s="51">
        <v>1.6667000000000001E-2</v>
      </c>
      <c r="O776" s="51">
        <v>8.0556000000000003E-2</v>
      </c>
      <c r="P776" s="51">
        <v>4.7917000000000001E-2</v>
      </c>
      <c r="Q776" s="51">
        <v>0.13055600000000001</v>
      </c>
      <c r="R776" s="51">
        <v>0.20989550000000001</v>
      </c>
      <c r="S776" s="51">
        <v>0.19687499999999999</v>
      </c>
      <c r="T776" s="51">
        <v>0.18715300000000001</v>
      </c>
      <c r="U776" s="51">
        <v>0.155556</v>
      </c>
      <c r="V776" s="51">
        <v>0.73888900000000002</v>
      </c>
      <c r="W776" s="51">
        <v>5.2777999999999999E-2</v>
      </c>
      <c r="X776" s="51">
        <v>0.53715299999999999</v>
      </c>
      <c r="Y776" s="51">
        <v>0.64652799999999999</v>
      </c>
      <c r="Z776" s="51">
        <v>0.30138900000000002</v>
      </c>
      <c r="AA776" s="51">
        <v>0.28923599999999999</v>
      </c>
      <c r="AB776" s="51">
        <v>0.121528</v>
      </c>
      <c r="AC776" s="51">
        <v>0.38159700000000002</v>
      </c>
      <c r="AD776" s="51">
        <v>7.2916999999999996E-2</v>
      </c>
      <c r="AE776" s="51">
        <v>0.44722200000000001</v>
      </c>
      <c r="AF776" s="51">
        <v>0.55659700000000001</v>
      </c>
      <c r="AG776" s="51">
        <v>0.41805599999999998</v>
      </c>
      <c r="AH776" s="51">
        <v>0.158333</v>
      </c>
      <c r="AI776" s="51">
        <v>0.31111100000000003</v>
      </c>
      <c r="AJ776" s="51">
        <v>6.3194E-2</v>
      </c>
      <c r="AK776" s="51">
        <v>0.29652800000000001</v>
      </c>
      <c r="AL776" s="51">
        <v>0.152778</v>
      </c>
      <c r="AM776" s="51">
        <v>0.201736</v>
      </c>
      <c r="AN776" s="51">
        <v>0.546875</v>
      </c>
      <c r="AO776" s="51">
        <v>0.17013900000000001</v>
      </c>
      <c r="AP776" s="51">
        <v>0.37916699999999998</v>
      </c>
      <c r="AQ776" s="51">
        <v>0.61</v>
      </c>
      <c r="AR776" s="52">
        <f t="shared" si="23"/>
        <v>0.31842152439024396</v>
      </c>
      <c r="AS776" s="51">
        <f t="shared" si="24"/>
        <v>0.23635167635411269</v>
      </c>
      <c r="AV776" s="51">
        <v>137</v>
      </c>
      <c r="AW776" s="51" t="s">
        <v>469</v>
      </c>
      <c r="AX776" s="51">
        <v>0.18561</v>
      </c>
      <c r="AY776" s="51">
        <v>0.172569</v>
      </c>
      <c r="AZ776" s="51">
        <v>0.13611100000000001</v>
      </c>
      <c r="BA776" s="51">
        <v>0.11805599999999999</v>
      </c>
      <c r="BB776" s="51">
        <v>0.23819399999999999</v>
      </c>
      <c r="BC776" s="51">
        <v>0.59791700000000003</v>
      </c>
      <c r="BD776" s="51">
        <v>0.17083300000000001</v>
      </c>
      <c r="BE776" s="51">
        <v>0.33055600000000002</v>
      </c>
      <c r="BF776" s="51">
        <v>0.10069400000000001</v>
      </c>
      <c r="BG776" s="51">
        <v>2.7431000000000001E-2</v>
      </c>
      <c r="BH776" s="51">
        <v>0.85798600000000003</v>
      </c>
      <c r="BI776" s="51">
        <v>0.21840300000000001</v>
      </c>
      <c r="BJ776" s="52">
        <f t="shared" si="25"/>
        <v>0.26286333333333334</v>
      </c>
      <c r="BK776" s="51">
        <f t="shared" si="28"/>
        <v>0.24754725600693622</v>
      </c>
      <c r="BM776" s="51">
        <v>137</v>
      </c>
      <c r="BN776" s="51" t="s">
        <v>469</v>
      </c>
      <c r="BO776" s="51">
        <v>0.15833</v>
      </c>
      <c r="BP776" s="51">
        <v>0.42048600000000003</v>
      </c>
      <c r="BQ776" s="51">
        <v>0.22847200000000001</v>
      </c>
      <c r="BR776" s="51">
        <v>0.104861</v>
      </c>
      <c r="BS776" s="51">
        <v>7.3610999999999996E-2</v>
      </c>
      <c r="BT776" s="51">
        <v>0.279167</v>
      </c>
      <c r="BU776" s="51">
        <v>0.126389</v>
      </c>
      <c r="BV776" s="51">
        <v>0.408333</v>
      </c>
      <c r="BW776" s="51">
        <v>0.20416699999999999</v>
      </c>
      <c r="BX776" s="51">
        <v>0.18229200000000001</v>
      </c>
      <c r="BY776" s="51">
        <v>0.61493100000000001</v>
      </c>
      <c r="BZ776" s="51">
        <v>0.30625000000000002</v>
      </c>
      <c r="CA776" s="51">
        <v>0.35972199999999999</v>
      </c>
      <c r="CB776" s="51">
        <v>0.298958</v>
      </c>
      <c r="CC776" s="51">
        <v>0.14826400000000001</v>
      </c>
      <c r="CD776" s="51">
        <v>7.5346999999999997E-2</v>
      </c>
      <c r="CE776" s="51">
        <v>0.14097199999999999</v>
      </c>
      <c r="CF776" s="51">
        <v>0.13368099999999999</v>
      </c>
      <c r="CG776" s="51">
        <v>0.172569</v>
      </c>
      <c r="CH776" s="51">
        <v>0.17499999999999999</v>
      </c>
      <c r="CI776" s="51">
        <v>0.25034699999999999</v>
      </c>
      <c r="CJ776" s="51">
        <v>7.5346999999999997E-2</v>
      </c>
      <c r="CK776" s="51">
        <v>0.18229200000000001</v>
      </c>
      <c r="CL776" s="51">
        <v>0.52743099999999998</v>
      </c>
      <c r="CM776" s="51">
        <v>0.12881899999999999</v>
      </c>
      <c r="CN776" s="52">
        <f t="shared" si="26"/>
        <v>0.23104152</v>
      </c>
      <c r="CO776" s="51">
        <f t="shared" si="27"/>
        <v>0.14207055406854485</v>
      </c>
      <c r="CR776" s="51">
        <v>137</v>
      </c>
      <c r="CS776" s="51" t="s">
        <v>469</v>
      </c>
      <c r="CT776" s="51">
        <v>2.3359000000000001E-2</v>
      </c>
      <c r="CU776" s="51">
        <v>1.3194000000000001E-2</v>
      </c>
      <c r="CV776" s="51">
        <v>2.1874999999999999E-2</v>
      </c>
      <c r="CW776" s="51">
        <v>3.0903E-2</v>
      </c>
      <c r="CX776" s="51">
        <v>4.4096999999999997E-2</v>
      </c>
      <c r="CY776" s="51">
        <v>1.1110999999999999E-2</v>
      </c>
      <c r="CZ776" s="51">
        <v>0.14687500000000001</v>
      </c>
      <c r="DA776" s="51">
        <v>8.6805999999999994E-2</v>
      </c>
      <c r="DB776" s="51">
        <v>0.26250000000000001</v>
      </c>
      <c r="DC776" s="52">
        <f t="shared" si="21"/>
        <v>7.1191111111111108E-2</v>
      </c>
      <c r="DD776" s="17">
        <f t="shared" si="22"/>
        <v>8.4128966348464743E-2</v>
      </c>
    </row>
    <row r="777" spans="1:108" x14ac:dyDescent="0.2">
      <c r="A777" s="51">
        <v>138</v>
      </c>
      <c r="B777" s="51" t="s">
        <v>469</v>
      </c>
      <c r="C777" s="51">
        <v>1.1181000000000001</v>
      </c>
      <c r="D777" s="51">
        <v>0.55417000000000005</v>
      </c>
      <c r="E777" s="51">
        <v>0.252778</v>
      </c>
      <c r="F777" s="51">
        <v>8.0208000000000002E-2</v>
      </c>
      <c r="G777" s="51">
        <v>0.22847200000000001</v>
      </c>
      <c r="H777" s="51">
        <v>0.76319000000000004</v>
      </c>
      <c r="I777" s="51">
        <v>0.44965300000000002</v>
      </c>
      <c r="J777" s="51">
        <v>0.38645800000000002</v>
      </c>
      <c r="K777" s="51">
        <v>0.14000000000000001</v>
      </c>
      <c r="L777" s="51">
        <v>0.26493100000000003</v>
      </c>
      <c r="M777" s="51">
        <v>0.15312500000000001</v>
      </c>
      <c r="N777" s="51">
        <v>2.0139000000000001E-2</v>
      </c>
      <c r="O777" s="51">
        <v>6.7361000000000004E-2</v>
      </c>
      <c r="P777" s="51">
        <v>5.3471999999999999E-2</v>
      </c>
      <c r="Q777" s="51">
        <v>0.217361</v>
      </c>
      <c r="R777" s="51">
        <v>0.20434050000000001</v>
      </c>
      <c r="S777" s="51">
        <v>0.19444400000000001</v>
      </c>
      <c r="T777" s="51">
        <v>0.23333300000000001</v>
      </c>
      <c r="U777" s="51">
        <v>0.15069399999999999</v>
      </c>
      <c r="V777" s="51">
        <v>0.62222200000000005</v>
      </c>
      <c r="W777" s="51">
        <v>6.1110999999999999E-2</v>
      </c>
      <c r="X777" s="51">
        <v>0.53229199999999999</v>
      </c>
      <c r="Y777" s="51">
        <v>0.67812499999999998</v>
      </c>
      <c r="Z777" s="51">
        <v>0.31597199999999998</v>
      </c>
      <c r="AA777" s="51">
        <v>0.32569399999999998</v>
      </c>
      <c r="AB777" s="51">
        <v>0.17499999999999999</v>
      </c>
      <c r="AC777" s="51">
        <v>0.33784700000000001</v>
      </c>
      <c r="AD777" s="51">
        <v>9.7222000000000003E-2</v>
      </c>
      <c r="AE777" s="51">
        <v>0.43506899999999998</v>
      </c>
      <c r="AF777" s="51">
        <v>0.52500000000000002</v>
      </c>
      <c r="AG777" s="51">
        <v>0.39131899999999997</v>
      </c>
      <c r="AH777" s="51">
        <v>0.13541700000000001</v>
      </c>
      <c r="AI777" s="51">
        <v>0.34756900000000002</v>
      </c>
      <c r="AJ777" s="51">
        <v>6.3194E-2</v>
      </c>
      <c r="AK777" s="51">
        <v>0.37187500000000001</v>
      </c>
      <c r="AL777" s="51">
        <v>0.14722199999999999</v>
      </c>
      <c r="AM777" s="51">
        <v>0.22118099999999999</v>
      </c>
      <c r="AN777" s="51">
        <v>0.59305600000000003</v>
      </c>
      <c r="AO777" s="51">
        <v>0.19201399999999999</v>
      </c>
      <c r="AP777" s="51">
        <v>0.35243099999999999</v>
      </c>
      <c r="AQ777" s="51">
        <v>0.55416699999999997</v>
      </c>
      <c r="AR777" s="52">
        <f t="shared" si="23"/>
        <v>0.31724947560975608</v>
      </c>
      <c r="AS777" s="51">
        <f t="shared" si="24"/>
        <v>0.228933042861061</v>
      </c>
      <c r="AV777" s="51">
        <v>138</v>
      </c>
      <c r="AW777" s="51" t="s">
        <v>469</v>
      </c>
      <c r="AX777" s="51">
        <v>0.19444</v>
      </c>
      <c r="AY777" s="51">
        <v>0.172569</v>
      </c>
      <c r="AZ777" s="51">
        <v>0.126389</v>
      </c>
      <c r="BA777" s="51">
        <v>0.11944399999999999</v>
      </c>
      <c r="BB777" s="51">
        <v>0.28923599999999999</v>
      </c>
      <c r="BC777" s="51">
        <v>0.63437500000000002</v>
      </c>
      <c r="BD777" s="51">
        <v>0.20624999999999999</v>
      </c>
      <c r="BE777" s="51">
        <v>0.26006899999999999</v>
      </c>
      <c r="BF777" s="51">
        <v>0.13194400000000001</v>
      </c>
      <c r="BG777" s="51">
        <v>2.0139000000000001E-2</v>
      </c>
      <c r="BH777" s="51">
        <v>0.83125000000000004</v>
      </c>
      <c r="BI777" s="51">
        <v>0.205208</v>
      </c>
      <c r="BJ777" s="52">
        <f t="shared" si="25"/>
        <v>0.26594274999999995</v>
      </c>
      <c r="BK777" s="51">
        <f t="shared" si="28"/>
        <v>0.24336457325849825</v>
      </c>
      <c r="BM777" s="51">
        <v>138</v>
      </c>
      <c r="BN777" s="51" t="s">
        <v>469</v>
      </c>
      <c r="BO777" s="51">
        <v>0.13452</v>
      </c>
      <c r="BP777" s="51">
        <v>0.35243099999999999</v>
      </c>
      <c r="BQ777" s="51">
        <v>0.17986099999999999</v>
      </c>
      <c r="BR777" s="51">
        <v>0.10347199999999999</v>
      </c>
      <c r="BS777" s="51">
        <v>7.6388999999999999E-2</v>
      </c>
      <c r="BT777" s="51">
        <v>0.27083299999999999</v>
      </c>
      <c r="BU777" s="51">
        <v>9.2360999999999999E-2</v>
      </c>
      <c r="BV777" s="51">
        <v>0.403472</v>
      </c>
      <c r="BW777" s="51">
        <v>0.220833</v>
      </c>
      <c r="BX777" s="51">
        <v>0.160417</v>
      </c>
      <c r="BY777" s="51">
        <v>0.57361099999999998</v>
      </c>
      <c r="BZ777" s="51">
        <v>0.27222200000000002</v>
      </c>
      <c r="CA777" s="51">
        <v>0.332986</v>
      </c>
      <c r="CB777" s="51">
        <v>0.25763900000000001</v>
      </c>
      <c r="CC777" s="51">
        <v>0.138542</v>
      </c>
      <c r="CD777" s="51">
        <v>8.0208000000000002E-2</v>
      </c>
      <c r="CE777" s="51">
        <v>0.123958</v>
      </c>
      <c r="CF777" s="51">
        <v>0.123958</v>
      </c>
      <c r="CG777" s="51">
        <v>0.17013900000000001</v>
      </c>
      <c r="CH777" s="51">
        <v>0.20416699999999999</v>
      </c>
      <c r="CI777" s="51">
        <v>0.27951399999999998</v>
      </c>
      <c r="CJ777" s="51">
        <v>9.7222000000000003E-2</v>
      </c>
      <c r="CK777" s="51">
        <v>0.160417</v>
      </c>
      <c r="CL777" s="51">
        <v>0.54930599999999996</v>
      </c>
      <c r="CM777" s="51">
        <v>0.184722</v>
      </c>
      <c r="CN777" s="52">
        <f t="shared" si="26"/>
        <v>0.22172799999999998</v>
      </c>
      <c r="CO777" s="51">
        <f t="shared" si="27"/>
        <v>0.13506768549138612</v>
      </c>
      <c r="CR777" s="51">
        <v>138</v>
      </c>
      <c r="CS777" s="51" t="s">
        <v>469</v>
      </c>
      <c r="CT777" s="51">
        <v>1.9886000000000001E-2</v>
      </c>
      <c r="CU777" s="51">
        <v>9.3749999999999997E-3</v>
      </c>
      <c r="CV777" s="51">
        <v>1.3194000000000001E-2</v>
      </c>
      <c r="CW777" s="51">
        <v>3.9583E-2</v>
      </c>
      <c r="CX777" s="51">
        <v>5.3124999999999999E-2</v>
      </c>
      <c r="CY777" s="51">
        <v>7.2919999999999999E-3</v>
      </c>
      <c r="CZ777" s="51">
        <v>0.144097</v>
      </c>
      <c r="DA777" s="51">
        <v>7.7082999999999999E-2</v>
      </c>
      <c r="DB777" s="51">
        <v>0.26006899999999999</v>
      </c>
      <c r="DC777" s="52">
        <f t="shared" si="21"/>
        <v>6.9300444444444442E-2</v>
      </c>
      <c r="DD777" s="17">
        <f t="shared" si="22"/>
        <v>8.3828942415658428E-2</v>
      </c>
    </row>
    <row r="778" spans="1:108" x14ac:dyDescent="0.2">
      <c r="A778" s="51">
        <v>139</v>
      </c>
      <c r="B778" s="51" t="s">
        <v>469</v>
      </c>
      <c r="C778" s="51">
        <v>1.0767</v>
      </c>
      <c r="D778" s="51">
        <v>0.65381999999999996</v>
      </c>
      <c r="E778" s="51">
        <v>0.213889</v>
      </c>
      <c r="F778" s="51">
        <v>0.11666700000000001</v>
      </c>
      <c r="G778" s="51">
        <v>0.14826400000000001</v>
      </c>
      <c r="H778" s="51">
        <v>0.75590000000000002</v>
      </c>
      <c r="I778" s="51">
        <v>0.39618100000000001</v>
      </c>
      <c r="J778" s="51">
        <v>0.36458299999999999</v>
      </c>
      <c r="K778" s="51">
        <v>0.16434799999999999</v>
      </c>
      <c r="L778" s="51">
        <v>0.172569</v>
      </c>
      <c r="M778" s="51">
        <v>0.13368099999999999</v>
      </c>
      <c r="N778" s="51">
        <v>1.5972E-2</v>
      </c>
      <c r="O778" s="51">
        <v>8.8193999999999995E-2</v>
      </c>
      <c r="P778" s="51">
        <v>5.9721999999999997E-2</v>
      </c>
      <c r="Q778" s="51">
        <v>0.154861</v>
      </c>
      <c r="R778" s="51">
        <v>0.20347199999999999</v>
      </c>
      <c r="S778" s="51">
        <v>0.184722</v>
      </c>
      <c r="T778" s="51">
        <v>0.15798599999999999</v>
      </c>
      <c r="U778" s="51">
        <v>0.15798599999999999</v>
      </c>
      <c r="V778" s="51">
        <v>0.61979200000000001</v>
      </c>
      <c r="W778" s="51">
        <v>4.5832999999999999E-2</v>
      </c>
      <c r="X778" s="51">
        <v>0.50312500000000004</v>
      </c>
      <c r="Y778" s="51">
        <v>0.63437500000000002</v>
      </c>
      <c r="Z778" s="51">
        <v>0.26736100000000002</v>
      </c>
      <c r="AA778" s="51">
        <v>0.235764</v>
      </c>
      <c r="AB778" s="51">
        <v>0.143403</v>
      </c>
      <c r="AC778" s="51">
        <v>0.235764</v>
      </c>
      <c r="AD778" s="51">
        <v>7.0485999999999993E-2</v>
      </c>
      <c r="AE778" s="51">
        <v>0.42048600000000003</v>
      </c>
      <c r="AF778" s="51">
        <v>0.44965300000000002</v>
      </c>
      <c r="AG778" s="51">
        <v>0.38159700000000002</v>
      </c>
      <c r="AH778" s="51">
        <v>0.13680600000000001</v>
      </c>
      <c r="AI778" s="51">
        <v>0.33055600000000002</v>
      </c>
      <c r="AJ778" s="51">
        <v>5.3471999999999999E-2</v>
      </c>
      <c r="AK778" s="51">
        <v>0.27951399999999998</v>
      </c>
      <c r="AL778" s="51">
        <v>0.122222</v>
      </c>
      <c r="AM778" s="51">
        <v>0.213889</v>
      </c>
      <c r="AN778" s="51">
        <v>0.53715299999999999</v>
      </c>
      <c r="AO778" s="51">
        <v>0.57847199999999999</v>
      </c>
      <c r="AP778" s="51">
        <v>0.33541700000000002</v>
      </c>
      <c r="AQ778" s="51">
        <v>0.49826399999999998</v>
      </c>
      <c r="AR778" s="52">
        <f t="shared" si="23"/>
        <v>0.30031514634146339</v>
      </c>
      <c r="AS778" s="51">
        <f t="shared" si="24"/>
        <v>0.22888296342951797</v>
      </c>
      <c r="AV778" s="51">
        <v>139</v>
      </c>
      <c r="AW778" s="51" t="s">
        <v>469</v>
      </c>
      <c r="AX778" s="51">
        <v>0.18561</v>
      </c>
      <c r="AY778" s="51">
        <v>0.155556</v>
      </c>
      <c r="AZ778" s="51">
        <v>0.13125000000000001</v>
      </c>
      <c r="BA778" s="51">
        <v>0.105556</v>
      </c>
      <c r="BB778" s="51">
        <v>0.42777799999999999</v>
      </c>
      <c r="BC778" s="51">
        <v>0.53715299999999999</v>
      </c>
      <c r="BD778" s="51">
        <v>0.17291699999999999</v>
      </c>
      <c r="BE778" s="51">
        <v>0.31111100000000003</v>
      </c>
      <c r="BF778" s="51">
        <v>3.5416999999999997E-2</v>
      </c>
      <c r="BG778" s="51">
        <v>1.9792000000000001E-2</v>
      </c>
      <c r="BH778" s="51">
        <v>0.67812499999999998</v>
      </c>
      <c r="BI778" s="51">
        <v>0.21770800000000001</v>
      </c>
      <c r="BJ778" s="52">
        <f t="shared" si="25"/>
        <v>0.24816441666666664</v>
      </c>
      <c r="BK778" s="51">
        <f t="shared" si="28"/>
        <v>0.21309448665829825</v>
      </c>
      <c r="BM778" s="51">
        <v>139</v>
      </c>
      <c r="BN778" s="51" t="s">
        <v>469</v>
      </c>
      <c r="BO778" s="51">
        <v>0.13452</v>
      </c>
      <c r="BP778" s="51">
        <v>0.33055600000000002</v>
      </c>
      <c r="BQ778" s="51">
        <v>0.18715300000000001</v>
      </c>
      <c r="BR778" s="51">
        <v>0.10347199999999999</v>
      </c>
      <c r="BS778" s="51">
        <v>6.0416999999999998E-2</v>
      </c>
      <c r="BT778" s="51">
        <v>0.254861</v>
      </c>
      <c r="BU778" s="51">
        <v>0.50798600000000005</v>
      </c>
      <c r="BV778" s="51">
        <v>0.41076400000000002</v>
      </c>
      <c r="BW778" s="51">
        <v>0.19479199999999999</v>
      </c>
      <c r="BX778" s="51">
        <v>0.230903</v>
      </c>
      <c r="BY778" s="51">
        <v>0.57118100000000005</v>
      </c>
      <c r="BZ778" s="51">
        <v>0.24062500000000001</v>
      </c>
      <c r="CA778" s="51">
        <v>0.40590300000000001</v>
      </c>
      <c r="CB778" s="51">
        <v>0.32569399999999998</v>
      </c>
      <c r="CC778" s="51">
        <v>0.14583299999999999</v>
      </c>
      <c r="CD778" s="51">
        <v>0.109375</v>
      </c>
      <c r="CE778" s="51">
        <v>0.13611100000000001</v>
      </c>
      <c r="CF778" s="51">
        <v>0.121528</v>
      </c>
      <c r="CG778" s="51">
        <v>0.14583299999999999</v>
      </c>
      <c r="CH778" s="51">
        <v>0.17986099999999999</v>
      </c>
      <c r="CI778" s="51">
        <v>0.21875</v>
      </c>
      <c r="CJ778" s="51">
        <v>0.121528</v>
      </c>
      <c r="CK778" s="51">
        <v>0.15069399999999999</v>
      </c>
      <c r="CL778" s="51">
        <v>0.62951400000000002</v>
      </c>
      <c r="CM778" s="51">
        <v>0.22118099999999999</v>
      </c>
      <c r="CN778" s="52">
        <f t="shared" si="26"/>
        <v>0.24556139999999993</v>
      </c>
      <c r="CO778" s="51">
        <f t="shared" si="27"/>
        <v>0.15246443456754116</v>
      </c>
      <c r="CR778" s="51">
        <v>139</v>
      </c>
      <c r="CS778" s="51" t="s">
        <v>469</v>
      </c>
      <c r="CT778" s="51">
        <v>1.8624000000000002E-2</v>
      </c>
      <c r="CU778" s="51">
        <v>1.1457999999999999E-2</v>
      </c>
      <c r="CV778" s="51">
        <v>1.3889E-2</v>
      </c>
      <c r="CW778" s="51">
        <v>2.5347000000000001E-2</v>
      </c>
      <c r="CX778" s="51">
        <v>3.9236E-2</v>
      </c>
      <c r="CY778" s="51">
        <v>9.7219999999999997E-3</v>
      </c>
      <c r="CZ778" s="51">
        <v>0.112847</v>
      </c>
      <c r="DA778" s="51">
        <v>7.9861000000000001E-2</v>
      </c>
      <c r="DB778" s="51">
        <v>0.27465299999999998</v>
      </c>
      <c r="DC778" s="52">
        <f t="shared" si="21"/>
        <v>6.5070777777777769E-2</v>
      </c>
      <c r="DD778" s="17">
        <f t="shared" si="22"/>
        <v>8.6158382429943767E-2</v>
      </c>
    </row>
    <row r="779" spans="1:108" x14ac:dyDescent="0.2">
      <c r="A779" s="51">
        <v>140</v>
      </c>
      <c r="B779" s="51" t="s">
        <v>469</v>
      </c>
      <c r="C779" s="51">
        <v>0.95035000000000003</v>
      </c>
      <c r="D779" s="51">
        <v>0.57118000000000002</v>
      </c>
      <c r="E779" s="51">
        <v>0.21875</v>
      </c>
      <c r="F779" s="51">
        <v>7.7778E-2</v>
      </c>
      <c r="G779" s="51">
        <v>0.20902799999999999</v>
      </c>
      <c r="H779" s="51">
        <v>0.66110999999999998</v>
      </c>
      <c r="I779" s="51">
        <v>0.37916699999999998</v>
      </c>
      <c r="J779" s="51">
        <v>0.29166700000000001</v>
      </c>
      <c r="K779" s="51">
        <v>0.127826</v>
      </c>
      <c r="L779" s="51">
        <v>0.17499999999999999</v>
      </c>
      <c r="M779" s="51">
        <v>9.2360999999999999E-2</v>
      </c>
      <c r="N779" s="51">
        <v>1.7708000000000002E-2</v>
      </c>
      <c r="O779" s="51">
        <v>4.1667000000000003E-2</v>
      </c>
      <c r="P779" s="51">
        <v>4.3749999999999997E-2</v>
      </c>
      <c r="Q779" s="51">
        <v>0.16666700000000001</v>
      </c>
      <c r="R779" s="51">
        <v>0.194965</v>
      </c>
      <c r="S779" s="51">
        <v>0.189583</v>
      </c>
      <c r="T779" s="51">
        <v>0.126389</v>
      </c>
      <c r="U779" s="51">
        <v>0.14826400000000001</v>
      </c>
      <c r="V779" s="51">
        <v>0.51284700000000005</v>
      </c>
      <c r="W779" s="51">
        <v>4.3055999999999997E-2</v>
      </c>
      <c r="X779" s="51">
        <v>0.51284700000000005</v>
      </c>
      <c r="Y779" s="51">
        <v>0.63923600000000003</v>
      </c>
      <c r="Z779" s="51">
        <v>0.34513899999999997</v>
      </c>
      <c r="AA779" s="51">
        <v>0.30625000000000002</v>
      </c>
      <c r="AB779" s="51">
        <v>0.20416699999999999</v>
      </c>
      <c r="AC779" s="51">
        <v>0.24548600000000001</v>
      </c>
      <c r="AD779" s="51">
        <v>7.7778E-2</v>
      </c>
      <c r="AE779" s="51">
        <v>0.37916699999999998</v>
      </c>
      <c r="AF779" s="51">
        <v>0.39861099999999999</v>
      </c>
      <c r="AG779" s="51">
        <v>0.36701400000000001</v>
      </c>
      <c r="AH779" s="51">
        <v>0.129861</v>
      </c>
      <c r="AI779" s="51">
        <v>0.27465299999999998</v>
      </c>
      <c r="AJ779" s="51">
        <v>6.5625000000000003E-2</v>
      </c>
      <c r="AK779" s="51">
        <v>0.24548600000000001</v>
      </c>
      <c r="AL779" s="51">
        <v>0.14166699999999999</v>
      </c>
      <c r="AM779" s="51">
        <v>0.32569399999999998</v>
      </c>
      <c r="AN779" s="51">
        <v>0.471528</v>
      </c>
      <c r="AO779" s="51">
        <v>0.5</v>
      </c>
      <c r="AP779" s="51">
        <v>0.41562500000000002</v>
      </c>
      <c r="AQ779" s="51">
        <v>0.51770799999999995</v>
      </c>
      <c r="AR779" s="52">
        <f t="shared" si="23"/>
        <v>0.28786963414634148</v>
      </c>
      <c r="AS779" s="51">
        <f t="shared" si="24"/>
        <v>0.20526282346089331</v>
      </c>
      <c r="AV779" s="51">
        <v>140</v>
      </c>
      <c r="AW779" s="51" t="s">
        <v>469</v>
      </c>
      <c r="AX779" s="51">
        <v>0.14582999999999999</v>
      </c>
      <c r="AY779" s="51">
        <v>0.15798599999999999</v>
      </c>
      <c r="AZ779" s="51">
        <v>0.11909699999999999</v>
      </c>
      <c r="BA779" s="51">
        <v>7.6388999999999999E-2</v>
      </c>
      <c r="BB779" s="51">
        <v>0.201736</v>
      </c>
      <c r="BC779" s="51">
        <v>0.42534699999999998</v>
      </c>
      <c r="BD779" s="51">
        <v>0.158333</v>
      </c>
      <c r="BE779" s="51">
        <v>0.34513899999999997</v>
      </c>
      <c r="BF779" s="51">
        <v>4.1667000000000003E-2</v>
      </c>
      <c r="BG779" s="51">
        <v>3.0556E-2</v>
      </c>
      <c r="BH779" s="51">
        <v>0.89687499999999998</v>
      </c>
      <c r="BI779" s="51">
        <v>0.220833</v>
      </c>
      <c r="BJ779" s="52">
        <f t="shared" si="25"/>
        <v>0.23498233333333329</v>
      </c>
      <c r="BK779" s="51">
        <f t="shared" si="28"/>
        <v>0.25001122214223614</v>
      </c>
      <c r="BM779" s="51">
        <v>140</v>
      </c>
      <c r="BN779" s="51" t="s">
        <v>469</v>
      </c>
      <c r="BO779" s="51">
        <v>0.14166000000000001</v>
      </c>
      <c r="BP779" s="51">
        <v>0.298958</v>
      </c>
      <c r="BQ779" s="51">
        <v>0.15312500000000001</v>
      </c>
      <c r="BR779" s="51">
        <v>9.6528000000000003E-2</v>
      </c>
      <c r="BS779" s="51">
        <v>1.4583E-2</v>
      </c>
      <c r="BT779" s="51">
        <v>0.25347199999999998</v>
      </c>
      <c r="BU779" s="51">
        <v>0.111806</v>
      </c>
      <c r="BV779" s="51">
        <v>0.43993100000000002</v>
      </c>
      <c r="BW779" s="51">
        <v>0.19270799999999999</v>
      </c>
      <c r="BX779" s="51">
        <v>0.14583299999999999</v>
      </c>
      <c r="BY779" s="51">
        <v>0.50555600000000001</v>
      </c>
      <c r="BZ779" s="51">
        <v>0.328125</v>
      </c>
      <c r="CA779" s="51">
        <v>0.31840299999999999</v>
      </c>
      <c r="CB779" s="51">
        <v>0.32569399999999998</v>
      </c>
      <c r="CC779" s="51">
        <v>0.20416699999999999</v>
      </c>
      <c r="CD779" s="51">
        <v>7.7778E-2</v>
      </c>
      <c r="CE779" s="51">
        <v>0.123958</v>
      </c>
      <c r="CF779" s="51">
        <v>0.11909699999999999</v>
      </c>
      <c r="CG779" s="51">
        <v>0.13611100000000001</v>
      </c>
      <c r="CH779" s="51">
        <v>0.19930600000000001</v>
      </c>
      <c r="CI779" s="51">
        <v>0.26493100000000003</v>
      </c>
      <c r="CJ779" s="51">
        <v>0.114236</v>
      </c>
      <c r="CK779" s="51">
        <v>0.17743100000000001</v>
      </c>
      <c r="CL779" s="51">
        <v>0.44479200000000002</v>
      </c>
      <c r="CM779" s="51">
        <v>0.155556</v>
      </c>
      <c r="CN779" s="52">
        <f t="shared" si="26"/>
        <v>0.21374980000000002</v>
      </c>
      <c r="CO779" s="51">
        <f t="shared" si="27"/>
        <v>0.124480268637577</v>
      </c>
      <c r="CR779" s="51">
        <v>140</v>
      </c>
      <c r="CS779" s="51" t="s">
        <v>469</v>
      </c>
      <c r="CT779" s="51">
        <v>1.9255000000000001E-2</v>
      </c>
      <c r="CU779" s="51">
        <v>1.0069E-2</v>
      </c>
      <c r="CV779" s="51">
        <v>1.7361000000000001E-2</v>
      </c>
      <c r="CW779" s="51">
        <v>2.4653000000000001E-2</v>
      </c>
      <c r="CX779" s="51">
        <v>2.7778000000000001E-2</v>
      </c>
      <c r="CY779" s="51">
        <v>7.639E-3</v>
      </c>
      <c r="CZ779" s="51">
        <v>0.123611</v>
      </c>
      <c r="DA779" s="51">
        <v>7.6735999999999999E-2</v>
      </c>
      <c r="DB779" s="51">
        <v>0.25520799999999999</v>
      </c>
      <c r="DC779" s="52">
        <f t="shared" si="21"/>
        <v>6.2478888888888889E-2</v>
      </c>
      <c r="DD779" s="17">
        <f t="shared" si="22"/>
        <v>8.1683840500193866E-2</v>
      </c>
    </row>
    <row r="780" spans="1:108" x14ac:dyDescent="0.2">
      <c r="A780" s="53">
        <v>141</v>
      </c>
      <c r="B780" s="53" t="s">
        <v>474</v>
      </c>
      <c r="C780" s="53">
        <v>0.89200999999999997</v>
      </c>
      <c r="D780" s="53">
        <v>0.58575999999999995</v>
      </c>
      <c r="E780" s="53">
        <v>0.26006899999999999</v>
      </c>
      <c r="F780" s="53">
        <v>8.7499999999999994E-2</v>
      </c>
      <c r="G780" s="53">
        <v>0.172569</v>
      </c>
      <c r="H780" s="53">
        <v>0.66354000000000002</v>
      </c>
      <c r="I780" s="53">
        <v>0.26493100000000003</v>
      </c>
      <c r="J780" s="53">
        <v>0.28680600000000001</v>
      </c>
      <c r="K780" s="53">
        <v>0.121739</v>
      </c>
      <c r="L780" s="53">
        <v>0.155556</v>
      </c>
      <c r="M780" s="53">
        <v>0.184722</v>
      </c>
      <c r="N780" s="53">
        <v>1.8749999999999999E-2</v>
      </c>
      <c r="O780" s="53">
        <v>7.0139000000000007E-2</v>
      </c>
      <c r="P780" s="53">
        <v>5.3471999999999999E-2</v>
      </c>
      <c r="Q780" s="53">
        <v>0.189583</v>
      </c>
      <c r="R780" s="53">
        <v>0.18281249999999999</v>
      </c>
      <c r="S780" s="53">
        <v>0.247917</v>
      </c>
      <c r="T780" s="53">
        <v>0.16284699999999999</v>
      </c>
      <c r="U780" s="53">
        <v>1.0597220000000001</v>
      </c>
      <c r="V780" s="53">
        <v>2.2239580000000001</v>
      </c>
      <c r="W780" s="53">
        <v>3.7499999999999999E-2</v>
      </c>
      <c r="X780" s="53">
        <v>0.78506900000000002</v>
      </c>
      <c r="Y780" s="53">
        <v>0.61736100000000005</v>
      </c>
      <c r="Z780" s="53">
        <v>0.50312500000000004</v>
      </c>
      <c r="AA780" s="53">
        <v>0.30138900000000002</v>
      </c>
      <c r="AB780" s="53">
        <v>0.19930600000000001</v>
      </c>
      <c r="AC780" s="53">
        <v>0.45937499999999998</v>
      </c>
      <c r="AD780" s="53">
        <v>1.8374999999999999</v>
      </c>
      <c r="AE780" s="53">
        <v>1.764583</v>
      </c>
      <c r="AF780" s="53">
        <v>0.39131899999999997</v>
      </c>
      <c r="AG780" s="53">
        <v>0.34756900000000002</v>
      </c>
      <c r="AH780" s="53">
        <v>0.124306</v>
      </c>
      <c r="AI780" s="53">
        <v>0.30138900000000002</v>
      </c>
      <c r="AJ780" s="53">
        <v>0.109375</v>
      </c>
      <c r="AK780" s="53">
        <v>1.7281249999999999</v>
      </c>
      <c r="AL780" s="53">
        <v>0.16388900000000001</v>
      </c>
      <c r="AM780" s="53">
        <v>0.65868099999999996</v>
      </c>
      <c r="AN780" s="53">
        <v>0.74131899999999995</v>
      </c>
      <c r="AO780" s="53">
        <v>0.48</v>
      </c>
      <c r="AP780" s="53">
        <v>0.332986</v>
      </c>
      <c r="AQ780" s="53">
        <v>0.52986100000000003</v>
      </c>
      <c r="AR780" s="54">
        <f t="shared" si="23"/>
        <v>0.49508364634146362</v>
      </c>
      <c r="AS780" s="53">
        <f t="shared" si="24"/>
        <v>0.52890107258253205</v>
      </c>
      <c r="AV780" s="53">
        <v>141</v>
      </c>
      <c r="AW780" s="53" t="s">
        <v>474</v>
      </c>
      <c r="AX780" s="53">
        <v>0.17014000000000001</v>
      </c>
      <c r="AY780" s="53">
        <v>0.184722</v>
      </c>
      <c r="AZ780" s="53">
        <v>0.11909699999999999</v>
      </c>
      <c r="BA780" s="53">
        <v>0.108333</v>
      </c>
      <c r="BB780" s="53">
        <v>0.172569</v>
      </c>
      <c r="BC780" s="53">
        <v>0.38402799999999998</v>
      </c>
      <c r="BD780" s="53">
        <v>0.14374999999999999</v>
      </c>
      <c r="BE780" s="53">
        <v>0.247917</v>
      </c>
      <c r="BF780" s="53">
        <v>4.0278000000000001E-2</v>
      </c>
      <c r="BG780" s="53">
        <v>5.3471999999999999E-2</v>
      </c>
      <c r="BH780" s="53">
        <v>0.72187500000000004</v>
      </c>
      <c r="BI780" s="53">
        <v>0.189583</v>
      </c>
      <c r="BJ780" s="54">
        <f t="shared" si="25"/>
        <v>0.21131366666666665</v>
      </c>
      <c r="BK780" s="53">
        <f t="shared" si="28"/>
        <v>0.19327299317846669</v>
      </c>
      <c r="BM780" s="53">
        <v>141</v>
      </c>
      <c r="BN780" s="53" t="s">
        <v>474</v>
      </c>
      <c r="BO780" s="53">
        <v>0.12023</v>
      </c>
      <c r="BP780" s="53">
        <v>0.30381900000000001</v>
      </c>
      <c r="BQ780" s="53">
        <v>0.16284699999999999</v>
      </c>
      <c r="BR780" s="53">
        <v>9.375E-2</v>
      </c>
      <c r="BS780" s="53">
        <v>0.17986099999999999</v>
      </c>
      <c r="BT780" s="53">
        <v>0.24027799999999999</v>
      </c>
      <c r="BU780" s="53">
        <v>0.17499999999999999</v>
      </c>
      <c r="BV780" s="53">
        <v>0.78506900000000002</v>
      </c>
      <c r="BW780" s="53">
        <v>0.32916699999999999</v>
      </c>
      <c r="BX780" s="53">
        <v>0.111806</v>
      </c>
      <c r="BY780" s="53">
        <v>0.47881899999999999</v>
      </c>
      <c r="BZ780" s="53">
        <v>0.294097</v>
      </c>
      <c r="CA780" s="53">
        <v>0.32569399999999998</v>
      </c>
      <c r="CB780" s="53">
        <v>3.0211809999999999</v>
      </c>
      <c r="CC780" s="53">
        <v>0.65625</v>
      </c>
      <c r="CD780" s="53">
        <v>8.0208000000000002E-2</v>
      </c>
      <c r="CE780" s="53">
        <v>0.72430600000000001</v>
      </c>
      <c r="CF780" s="53">
        <v>0.109375</v>
      </c>
      <c r="CG780" s="53">
        <v>0.27222200000000002</v>
      </c>
      <c r="CH780" s="53">
        <v>0.21631900000000001</v>
      </c>
      <c r="CI780" s="53">
        <v>0.51770799999999995</v>
      </c>
      <c r="CJ780" s="53">
        <v>0.44722200000000001</v>
      </c>
      <c r="CK780" s="53">
        <v>0.18229200000000001</v>
      </c>
      <c r="CL780" s="53">
        <v>0.65381900000000004</v>
      </c>
      <c r="CM780" s="53">
        <v>0.67569400000000002</v>
      </c>
      <c r="CN780" s="54">
        <f t="shared" si="26"/>
        <v>0.44628131999999998</v>
      </c>
      <c r="CO780" s="53">
        <f t="shared" si="27"/>
        <v>0.57915306589966076</v>
      </c>
      <c r="CR780" s="53">
        <v>141</v>
      </c>
      <c r="CS780" s="53" t="s">
        <v>474</v>
      </c>
      <c r="CT780" s="53">
        <v>1.7676999999999998E-2</v>
      </c>
      <c r="CU780" s="53">
        <v>1.1806000000000001E-2</v>
      </c>
      <c r="CV780" s="53">
        <v>1.4236E-2</v>
      </c>
      <c r="CW780" s="53">
        <v>1.1806000000000001E-2</v>
      </c>
      <c r="CX780" s="53">
        <v>3.5416999999999997E-2</v>
      </c>
      <c r="CY780" s="53">
        <v>1.0069E-2</v>
      </c>
      <c r="CZ780" s="53">
        <v>0.29618100000000003</v>
      </c>
      <c r="DA780" s="53">
        <v>0.17708299999999999</v>
      </c>
      <c r="DB780" s="53">
        <v>0.24305599999999999</v>
      </c>
      <c r="DC780" s="54">
        <f t="shared" si="21"/>
        <v>9.0814555555555565E-2</v>
      </c>
      <c r="DD780" s="17">
        <f t="shared" si="22"/>
        <v>0.11515310092775521</v>
      </c>
    </row>
    <row r="781" spans="1:108" x14ac:dyDescent="0.2">
      <c r="A781" s="53">
        <v>142</v>
      </c>
      <c r="B781" s="53" t="s">
        <v>474</v>
      </c>
      <c r="C781" s="53">
        <v>0.74375000000000002</v>
      </c>
      <c r="D781" s="53">
        <v>0.74861</v>
      </c>
      <c r="E781" s="53">
        <v>0.27604200000000001</v>
      </c>
      <c r="F781" s="53">
        <v>0.15625</v>
      </c>
      <c r="G781" s="53">
        <v>0.125</v>
      </c>
      <c r="H781" s="53">
        <v>0.78125</v>
      </c>
      <c r="I781" s="53">
        <v>0.40104200000000001</v>
      </c>
      <c r="J781" s="53">
        <v>0.35416700000000001</v>
      </c>
      <c r="K781" s="53">
        <v>1.7478260000000001</v>
      </c>
      <c r="L781" s="53">
        <v>0.203125</v>
      </c>
      <c r="M781" s="53">
        <v>3.515625</v>
      </c>
      <c r="N781" s="53">
        <v>0.66249999999999998</v>
      </c>
      <c r="O781" s="53">
        <v>1.0249999999999999</v>
      </c>
      <c r="P781" s="53">
        <v>1.016667</v>
      </c>
      <c r="Q781" s="53">
        <v>4.3333329999999997</v>
      </c>
      <c r="R781" s="53">
        <v>3.5828125000000002</v>
      </c>
      <c r="S781" s="53">
        <v>2.7395830000000001</v>
      </c>
      <c r="T781" s="53">
        <v>4.34375</v>
      </c>
      <c r="U781" s="53">
        <v>4.8611110000000002</v>
      </c>
      <c r="V781" s="53">
        <v>8.4322920000000003</v>
      </c>
      <c r="W781" s="53">
        <v>0.87847200000000003</v>
      </c>
      <c r="X781" s="53">
        <v>3.5989580000000001</v>
      </c>
      <c r="Y781" s="53">
        <v>5.234375</v>
      </c>
      <c r="Z781" s="53">
        <v>6.3802079999999997</v>
      </c>
      <c r="AA781" s="53">
        <v>3.75</v>
      </c>
      <c r="AB781" s="53">
        <v>2.125</v>
      </c>
      <c r="AC781" s="53">
        <v>5.9895829999999997</v>
      </c>
      <c r="AD781" s="53">
        <v>6.5833329999999997</v>
      </c>
      <c r="AE781" s="53">
        <v>5.2239579999999997</v>
      </c>
      <c r="AF781" s="53">
        <v>3.9739580000000001</v>
      </c>
      <c r="AG781" s="53">
        <v>2.0416669999999999</v>
      </c>
      <c r="AH781" s="53">
        <v>2.3791669999999998</v>
      </c>
      <c r="AI781" s="53">
        <v>0.56770799999999999</v>
      </c>
      <c r="AJ781" s="53">
        <v>0.46354200000000001</v>
      </c>
      <c r="AK781" s="53">
        <v>7.6197920000000003</v>
      </c>
      <c r="AL781" s="53">
        <v>1.1888890000000001</v>
      </c>
      <c r="AM781" s="53">
        <v>1.9479169999999999</v>
      </c>
      <c r="AN781" s="53">
        <v>10.15104</v>
      </c>
      <c r="AO781" s="53">
        <v>0.453125</v>
      </c>
      <c r="AP781" s="53">
        <v>0.96354200000000001</v>
      </c>
      <c r="AQ781" s="53">
        <v>7.3854170000000003</v>
      </c>
      <c r="AR781" s="54">
        <f t="shared" si="23"/>
        <v>2.9012045487804881</v>
      </c>
      <c r="AS781" s="53">
        <f t="shared" si="24"/>
        <v>2.6589139598946407</v>
      </c>
      <c r="AV781" s="53">
        <v>142</v>
      </c>
      <c r="AW781" s="53" t="s">
        <v>474</v>
      </c>
      <c r="AX781" s="53">
        <v>0.18465999999999999</v>
      </c>
      <c r="AY781" s="53">
        <v>0.17708299999999999</v>
      </c>
      <c r="AZ781" s="53">
        <v>0.19270799999999999</v>
      </c>
      <c r="BA781" s="53">
        <v>0.13611100000000001</v>
      </c>
      <c r="BB781" s="53">
        <v>0.30729200000000001</v>
      </c>
      <c r="BC781" s="53">
        <v>0.52083299999999999</v>
      </c>
      <c r="BD781" s="53">
        <v>0.22118099999999999</v>
      </c>
      <c r="BE781" s="53">
        <v>0.33333299999999999</v>
      </c>
      <c r="BF781" s="53">
        <v>1.45</v>
      </c>
      <c r="BG781" s="53">
        <v>0.48819400000000002</v>
      </c>
      <c r="BH781" s="53">
        <v>2.6145830000000001</v>
      </c>
      <c r="BI781" s="53">
        <v>0.78645799999999999</v>
      </c>
      <c r="BJ781" s="54">
        <f t="shared" si="25"/>
        <v>0.617703</v>
      </c>
      <c r="BK781" s="53">
        <f t="shared" si="28"/>
        <v>0.76370742354729981</v>
      </c>
      <c r="BM781" s="53">
        <v>142</v>
      </c>
      <c r="BN781" s="53" t="s">
        <v>474</v>
      </c>
      <c r="BO781" s="53">
        <v>0.13125000000000001</v>
      </c>
      <c r="BP781" s="53">
        <v>0.24479200000000001</v>
      </c>
      <c r="BQ781" s="53">
        <v>0.21875</v>
      </c>
      <c r="BR781" s="53">
        <v>0.41249999999999998</v>
      </c>
      <c r="BS781" s="53">
        <v>1.254167</v>
      </c>
      <c r="BT781" s="53">
        <v>0.67916699999999997</v>
      </c>
      <c r="BU781" s="53">
        <v>0.32291700000000001</v>
      </c>
      <c r="BV781" s="53">
        <v>2.9479169999999999</v>
      </c>
      <c r="BW781" s="53">
        <v>2.2222219999999999</v>
      </c>
      <c r="BX781" s="53">
        <v>1.3020830000000001</v>
      </c>
      <c r="BY781" s="53">
        <v>0.59895799999999999</v>
      </c>
      <c r="BZ781" s="53">
        <v>1.6770830000000001</v>
      </c>
      <c r="CA781" s="53">
        <v>4.203125</v>
      </c>
      <c r="CB781" s="53">
        <v>2.46875</v>
      </c>
      <c r="CC781" s="53">
        <v>2.2083330000000001</v>
      </c>
      <c r="CD781" s="53">
        <v>0.61979200000000001</v>
      </c>
      <c r="CE781" s="53">
        <v>2.3489580000000001</v>
      </c>
      <c r="CF781" s="53">
        <v>0.359375</v>
      </c>
      <c r="CG781" s="53">
        <v>3.2135419999999999</v>
      </c>
      <c r="CH781" s="53">
        <v>1.0572919999999999</v>
      </c>
      <c r="CI781" s="53">
        <v>3</v>
      </c>
      <c r="CJ781" s="53">
        <v>4.5989579999999997</v>
      </c>
      <c r="CK781" s="53">
        <v>3.3489580000000001</v>
      </c>
      <c r="CL781" s="53">
        <v>3.796875</v>
      </c>
      <c r="CM781" s="53">
        <v>1.0989580000000001</v>
      </c>
      <c r="CN781" s="54">
        <f t="shared" si="26"/>
        <v>1.7733888800000002</v>
      </c>
      <c r="CO781" s="53">
        <f t="shared" si="27"/>
        <v>1.3755216372732717</v>
      </c>
      <c r="CR781" s="53">
        <v>142</v>
      </c>
      <c r="CS781" s="53" t="s">
        <v>474</v>
      </c>
      <c r="CT781" s="53">
        <v>1.7676999999999998E-2</v>
      </c>
      <c r="CU781" s="53">
        <v>8.3330000000000001E-3</v>
      </c>
      <c r="CV781" s="53">
        <v>1.2500000000000001E-2</v>
      </c>
      <c r="CW781" s="53">
        <v>0.105556</v>
      </c>
      <c r="CX781" s="53">
        <v>0.39513900000000002</v>
      </c>
      <c r="CY781" s="53">
        <v>8.6805999999999994E-2</v>
      </c>
      <c r="CZ781" s="53">
        <v>1.763889</v>
      </c>
      <c r="DA781" s="53">
        <v>0.51249999999999996</v>
      </c>
      <c r="DB781" s="53">
        <v>0.70833299999999999</v>
      </c>
      <c r="DC781" s="54">
        <f t="shared" si="21"/>
        <v>0.40119255555555555</v>
      </c>
      <c r="DD781" s="17">
        <f t="shared" si="22"/>
        <v>0.57035596766648966</v>
      </c>
    </row>
    <row r="782" spans="1:108" x14ac:dyDescent="0.2">
      <c r="A782" s="53">
        <v>143</v>
      </c>
      <c r="B782" s="53" t="s">
        <v>474</v>
      </c>
      <c r="C782" s="53">
        <v>1.9784999999999999</v>
      </c>
      <c r="D782" s="53">
        <v>0.96736</v>
      </c>
      <c r="E782" s="53">
        <v>0.22916700000000001</v>
      </c>
      <c r="F782" s="53">
        <v>0.104167</v>
      </c>
      <c r="G782" s="53">
        <v>0.21354200000000001</v>
      </c>
      <c r="H782" s="53">
        <v>0.72396000000000005</v>
      </c>
      <c r="I782" s="53">
        <v>0.41666700000000001</v>
      </c>
      <c r="J782" s="53">
        <v>3.5208330000000001</v>
      </c>
      <c r="K782" s="53">
        <v>1.35</v>
      </c>
      <c r="L782" s="53">
        <v>0.26041700000000001</v>
      </c>
      <c r="M782" s="53">
        <v>3.2604169999999999</v>
      </c>
      <c r="N782" s="53">
        <v>0.55520800000000003</v>
      </c>
      <c r="O782" s="53">
        <v>3.6041669999999999</v>
      </c>
      <c r="P782" s="53">
        <v>1.420833</v>
      </c>
      <c r="Q782" s="53">
        <v>4.8958329999999997</v>
      </c>
      <c r="R782" s="53">
        <v>3.0968749999999998</v>
      </c>
      <c r="S782" s="53">
        <v>2.1614580000000001</v>
      </c>
      <c r="T782" s="53">
        <v>4.4791670000000003</v>
      </c>
      <c r="U782" s="53">
        <v>3.3468749999999998</v>
      </c>
      <c r="V782" s="53">
        <v>5.234375</v>
      </c>
      <c r="W782" s="53">
        <v>1.2083330000000001</v>
      </c>
      <c r="X782" s="53">
        <v>3.8541669999999999</v>
      </c>
      <c r="Y782" s="53">
        <v>4.9895829999999997</v>
      </c>
      <c r="Z782" s="53">
        <v>5.515625</v>
      </c>
      <c r="AA782" s="53">
        <v>3.921875</v>
      </c>
      <c r="AB782" s="53">
        <v>1.4322919999999999</v>
      </c>
      <c r="AC782" s="53">
        <v>5.171875</v>
      </c>
      <c r="AD782" s="53">
        <v>3.703125</v>
      </c>
      <c r="AE782" s="53">
        <v>4.125</v>
      </c>
      <c r="AF782" s="53">
        <v>5.2447920000000003</v>
      </c>
      <c r="AG782" s="53">
        <v>8.8229170000000003</v>
      </c>
      <c r="AH782" s="53">
        <v>5.6958330000000004</v>
      </c>
      <c r="AI782" s="53">
        <v>0.55729200000000001</v>
      </c>
      <c r="AJ782" s="53">
        <v>0.421875</v>
      </c>
      <c r="AK782" s="53">
        <v>4.9895829999999997</v>
      </c>
      <c r="AL782" s="53">
        <v>1.2777780000000001</v>
      </c>
      <c r="AM782" s="53">
        <v>1.96875</v>
      </c>
      <c r="AN782" s="53">
        <v>7.7864579999999997</v>
      </c>
      <c r="AO782" s="53">
        <v>0.453125</v>
      </c>
      <c r="AP782" s="53">
        <v>4.9010420000000003</v>
      </c>
      <c r="AQ782" s="53">
        <v>8.765625</v>
      </c>
      <c r="AR782" s="54">
        <f t="shared" si="23"/>
        <v>3.0884577073170729</v>
      </c>
      <c r="AS782" s="53">
        <f t="shared" si="24"/>
        <v>2.3907361789323112</v>
      </c>
      <c r="AV782" s="53">
        <v>143</v>
      </c>
      <c r="AW782" s="53" t="s">
        <v>474</v>
      </c>
      <c r="AX782" s="53">
        <v>0.21779999999999999</v>
      </c>
      <c r="AY782" s="53">
        <v>0.14583299999999999</v>
      </c>
      <c r="AZ782" s="53">
        <v>0.15104200000000001</v>
      </c>
      <c r="BA782" s="53">
        <v>8.3333000000000004E-2</v>
      </c>
      <c r="BB782" s="53">
        <v>0.22395799999999999</v>
      </c>
      <c r="BC782" s="53">
        <v>0.578125</v>
      </c>
      <c r="BD782" s="53">
        <v>0.18506900000000001</v>
      </c>
      <c r="BE782" s="53">
        <v>0.45833299999999999</v>
      </c>
      <c r="BF782" s="53">
        <v>0.73750000000000004</v>
      </c>
      <c r="BG782" s="53">
        <v>0.37812499999999999</v>
      </c>
      <c r="BH782" s="53">
        <v>2.828125</v>
      </c>
      <c r="BI782" s="53">
        <v>3.3229169999999999</v>
      </c>
      <c r="BJ782" s="54">
        <f t="shared" si="25"/>
        <v>0.77584666666666668</v>
      </c>
      <c r="BK782" s="53">
        <f t="shared" si="28"/>
        <v>0.7844436241525351</v>
      </c>
      <c r="BM782" s="53">
        <v>143</v>
      </c>
      <c r="BN782" s="53" t="s">
        <v>474</v>
      </c>
      <c r="BO782" s="53">
        <v>0.10833</v>
      </c>
      <c r="BP782" s="53">
        <v>0.3125</v>
      </c>
      <c r="BQ782" s="53">
        <v>0.171875</v>
      </c>
      <c r="BR782" s="53">
        <v>2.1541670000000002</v>
      </c>
      <c r="BS782" s="53">
        <v>0.64583299999999999</v>
      </c>
      <c r="BT782" s="53">
        <v>1.816667</v>
      </c>
      <c r="BU782" s="53">
        <v>0.67708299999999999</v>
      </c>
      <c r="BV782" s="53">
        <v>2.3541669999999999</v>
      </c>
      <c r="BW782" s="53">
        <v>1.9166669999999999</v>
      </c>
      <c r="BX782" s="53">
        <v>1.4427080000000001</v>
      </c>
      <c r="BY782" s="53">
        <v>0.49479200000000001</v>
      </c>
      <c r="BZ782" s="53">
        <v>1.5677080000000001</v>
      </c>
      <c r="CA782" s="53">
        <v>5.5572920000000003</v>
      </c>
      <c r="CB782" s="53">
        <v>2.765625</v>
      </c>
      <c r="CC782" s="53">
        <v>1.5208330000000001</v>
      </c>
      <c r="CD782" s="53">
        <v>0.48958299999999999</v>
      </c>
      <c r="CE782" s="53">
        <v>2.0729169999999999</v>
      </c>
      <c r="CF782" s="53">
        <v>0.4375</v>
      </c>
      <c r="CG782" s="53">
        <v>2.390625</v>
      </c>
      <c r="CH782" s="53">
        <v>0.84895799999999999</v>
      </c>
      <c r="CI782" s="53">
        <v>1.7864580000000001</v>
      </c>
      <c r="CJ782" s="53">
        <v>3.15625</v>
      </c>
      <c r="CK782" s="53">
        <v>4.3541670000000003</v>
      </c>
      <c r="CL782" s="53">
        <v>3.8333330000000001</v>
      </c>
      <c r="CM782" s="53">
        <v>0.59375</v>
      </c>
      <c r="CN782" s="54">
        <f t="shared" si="26"/>
        <v>1.7387915200000001</v>
      </c>
      <c r="CO782" s="53">
        <f t="shared" si="27"/>
        <v>1.392510401704721</v>
      </c>
      <c r="CR782" s="53">
        <v>143</v>
      </c>
      <c r="CS782" s="53" t="s">
        <v>474</v>
      </c>
      <c r="CT782" s="53">
        <v>1.7676999999999998E-2</v>
      </c>
      <c r="CU782" s="53">
        <v>1.1806000000000001E-2</v>
      </c>
      <c r="CV782" s="53">
        <v>1.3542E-2</v>
      </c>
      <c r="CW782" s="53">
        <v>0.22534699999999999</v>
      </c>
      <c r="CX782" s="53">
        <v>0.69444399999999995</v>
      </c>
      <c r="CY782" s="53">
        <v>7.5346999999999997E-2</v>
      </c>
      <c r="CZ782" s="53">
        <v>1.6888890000000001</v>
      </c>
      <c r="DA782" s="53">
        <v>0.34722199999999998</v>
      </c>
      <c r="DB782" s="53">
        <v>2.015625</v>
      </c>
      <c r="DC782" s="54">
        <f t="shared" si="21"/>
        <v>0.56554433333333332</v>
      </c>
      <c r="DD782" s="17">
        <f t="shared" si="22"/>
        <v>0.76619481279437029</v>
      </c>
    </row>
    <row r="783" spans="1:108" x14ac:dyDescent="0.2">
      <c r="A783" s="53">
        <v>144</v>
      </c>
      <c r="B783" s="53" t="s">
        <v>474</v>
      </c>
      <c r="C783" s="53">
        <v>4.1666999999999996</v>
      </c>
      <c r="D783" s="53">
        <v>2.0729000000000002</v>
      </c>
      <c r="E783" s="53">
        <v>0.22395799999999999</v>
      </c>
      <c r="F783" s="53">
        <v>0.104167</v>
      </c>
      <c r="G783" s="53">
        <v>0.125</v>
      </c>
      <c r="H783" s="53">
        <v>0.90625</v>
      </c>
      <c r="I783" s="53">
        <v>0.32291700000000001</v>
      </c>
      <c r="J783" s="53">
        <v>7.3697920000000003</v>
      </c>
      <c r="K783" s="53">
        <v>0.9</v>
      </c>
      <c r="L783" s="53">
        <v>5.2552079999999997</v>
      </c>
      <c r="M783" s="53">
        <v>1.5625</v>
      </c>
      <c r="N783" s="53">
        <v>0.167708</v>
      </c>
      <c r="O783" s="53">
        <v>1.4666669999999999</v>
      </c>
      <c r="P783" s="53">
        <v>1.0291669999999999</v>
      </c>
      <c r="Q783" s="53">
        <v>3.0083329999999999</v>
      </c>
      <c r="R783" s="53">
        <v>1.6364585</v>
      </c>
      <c r="S783" s="53">
        <v>1.4895830000000001</v>
      </c>
      <c r="T783" s="53">
        <v>2.7239580000000001</v>
      </c>
      <c r="U783" s="53">
        <v>1.694097</v>
      </c>
      <c r="V783" s="53">
        <v>4.828125</v>
      </c>
      <c r="W783" s="53">
        <v>0.95138900000000004</v>
      </c>
      <c r="X783" s="53">
        <v>2.5625</v>
      </c>
      <c r="Y783" s="53">
        <v>2.6197919999999999</v>
      </c>
      <c r="Z783" s="53">
        <v>3.46875</v>
      </c>
      <c r="AA783" s="53">
        <v>2.609375</v>
      </c>
      <c r="AB783" s="53">
        <v>0.77604200000000001</v>
      </c>
      <c r="AC783" s="53">
        <v>2.9791669999999999</v>
      </c>
      <c r="AD783" s="53">
        <v>2.3229169999999999</v>
      </c>
      <c r="AE783" s="53">
        <v>3.9010419999999999</v>
      </c>
      <c r="AF783" s="53">
        <v>4.59375</v>
      </c>
      <c r="AG783" s="53">
        <v>4.390625</v>
      </c>
      <c r="AH783" s="53">
        <v>2.983333</v>
      </c>
      <c r="AI783" s="53">
        <v>0.484375</v>
      </c>
      <c r="AJ783" s="53">
        <v>0.375</v>
      </c>
      <c r="AK783" s="53">
        <v>4.1822920000000003</v>
      </c>
      <c r="AL783" s="53">
        <v>0.94444399999999995</v>
      </c>
      <c r="AM783" s="53">
        <v>0.86458299999999999</v>
      </c>
      <c r="AN783" s="53">
        <v>4.421875</v>
      </c>
      <c r="AO783" s="53">
        <v>0.29166700000000001</v>
      </c>
      <c r="AP783" s="53">
        <v>3.9791669999999999</v>
      </c>
      <c r="AQ783" s="53">
        <v>5.9114579999999997</v>
      </c>
      <c r="AR783" s="54">
        <f t="shared" si="23"/>
        <v>2.357732475609756</v>
      </c>
      <c r="AS783" s="53">
        <f t="shared" si="24"/>
        <v>1.8247295428376504</v>
      </c>
      <c r="AV783" s="53">
        <v>144</v>
      </c>
      <c r="AW783" s="53" t="s">
        <v>474</v>
      </c>
      <c r="AX783" s="53">
        <v>0.23674000000000001</v>
      </c>
      <c r="AY783" s="53">
        <v>0.16666700000000001</v>
      </c>
      <c r="AZ783" s="53">
        <v>0.15104200000000001</v>
      </c>
      <c r="BA783" s="53">
        <v>0.1</v>
      </c>
      <c r="BB783" s="53">
        <v>0.453125</v>
      </c>
      <c r="BC783" s="53">
        <v>0.61979200000000001</v>
      </c>
      <c r="BD783" s="53">
        <v>0.46493099999999998</v>
      </c>
      <c r="BE783" s="53">
        <v>1.609375</v>
      </c>
      <c r="BF783" s="53">
        <v>0.41249999999999998</v>
      </c>
      <c r="BG783" s="53">
        <v>0.22638900000000001</v>
      </c>
      <c r="BH783" s="53">
        <v>2.515625</v>
      </c>
      <c r="BI783" s="53">
        <v>2.1979169999999999</v>
      </c>
      <c r="BJ783" s="54">
        <f t="shared" si="25"/>
        <v>0.76284191666666656</v>
      </c>
      <c r="BK783" s="53">
        <f t="shared" si="28"/>
        <v>0.75254044339893977</v>
      </c>
      <c r="BM783" s="53">
        <v>144</v>
      </c>
      <c r="BN783" s="53" t="s">
        <v>474</v>
      </c>
      <c r="BO783" s="53">
        <v>0.13542000000000001</v>
      </c>
      <c r="BP783" s="53">
        <v>0.296875</v>
      </c>
      <c r="BQ783" s="53">
        <v>0.13541700000000001</v>
      </c>
      <c r="BR783" s="53">
        <v>1.4666669999999999</v>
      </c>
      <c r="BS783" s="53">
        <v>0.36249999999999999</v>
      </c>
      <c r="BT783" s="53">
        <v>1.295833</v>
      </c>
      <c r="BU783" s="53">
        <v>0.390625</v>
      </c>
      <c r="BV783" s="53">
        <v>1.5989580000000001</v>
      </c>
      <c r="BW783" s="53">
        <v>1.608333</v>
      </c>
      <c r="BX783" s="53">
        <v>0.84895799999999999</v>
      </c>
      <c r="BY783" s="53">
        <v>0.39583299999999999</v>
      </c>
      <c r="BZ783" s="53">
        <v>0.96354200000000001</v>
      </c>
      <c r="CA783" s="53">
        <v>2.9322919999999999</v>
      </c>
      <c r="CB783" s="53">
        <v>1.734375</v>
      </c>
      <c r="CC783" s="53">
        <v>1.2552080000000001</v>
      </c>
      <c r="CD783" s="53">
        <v>0.359375</v>
      </c>
      <c r="CE783" s="53">
        <v>0.84895799999999999</v>
      </c>
      <c r="CF783" s="53">
        <v>0.38541700000000001</v>
      </c>
      <c r="CG783" s="53">
        <v>1.8697919999999999</v>
      </c>
      <c r="CH783" s="53">
        <v>0.77604200000000001</v>
      </c>
      <c r="CI783" s="53">
        <v>1.4270830000000001</v>
      </c>
      <c r="CJ783" s="53">
        <v>1.6770830000000001</v>
      </c>
      <c r="CK783" s="53">
        <v>2.8072919999999999</v>
      </c>
      <c r="CL783" s="53">
        <v>3.0208330000000001</v>
      </c>
      <c r="CM783" s="53">
        <v>0.47916700000000001</v>
      </c>
      <c r="CN783" s="54">
        <f t="shared" si="26"/>
        <v>1.16287512</v>
      </c>
      <c r="CO783" s="53">
        <f t="shared" si="27"/>
        <v>0.85987377239314022</v>
      </c>
      <c r="CR783" s="53">
        <v>144</v>
      </c>
      <c r="CS783" s="53" t="s">
        <v>474</v>
      </c>
      <c r="CT783" s="53">
        <v>2.1465000000000001E-2</v>
      </c>
      <c r="CU783" s="53">
        <v>9.3749999999999997E-3</v>
      </c>
      <c r="CV783" s="53">
        <v>1.4931E-2</v>
      </c>
      <c r="CW783" s="53">
        <v>0.18715300000000001</v>
      </c>
      <c r="CX783" s="53">
        <v>0.47048600000000002</v>
      </c>
      <c r="CY783" s="53">
        <v>4.3402999999999997E-2</v>
      </c>
      <c r="CZ783" s="53">
        <v>1.3861110000000001</v>
      </c>
      <c r="DA783" s="53">
        <v>0.24444399999999999</v>
      </c>
      <c r="DB783" s="53">
        <v>1.4635419999999999</v>
      </c>
      <c r="DC783" s="54">
        <f t="shared" si="21"/>
        <v>0.4267677777777778</v>
      </c>
      <c r="DD783" s="17">
        <f t="shared" si="22"/>
        <v>0.58554182680462241</v>
      </c>
    </row>
    <row r="784" spans="1:108" x14ac:dyDescent="0.2">
      <c r="A784" s="53">
        <v>145</v>
      </c>
      <c r="B784" s="53" t="s">
        <v>474</v>
      </c>
      <c r="C784" s="53">
        <v>3.375</v>
      </c>
      <c r="D784" s="53">
        <v>1.8802000000000001</v>
      </c>
      <c r="E784" s="53">
        <v>0.73958299999999999</v>
      </c>
      <c r="F784" s="53">
        <v>0.8125</v>
      </c>
      <c r="G784" s="53">
        <v>0.44270799999999999</v>
      </c>
      <c r="H784" s="53">
        <v>3.6354000000000002</v>
      </c>
      <c r="I784" s="53">
        <v>1.296875</v>
      </c>
      <c r="J784" s="53">
        <v>4.5260420000000003</v>
      </c>
      <c r="K784" s="53">
        <v>0.69782599999999995</v>
      </c>
      <c r="L784" s="53">
        <v>5.2708329999999997</v>
      </c>
      <c r="M784" s="53">
        <v>1.2708330000000001</v>
      </c>
      <c r="N784" s="53">
        <v>9.8958000000000004E-2</v>
      </c>
      <c r="O784" s="53">
        <v>0.83750000000000002</v>
      </c>
      <c r="P784" s="53">
        <v>0.71250000000000002</v>
      </c>
      <c r="Q784" s="53">
        <v>2.1291669999999998</v>
      </c>
      <c r="R784" s="53">
        <v>1.394792</v>
      </c>
      <c r="S784" s="53">
        <v>1.1614580000000001</v>
      </c>
      <c r="T784" s="53">
        <v>2.2916669999999999</v>
      </c>
      <c r="U784" s="53">
        <v>1.0913189999999999</v>
      </c>
      <c r="V784" s="53">
        <v>4.25</v>
      </c>
      <c r="W784" s="53">
        <v>0.91319399999999995</v>
      </c>
      <c r="X784" s="53">
        <v>2.25</v>
      </c>
      <c r="Y784" s="53">
        <v>1.9479169999999999</v>
      </c>
      <c r="Z784" s="53">
        <v>3.1197919999999999</v>
      </c>
      <c r="AA784" s="53">
        <v>1.9635419999999999</v>
      </c>
      <c r="AB784" s="53">
        <v>0.53125</v>
      </c>
      <c r="AC784" s="53">
        <v>2.0625</v>
      </c>
      <c r="AD784" s="53">
        <v>1.4583330000000001</v>
      </c>
      <c r="AE784" s="53">
        <v>3.46875</v>
      </c>
      <c r="AF784" s="53">
        <v>3.1927080000000001</v>
      </c>
      <c r="AG784" s="53">
        <v>3.6822919999999999</v>
      </c>
      <c r="AH784" s="53">
        <v>1.620833</v>
      </c>
      <c r="AI784" s="53">
        <v>0.42708299999999999</v>
      </c>
      <c r="AJ784" s="53">
        <v>0.22916700000000001</v>
      </c>
      <c r="AK784" s="53">
        <v>3.21875</v>
      </c>
      <c r="AL784" s="53">
        <v>0.74444399999999999</v>
      </c>
      <c r="AM784" s="53">
        <v>0.59895799999999999</v>
      </c>
      <c r="AN784" s="53">
        <v>2.9791669999999999</v>
      </c>
      <c r="AO784" s="53">
        <v>0.27604200000000001</v>
      </c>
      <c r="AP784" s="53">
        <v>3.6979169999999999</v>
      </c>
      <c r="AQ784" s="53">
        <v>4.0208329999999997</v>
      </c>
      <c r="AR784" s="54">
        <f t="shared" si="23"/>
        <v>1.9589910487804876</v>
      </c>
      <c r="AS784" s="53">
        <f t="shared" si="24"/>
        <v>1.3825682924281701</v>
      </c>
      <c r="AV784" s="53">
        <v>145</v>
      </c>
      <c r="AW784" s="53" t="s">
        <v>474</v>
      </c>
      <c r="AX784" s="53">
        <v>1.8277000000000001</v>
      </c>
      <c r="AY784" s="53">
        <v>0.5625</v>
      </c>
      <c r="AZ784" s="53">
        <v>0.28125</v>
      </c>
      <c r="BA784" s="53">
        <v>0.26944400000000002</v>
      </c>
      <c r="BB784" s="53">
        <v>2.1875</v>
      </c>
      <c r="BC784" s="53">
        <v>2.4114580000000001</v>
      </c>
      <c r="BD784" s="53">
        <v>0.65451400000000004</v>
      </c>
      <c r="BE784" s="53">
        <v>1.5677080000000001</v>
      </c>
      <c r="BF784" s="53">
        <v>0.22916700000000001</v>
      </c>
      <c r="BG784" s="53">
        <v>0.142014</v>
      </c>
      <c r="BH784" s="53">
        <v>1.5208330000000001</v>
      </c>
      <c r="BI784" s="53">
        <v>1.1510419999999999</v>
      </c>
      <c r="BJ784" s="54">
        <f t="shared" si="25"/>
        <v>1.0670941666666667</v>
      </c>
      <c r="BK784" s="53">
        <f t="shared" si="28"/>
        <v>0.85636013588926063</v>
      </c>
      <c r="BM784" s="53">
        <v>145</v>
      </c>
      <c r="BN784" s="53" t="s">
        <v>474</v>
      </c>
      <c r="BO784" s="53">
        <v>2.0042</v>
      </c>
      <c r="BP784" s="53">
        <v>0.96875</v>
      </c>
      <c r="BQ784" s="53">
        <v>0.75520799999999999</v>
      </c>
      <c r="BR784" s="53">
        <v>1.0208330000000001</v>
      </c>
      <c r="BS784" s="53">
        <v>0.45416699999999999</v>
      </c>
      <c r="BT784" s="53">
        <v>0.93333299999999997</v>
      </c>
      <c r="BU784" s="53">
        <v>0.40104200000000001</v>
      </c>
      <c r="BV784" s="53">
        <v>1.5520830000000001</v>
      </c>
      <c r="BW784" s="53">
        <v>1.3722220000000001</v>
      </c>
      <c r="BX784" s="53">
        <v>0.66666700000000001</v>
      </c>
      <c r="BY784" s="53">
        <v>0.3125</v>
      </c>
      <c r="BZ784" s="53">
        <v>0.77083299999999999</v>
      </c>
      <c r="CA784" s="53">
        <v>2.46875</v>
      </c>
      <c r="CB784" s="53">
        <v>1.7083330000000001</v>
      </c>
      <c r="CC784" s="53">
        <v>1.1666669999999999</v>
      </c>
      <c r="CD784" s="53">
        <v>0.28645799999999999</v>
      </c>
      <c r="CE784" s="53">
        <v>0.79166700000000001</v>
      </c>
      <c r="CF784" s="53">
        <v>0.23958299999999999</v>
      </c>
      <c r="CG784" s="53">
        <v>1.296875</v>
      </c>
      <c r="CH784" s="53">
        <v>0.59375</v>
      </c>
      <c r="CI784" s="53">
        <v>1.1979169999999999</v>
      </c>
      <c r="CJ784" s="53">
        <v>1.15625</v>
      </c>
      <c r="CK784" s="53">
        <v>2.4427080000000001</v>
      </c>
      <c r="CL784" s="53">
        <v>1.6822919999999999</v>
      </c>
      <c r="CM784" s="53">
        <v>0.51041700000000001</v>
      </c>
      <c r="CN784" s="54">
        <f t="shared" si="26"/>
        <v>1.0701402</v>
      </c>
      <c r="CO784" s="53">
        <f t="shared" si="27"/>
        <v>0.63273272116853063</v>
      </c>
      <c r="CR784" s="53">
        <v>145</v>
      </c>
      <c r="CS784" s="53" t="s">
        <v>474</v>
      </c>
      <c r="CT784" s="53">
        <v>2.3990000000000001E-2</v>
      </c>
      <c r="CU784" s="53">
        <v>1.3194000000000001E-2</v>
      </c>
      <c r="CV784" s="53">
        <v>0.104861</v>
      </c>
      <c r="CW784" s="53">
        <v>0.13506899999999999</v>
      </c>
      <c r="CX784" s="53">
        <v>0.22395799999999999</v>
      </c>
      <c r="CY784" s="53">
        <v>3.2292000000000001E-2</v>
      </c>
      <c r="CZ784" s="53">
        <v>0.83611100000000005</v>
      </c>
      <c r="DA784" s="53">
        <v>0.174653</v>
      </c>
      <c r="DB784" s="53">
        <v>1.5885419999999999</v>
      </c>
      <c r="DC784" s="54">
        <f t="shared" si="21"/>
        <v>0.34807444444444446</v>
      </c>
      <c r="DD784" s="17">
        <f t="shared" si="22"/>
        <v>0.52960334395921049</v>
      </c>
    </row>
    <row r="785" spans="1:108" x14ac:dyDescent="0.2">
      <c r="A785" s="53">
        <v>146</v>
      </c>
      <c r="B785" s="53" t="s">
        <v>474</v>
      </c>
      <c r="C785" s="53">
        <v>3.0990000000000002</v>
      </c>
      <c r="D785" s="53">
        <v>1.3906000000000001</v>
      </c>
      <c r="E785" s="53">
        <v>2.7552080000000001</v>
      </c>
      <c r="F785" s="53">
        <v>0.92708299999999999</v>
      </c>
      <c r="G785" s="53">
        <v>0.72916700000000001</v>
      </c>
      <c r="H785" s="53">
        <v>3.9375</v>
      </c>
      <c r="I785" s="53">
        <v>1.484375</v>
      </c>
      <c r="J785" s="53">
        <v>3.2291669999999999</v>
      </c>
      <c r="K785" s="53">
        <v>0.48260900000000001</v>
      </c>
      <c r="L785" s="53">
        <v>2.984375</v>
      </c>
      <c r="M785" s="53">
        <v>1.1302080000000001</v>
      </c>
      <c r="N785" s="53">
        <v>7.4999999999999997E-2</v>
      </c>
      <c r="O785" s="53">
        <v>0.58333299999999999</v>
      </c>
      <c r="P785" s="53">
        <v>0.52083299999999999</v>
      </c>
      <c r="Q785" s="53">
        <v>1.3208329999999999</v>
      </c>
      <c r="R785" s="53">
        <v>1.2927085</v>
      </c>
      <c r="S785" s="53">
        <v>1.15625</v>
      </c>
      <c r="T785" s="53">
        <v>1.3958330000000001</v>
      </c>
      <c r="U785" s="53">
        <v>1.327083</v>
      </c>
      <c r="V785" s="53">
        <v>4.1614579999999997</v>
      </c>
      <c r="W785" s="53">
        <v>0.92361099999999996</v>
      </c>
      <c r="X785" s="53">
        <v>2.2135419999999999</v>
      </c>
      <c r="Y785" s="53">
        <v>1.640625</v>
      </c>
      <c r="Z785" s="53">
        <v>3.015625</v>
      </c>
      <c r="AA785" s="53">
        <v>1.578125</v>
      </c>
      <c r="AB785" s="53">
        <v>0.4375</v>
      </c>
      <c r="AC785" s="53">
        <v>1.8802080000000001</v>
      </c>
      <c r="AD785" s="53">
        <v>1.1875</v>
      </c>
      <c r="AE785" s="53">
        <v>3.265625</v>
      </c>
      <c r="AF785" s="53">
        <v>2.9010419999999999</v>
      </c>
      <c r="AG785" s="53">
        <v>3.34375</v>
      </c>
      <c r="AH785" s="53">
        <v>1.358333</v>
      </c>
      <c r="AI785" s="53">
        <v>0.359375</v>
      </c>
      <c r="AJ785" s="53">
        <v>0.17708299999999999</v>
      </c>
      <c r="AK785" s="53">
        <v>3.1458330000000001</v>
      </c>
      <c r="AL785" s="53">
        <v>0.52222199999999996</v>
      </c>
      <c r="AM785" s="53">
        <v>0.5625</v>
      </c>
      <c r="AN785" s="53">
        <v>2.9322919999999999</v>
      </c>
      <c r="AO785" s="53">
        <v>0.265625</v>
      </c>
      <c r="AP785" s="53">
        <v>3.9583330000000001</v>
      </c>
      <c r="AQ785" s="53">
        <v>3.40625</v>
      </c>
      <c r="AR785" s="54">
        <f t="shared" si="23"/>
        <v>1.7818932317073173</v>
      </c>
      <c r="AS785" s="53">
        <f t="shared" si="24"/>
        <v>1.2159883954688466</v>
      </c>
      <c r="AV785" s="53">
        <v>146</v>
      </c>
      <c r="AW785" s="53" t="s">
        <v>474</v>
      </c>
      <c r="AX785" s="53">
        <v>2.5188999999999999</v>
      </c>
      <c r="AY785" s="53">
        <v>1.3020830000000001</v>
      </c>
      <c r="AZ785" s="53">
        <v>0.49479200000000001</v>
      </c>
      <c r="BA785" s="53">
        <v>0.26388899999999998</v>
      </c>
      <c r="BB785" s="53">
        <v>2.9322919999999999</v>
      </c>
      <c r="BC785" s="53">
        <v>2.7760419999999999</v>
      </c>
      <c r="BD785" s="53">
        <v>0.42881900000000001</v>
      </c>
      <c r="BE785" s="53">
        <v>1.046875</v>
      </c>
      <c r="BF785" s="53">
        <v>0.17916699999999999</v>
      </c>
      <c r="BG785" s="53">
        <v>0.141319</v>
      </c>
      <c r="BH785" s="53">
        <v>1.4375</v>
      </c>
      <c r="BI785" s="53">
        <v>1.078125</v>
      </c>
      <c r="BJ785" s="54">
        <f t="shared" si="25"/>
        <v>1.21665025</v>
      </c>
      <c r="BK785" s="53">
        <f t="shared" si="28"/>
        <v>1.0694090135942713</v>
      </c>
      <c r="BM785" s="53">
        <v>146</v>
      </c>
      <c r="BN785" s="53" t="s">
        <v>474</v>
      </c>
      <c r="BO785" s="53">
        <v>2.5291999999999999</v>
      </c>
      <c r="BP785" s="53">
        <v>2.3177080000000001</v>
      </c>
      <c r="BQ785" s="53">
        <v>1.8385419999999999</v>
      </c>
      <c r="BR785" s="53">
        <v>0.8125</v>
      </c>
      <c r="BS785" s="53">
        <v>0.20833299999999999</v>
      </c>
      <c r="BT785" s="53">
        <v>0.88749999999999996</v>
      </c>
      <c r="BU785" s="53">
        <v>0.328125</v>
      </c>
      <c r="BV785" s="53">
        <v>1.2552080000000001</v>
      </c>
      <c r="BW785" s="53">
        <v>1.0611109999999999</v>
      </c>
      <c r="BX785" s="53">
        <v>0.609375</v>
      </c>
      <c r="BY785" s="53">
        <v>0.3125</v>
      </c>
      <c r="BZ785" s="53">
        <v>0.828125</v>
      </c>
      <c r="CA785" s="53">
        <v>1.8854169999999999</v>
      </c>
      <c r="CB785" s="53">
        <v>1.3072919999999999</v>
      </c>
      <c r="CC785" s="53">
        <v>1.1666669999999999</v>
      </c>
      <c r="CD785" s="53">
        <v>0.265625</v>
      </c>
      <c r="CE785" s="53">
        <v>0.703125</v>
      </c>
      <c r="CF785" s="53">
        <v>0.34895799999999999</v>
      </c>
      <c r="CG785" s="53">
        <v>1.1927080000000001</v>
      </c>
      <c r="CH785" s="53">
        <v>0.55208299999999999</v>
      </c>
      <c r="CI785" s="53">
        <v>1.2395830000000001</v>
      </c>
      <c r="CJ785" s="53">
        <v>0.89583299999999999</v>
      </c>
      <c r="CK785" s="53">
        <v>2.0416669999999999</v>
      </c>
      <c r="CL785" s="53">
        <v>1.7239580000000001</v>
      </c>
      <c r="CM785" s="53">
        <v>0.44270799999999999</v>
      </c>
      <c r="CN785" s="54">
        <f t="shared" si="26"/>
        <v>1.0701540399999998</v>
      </c>
      <c r="CO785" s="53">
        <f t="shared" si="27"/>
        <v>0.66732610281858484</v>
      </c>
      <c r="CR785" s="53">
        <v>146</v>
      </c>
      <c r="CS785" s="53" t="s">
        <v>474</v>
      </c>
      <c r="CT785" s="53">
        <v>3.3144E-2</v>
      </c>
      <c r="CU785" s="53">
        <v>1.3194000000000001E-2</v>
      </c>
      <c r="CV785" s="53">
        <v>0.124653</v>
      </c>
      <c r="CW785" s="53">
        <v>0.109722</v>
      </c>
      <c r="CX785" s="53">
        <v>0.19201399999999999</v>
      </c>
      <c r="CY785" s="53">
        <v>2.3611E-2</v>
      </c>
      <c r="CZ785" s="53">
        <v>0.50520799999999999</v>
      </c>
      <c r="DA785" s="53">
        <v>0.158333</v>
      </c>
      <c r="DB785" s="53">
        <v>1.6354169999999999</v>
      </c>
      <c r="DC785" s="54">
        <f t="shared" si="21"/>
        <v>0.31058844444444444</v>
      </c>
      <c r="DD785" s="17">
        <f t="shared" si="22"/>
        <v>0.5187705826304897</v>
      </c>
    </row>
    <row r="786" spans="1:108" x14ac:dyDescent="0.2">
      <c r="A786" s="53">
        <v>147</v>
      </c>
      <c r="B786" s="53" t="s">
        <v>474</v>
      </c>
      <c r="C786" s="53">
        <v>2.8176999999999999</v>
      </c>
      <c r="D786" s="53">
        <v>1.3593999999999999</v>
      </c>
      <c r="E786" s="53">
        <v>2.3541669999999999</v>
      </c>
      <c r="F786" s="53">
        <v>0.640625</v>
      </c>
      <c r="G786" s="53">
        <v>0.65104200000000001</v>
      </c>
      <c r="H786" s="53">
        <v>3.0676999999999999</v>
      </c>
      <c r="I786" s="53">
        <v>0.96354200000000001</v>
      </c>
      <c r="J786" s="53">
        <v>2.8125</v>
      </c>
      <c r="K786" s="53">
        <v>0.46956500000000001</v>
      </c>
      <c r="L786" s="53">
        <v>1.9010419999999999</v>
      </c>
      <c r="M786" s="53">
        <v>1.0572919999999999</v>
      </c>
      <c r="N786" s="53">
        <v>8.6805999999999994E-2</v>
      </c>
      <c r="O786" s="53">
        <v>0.59166700000000005</v>
      </c>
      <c r="P786" s="53">
        <v>0.45833299999999999</v>
      </c>
      <c r="Q786" s="53">
        <v>1.141667</v>
      </c>
      <c r="R786" s="53">
        <v>1.4286455</v>
      </c>
      <c r="S786" s="53">
        <v>1.0729169999999999</v>
      </c>
      <c r="T786" s="53">
        <v>1.3333330000000001</v>
      </c>
      <c r="U786" s="53">
        <v>1.2444440000000001</v>
      </c>
      <c r="V786" s="53">
        <v>3.6979169999999999</v>
      </c>
      <c r="W786" s="53">
        <v>0.92708299999999999</v>
      </c>
      <c r="X786" s="53">
        <v>1.9791669999999999</v>
      </c>
      <c r="Y786" s="53">
        <v>1.625</v>
      </c>
      <c r="Z786" s="53">
        <v>2.90625</v>
      </c>
      <c r="AA786" s="53">
        <v>1.7083330000000001</v>
      </c>
      <c r="AB786" s="53">
        <v>0.4375</v>
      </c>
      <c r="AC786" s="53">
        <v>1.765625</v>
      </c>
      <c r="AD786" s="53">
        <v>0.88541700000000001</v>
      </c>
      <c r="AE786" s="53">
        <v>2.8020830000000001</v>
      </c>
      <c r="AF786" s="53">
        <v>2.7604169999999999</v>
      </c>
      <c r="AG786" s="53">
        <v>2.390625</v>
      </c>
      <c r="AH786" s="53">
        <v>1.0625</v>
      </c>
      <c r="AI786" s="53">
        <v>0.421875</v>
      </c>
      <c r="AJ786" s="53">
        <v>0.19791700000000001</v>
      </c>
      <c r="AK786" s="53">
        <v>2.4166669999999999</v>
      </c>
      <c r="AL786" s="53">
        <v>0.56666700000000003</v>
      </c>
      <c r="AM786" s="53">
        <v>0.53125</v>
      </c>
      <c r="AN786" s="53">
        <v>2.4166669999999999</v>
      </c>
      <c r="AO786" s="53">
        <v>0.28125</v>
      </c>
      <c r="AP786" s="53">
        <v>3.59375</v>
      </c>
      <c r="AQ786" s="53">
        <v>3.0989580000000001</v>
      </c>
      <c r="AR786" s="54">
        <f t="shared" si="23"/>
        <v>1.5591537926829266</v>
      </c>
      <c r="AS786" s="53">
        <f t="shared" si="24"/>
        <v>1.0252963954493903</v>
      </c>
      <c r="AV786" s="53">
        <v>147</v>
      </c>
      <c r="AW786" s="53" t="s">
        <v>474</v>
      </c>
      <c r="AX786" s="53">
        <v>1.9222999999999999</v>
      </c>
      <c r="AY786" s="53">
        <v>0.89583299999999999</v>
      </c>
      <c r="AZ786" s="53">
        <v>0.34375</v>
      </c>
      <c r="BA786" s="53">
        <v>0.219444</v>
      </c>
      <c r="BB786" s="53">
        <v>2.0572919999999999</v>
      </c>
      <c r="BC786" s="53">
        <v>2.1979169999999999</v>
      </c>
      <c r="BD786" s="53">
        <v>0.230208</v>
      </c>
      <c r="BE786" s="53">
        <v>0.84375</v>
      </c>
      <c r="BF786" s="53">
        <v>0.1875</v>
      </c>
      <c r="BG786" s="53">
        <v>0.13020799999999999</v>
      </c>
      <c r="BH786" s="53">
        <v>1.328125</v>
      </c>
      <c r="BI786" s="53">
        <v>0.96354200000000001</v>
      </c>
      <c r="BJ786" s="54">
        <f t="shared" si="25"/>
        <v>0.94332241666666672</v>
      </c>
      <c r="BK786" s="53">
        <f t="shared" si="28"/>
        <v>0.80981358834056272</v>
      </c>
      <c r="BM786" s="53">
        <v>147</v>
      </c>
      <c r="BN786" s="53" t="s">
        <v>474</v>
      </c>
      <c r="BO786" s="53">
        <v>1.4312</v>
      </c>
      <c r="BP786" s="53">
        <v>2.0572919999999999</v>
      </c>
      <c r="BQ786" s="53">
        <v>1.53125</v>
      </c>
      <c r="BR786" s="53">
        <v>0.79166700000000001</v>
      </c>
      <c r="BS786" s="53">
        <v>0.22916700000000001</v>
      </c>
      <c r="BT786" s="53">
        <v>0.82083300000000003</v>
      </c>
      <c r="BU786" s="53">
        <v>0.33333299999999999</v>
      </c>
      <c r="BV786" s="53">
        <v>1.140625</v>
      </c>
      <c r="BW786" s="53">
        <v>1.266667</v>
      </c>
      <c r="BX786" s="53">
        <v>0.54166700000000001</v>
      </c>
      <c r="BY786" s="53">
        <v>0.296875</v>
      </c>
      <c r="BZ786" s="53">
        <v>0.77604200000000001</v>
      </c>
      <c r="CA786" s="53">
        <v>2.2083330000000001</v>
      </c>
      <c r="CB786" s="53">
        <v>1.2552080000000001</v>
      </c>
      <c r="CC786" s="53">
        <v>1.0729169999999999</v>
      </c>
      <c r="CD786" s="53">
        <v>0.27604200000000001</v>
      </c>
      <c r="CE786" s="53">
        <v>0.59375</v>
      </c>
      <c r="CF786" s="53">
        <v>0.24479200000000001</v>
      </c>
      <c r="CG786" s="53">
        <v>1.03125</v>
      </c>
      <c r="CH786" s="53">
        <v>0.48958299999999999</v>
      </c>
      <c r="CI786" s="53">
        <v>0.953125</v>
      </c>
      <c r="CJ786" s="53">
        <v>0.90104200000000001</v>
      </c>
      <c r="CK786" s="53">
        <v>1.8802080000000001</v>
      </c>
      <c r="CL786" s="53">
        <v>2.1197919999999999</v>
      </c>
      <c r="CM786" s="53">
        <v>0.45833299999999999</v>
      </c>
      <c r="CN786" s="54">
        <f t="shared" si="26"/>
        <v>0.98803972000000007</v>
      </c>
      <c r="CO786" s="53">
        <f t="shared" si="27"/>
        <v>0.60990727537863765</v>
      </c>
      <c r="CR786" s="53">
        <v>147</v>
      </c>
      <c r="CS786" s="53" t="s">
        <v>474</v>
      </c>
      <c r="CT786" s="53">
        <v>4.7663999999999998E-2</v>
      </c>
      <c r="CU786" s="53">
        <v>1.7708000000000002E-2</v>
      </c>
      <c r="CV786" s="53">
        <v>8.7499999999999994E-2</v>
      </c>
      <c r="CW786" s="53">
        <v>0.10277799999999999</v>
      </c>
      <c r="CX786" s="53">
        <v>0.16736100000000001</v>
      </c>
      <c r="CY786" s="53">
        <v>2.5694000000000002E-2</v>
      </c>
      <c r="CZ786" s="53">
        <v>0.55659700000000001</v>
      </c>
      <c r="DA786" s="53">
        <v>0.16805600000000001</v>
      </c>
      <c r="DB786" s="53">
        <v>1.6145830000000001</v>
      </c>
      <c r="DC786" s="54">
        <f t="shared" si="21"/>
        <v>0.3097712222222222</v>
      </c>
      <c r="DD786" s="17">
        <f t="shared" si="22"/>
        <v>0.51608772216813537</v>
      </c>
    </row>
    <row r="787" spans="1:108" x14ac:dyDescent="0.2">
      <c r="A787" s="53">
        <v>148</v>
      </c>
      <c r="B787" s="53" t="s">
        <v>474</v>
      </c>
      <c r="C787" s="53">
        <v>2.7134999999999998</v>
      </c>
      <c r="D787" s="53">
        <v>1.0781000000000001</v>
      </c>
      <c r="E787" s="53">
        <v>1.3958330000000001</v>
      </c>
      <c r="F787" s="53">
        <v>0.44791700000000001</v>
      </c>
      <c r="G787" s="53">
        <v>0.44270799999999999</v>
      </c>
      <c r="H787" s="53">
        <v>2.8125</v>
      </c>
      <c r="I787" s="53">
        <v>0.8125</v>
      </c>
      <c r="J787" s="53">
        <v>2.3958330000000001</v>
      </c>
      <c r="K787" s="53">
        <v>0.46956500000000001</v>
      </c>
      <c r="L787" s="53">
        <v>1.46875</v>
      </c>
      <c r="M787" s="53">
        <v>0.890625</v>
      </c>
      <c r="N787" s="53">
        <v>8.2292000000000004E-2</v>
      </c>
      <c r="O787" s="53">
        <v>0.62083299999999997</v>
      </c>
      <c r="P787" s="53">
        <v>0.41666700000000001</v>
      </c>
      <c r="Q787" s="53">
        <v>1.125</v>
      </c>
      <c r="R787" s="53">
        <v>0.98541650000000003</v>
      </c>
      <c r="S787" s="53">
        <v>0.796875</v>
      </c>
      <c r="T787" s="53">
        <v>1.1458330000000001</v>
      </c>
      <c r="U787" s="53">
        <v>1.1375</v>
      </c>
      <c r="V787" s="53">
        <v>3.1197919999999999</v>
      </c>
      <c r="W787" s="53">
        <v>0.63888900000000004</v>
      </c>
      <c r="X787" s="53">
        <v>2.0260419999999999</v>
      </c>
      <c r="Y787" s="53">
        <v>1.5052080000000001</v>
      </c>
      <c r="Z787" s="53">
        <v>2.453125</v>
      </c>
      <c r="AA787" s="53">
        <v>1.6354169999999999</v>
      </c>
      <c r="AB787" s="53">
        <v>0.359375</v>
      </c>
      <c r="AC787" s="53">
        <v>1.5625</v>
      </c>
      <c r="AD787" s="53">
        <v>0.76041700000000001</v>
      </c>
      <c r="AE787" s="53">
        <v>1.9270830000000001</v>
      </c>
      <c r="AF787" s="53">
        <v>2.3958330000000001</v>
      </c>
      <c r="AG787" s="53">
        <v>2.7291669999999999</v>
      </c>
      <c r="AH787" s="53">
        <v>1.0027779999999999</v>
      </c>
      <c r="AI787" s="53">
        <v>0.34375</v>
      </c>
      <c r="AJ787" s="53">
        <v>0.1875</v>
      </c>
      <c r="AK787" s="53">
        <v>2.1666669999999999</v>
      </c>
      <c r="AL787" s="53">
        <v>0.48888900000000002</v>
      </c>
      <c r="AM787" s="53">
        <v>0.40104200000000001</v>
      </c>
      <c r="AN787" s="53">
        <v>2.75</v>
      </c>
      <c r="AO787" s="53">
        <v>0.23958299999999999</v>
      </c>
      <c r="AP787" s="53">
        <v>4.0677079999999997</v>
      </c>
      <c r="AQ787" s="53">
        <v>3.2239580000000001</v>
      </c>
      <c r="AR787" s="54">
        <f t="shared" si="23"/>
        <v>1.3956822073170732</v>
      </c>
      <c r="AS787" s="53">
        <f t="shared" si="24"/>
        <v>1.0074608412813435</v>
      </c>
      <c r="AV787" s="53">
        <v>148</v>
      </c>
      <c r="AW787" s="53" t="s">
        <v>474</v>
      </c>
      <c r="AX787" s="53">
        <v>1.6288</v>
      </c>
      <c r="AY787" s="53">
        <v>0.56770799999999999</v>
      </c>
      <c r="AZ787" s="53">
        <v>0.28125</v>
      </c>
      <c r="BA787" s="53">
        <v>0.216667</v>
      </c>
      <c r="BB787" s="53">
        <v>1.6197919999999999</v>
      </c>
      <c r="BC787" s="53">
        <v>1.7552080000000001</v>
      </c>
      <c r="BD787" s="53">
        <v>0.33402799999999999</v>
      </c>
      <c r="BE787" s="53">
        <v>0.890625</v>
      </c>
      <c r="BF787" s="53">
        <v>0.183333</v>
      </c>
      <c r="BG787" s="53">
        <v>0.121181</v>
      </c>
      <c r="BH787" s="53">
        <v>1.3541669999999999</v>
      </c>
      <c r="BI787" s="53">
        <v>0.90104200000000001</v>
      </c>
      <c r="BJ787" s="54">
        <f t="shared" si="25"/>
        <v>0.82115008333333339</v>
      </c>
      <c r="BK787" s="53">
        <f t="shared" ref="BK787:BK798" si="29">STDEV(AX787:BH787)</f>
        <v>0.65621072089090682</v>
      </c>
      <c r="BM787" s="53">
        <v>148</v>
      </c>
      <c r="BN787" s="53" t="s">
        <v>474</v>
      </c>
      <c r="BO787" s="53">
        <v>1.2896000000000001</v>
      </c>
      <c r="BP787" s="53">
        <v>1.5833330000000001</v>
      </c>
      <c r="BQ787" s="53">
        <v>1.40625</v>
      </c>
      <c r="BR787" s="53">
        <v>4.6624999999999996</v>
      </c>
      <c r="BS787" s="53">
        <v>0.26319399999999998</v>
      </c>
      <c r="BT787" s="53">
        <v>0.65</v>
      </c>
      <c r="BU787" s="53">
        <v>0.35416700000000001</v>
      </c>
      <c r="BV787" s="53">
        <v>1.0677080000000001</v>
      </c>
      <c r="BW787" s="53">
        <v>1.0611109999999999</v>
      </c>
      <c r="BX787" s="53">
        <v>0.53645799999999999</v>
      </c>
      <c r="BY787" s="53">
        <v>0.27604200000000001</v>
      </c>
      <c r="BZ787" s="53">
        <v>0.63541700000000001</v>
      </c>
      <c r="CA787" s="53">
        <v>2.2708330000000001</v>
      </c>
      <c r="CB787" s="53">
        <v>1.203125</v>
      </c>
      <c r="CC787" s="53">
        <v>0.86458299999999999</v>
      </c>
      <c r="CD787" s="53">
        <v>0.21875</v>
      </c>
      <c r="CE787" s="53">
        <v>0.66666700000000001</v>
      </c>
      <c r="CF787" s="53">
        <v>0.33333299999999999</v>
      </c>
      <c r="CG787" s="53">
        <v>0.96354200000000001</v>
      </c>
      <c r="CH787" s="53">
        <v>0.44270799999999999</v>
      </c>
      <c r="CI787" s="53">
        <v>0.9375</v>
      </c>
      <c r="CJ787" s="53">
        <v>1.1770830000000001</v>
      </c>
      <c r="CK787" s="53">
        <v>1.453125</v>
      </c>
      <c r="CL787" s="53">
        <v>1.2760419999999999</v>
      </c>
      <c r="CM787" s="53">
        <v>0.41145799999999999</v>
      </c>
      <c r="CN787" s="54">
        <f t="shared" si="26"/>
        <v>1.0401811600000002</v>
      </c>
      <c r="CO787" s="53">
        <f t="shared" si="27"/>
        <v>0.90694151428931213</v>
      </c>
      <c r="CR787" s="53">
        <v>148</v>
      </c>
      <c r="CS787" s="53" t="s">
        <v>474</v>
      </c>
      <c r="CT787" s="53">
        <v>4.3561000000000002E-2</v>
      </c>
      <c r="CU787" s="53">
        <v>1.9096999999999999E-2</v>
      </c>
      <c r="CV787" s="53">
        <v>6.7361000000000004E-2</v>
      </c>
      <c r="CW787" s="53">
        <v>8.7499999999999994E-2</v>
      </c>
      <c r="CX787" s="53">
        <v>0.17951400000000001</v>
      </c>
      <c r="CY787" s="53">
        <v>2.1527999999999999E-2</v>
      </c>
      <c r="CZ787" s="53">
        <v>0.40381899999999998</v>
      </c>
      <c r="DA787" s="53">
        <v>0.15625</v>
      </c>
      <c r="DB787" s="53">
        <v>1.515625</v>
      </c>
      <c r="DC787" s="54">
        <f t="shared" ref="DC787:DC798" si="30">AVERAGE(CT787:DB787)</f>
        <v>0.27713944444444444</v>
      </c>
      <c r="DD787" s="17">
        <f t="shared" ref="DD787:DD798" si="31">STDEV(CT787:DB787)</f>
        <v>0.47964717297121406</v>
      </c>
    </row>
    <row r="788" spans="1:108" x14ac:dyDescent="0.2">
      <c r="A788" s="53">
        <v>149</v>
      </c>
      <c r="B788" s="53" t="s">
        <v>474</v>
      </c>
      <c r="C788" s="53">
        <v>2.4062000000000001</v>
      </c>
      <c r="D788" s="53">
        <v>0.97396000000000005</v>
      </c>
      <c r="E788" s="53">
        <v>1.0104169999999999</v>
      </c>
      <c r="F788" s="53">
        <v>0.42708299999999999</v>
      </c>
      <c r="G788" s="53">
        <v>0.45833299999999999</v>
      </c>
      <c r="H788" s="53">
        <v>2.1875</v>
      </c>
      <c r="I788" s="53">
        <v>0.71875</v>
      </c>
      <c r="J788" s="53">
        <v>2.2447919999999999</v>
      </c>
      <c r="K788" s="53">
        <v>0.43043500000000001</v>
      </c>
      <c r="L788" s="53">
        <v>1.3697919999999999</v>
      </c>
      <c r="M788" s="53">
        <v>0.71875</v>
      </c>
      <c r="N788" s="53">
        <v>8.6110999999999993E-2</v>
      </c>
      <c r="O788" s="53">
        <v>0.63333300000000003</v>
      </c>
      <c r="P788" s="53">
        <v>0.41666700000000001</v>
      </c>
      <c r="Q788" s="53">
        <v>1.125</v>
      </c>
      <c r="R788" s="53">
        <v>0.87187499999999996</v>
      </c>
      <c r="S788" s="53">
        <v>0.81770799999999999</v>
      </c>
      <c r="T788" s="53">
        <v>1.1510419999999999</v>
      </c>
      <c r="U788" s="53">
        <v>1.0135419999999999</v>
      </c>
      <c r="V788" s="53">
        <v>3.171875</v>
      </c>
      <c r="W788" s="53">
        <v>0.47916700000000001</v>
      </c>
      <c r="X788" s="53">
        <v>1.8229169999999999</v>
      </c>
      <c r="Y788" s="53">
        <v>1.421875</v>
      </c>
      <c r="Z788" s="53">
        <v>2.2916669999999999</v>
      </c>
      <c r="AA788" s="53">
        <v>1.2291669999999999</v>
      </c>
      <c r="AB788" s="53">
        <v>0.36458299999999999</v>
      </c>
      <c r="AC788" s="53">
        <v>1.65625</v>
      </c>
      <c r="AD788" s="53">
        <v>0.72916700000000001</v>
      </c>
      <c r="AE788" s="53">
        <v>2.09375</v>
      </c>
      <c r="AF788" s="53">
        <v>2.578125</v>
      </c>
      <c r="AG788" s="53">
        <v>2.1354169999999999</v>
      </c>
      <c r="AH788" s="53">
        <v>0.83680600000000005</v>
      </c>
      <c r="AI788" s="53">
        <v>0.359375</v>
      </c>
      <c r="AJ788" s="53">
        <v>0.22395799999999999</v>
      </c>
      <c r="AK788" s="53">
        <v>2.1510419999999999</v>
      </c>
      <c r="AL788" s="53">
        <v>0.63333300000000003</v>
      </c>
      <c r="AM788" s="53">
        <v>0.421875</v>
      </c>
      <c r="AN788" s="53">
        <v>2.46875</v>
      </c>
      <c r="AO788" s="53">
        <v>0.24479200000000001</v>
      </c>
      <c r="AP788" s="53">
        <v>3.6614580000000001</v>
      </c>
      <c r="AQ788" s="53">
        <v>2.9479169999999999</v>
      </c>
      <c r="AR788" s="54">
        <f t="shared" ref="AR788:AR798" si="32">AVERAGE(C788:AQ788)</f>
        <v>1.2923062439024389</v>
      </c>
      <c r="AS788" s="53">
        <f t="shared" ref="AS788:AS798" si="33">STDEV(C788:AQ788)</f>
        <v>0.92141359599198958</v>
      </c>
      <c r="AV788" s="53">
        <v>149</v>
      </c>
      <c r="AW788" s="53" t="s">
        <v>474</v>
      </c>
      <c r="AX788" s="53">
        <v>1.4582999999999999</v>
      </c>
      <c r="AY788" s="53">
        <v>0.46354200000000001</v>
      </c>
      <c r="AZ788" s="53">
        <v>0.33333299999999999</v>
      </c>
      <c r="BA788" s="53">
        <v>0.17222199999999999</v>
      </c>
      <c r="BB788" s="53">
        <v>1.390625</v>
      </c>
      <c r="BC788" s="53">
        <v>1.421875</v>
      </c>
      <c r="BD788" s="53">
        <v>0.26631899999999997</v>
      </c>
      <c r="BE788" s="53">
        <v>0.69791700000000001</v>
      </c>
      <c r="BF788" s="53">
        <v>0.16250000000000001</v>
      </c>
      <c r="BG788" s="53">
        <v>0.11840299999999999</v>
      </c>
      <c r="BH788" s="53">
        <v>1.2708330000000001</v>
      </c>
      <c r="BI788" s="53">
        <v>0.84375</v>
      </c>
      <c r="BJ788" s="54">
        <f t="shared" ref="BJ788:BJ798" si="34">AVERAGE(AX788:BI788)</f>
        <v>0.71663491666666668</v>
      </c>
      <c r="BK788" s="53">
        <f t="shared" si="29"/>
        <v>0.56416339942289773</v>
      </c>
      <c r="BM788" s="53">
        <v>149</v>
      </c>
      <c r="BN788" s="53" t="s">
        <v>474</v>
      </c>
      <c r="BO788" s="53">
        <v>1.2479</v>
      </c>
      <c r="BP788" s="53">
        <v>1.2916669999999999</v>
      </c>
      <c r="BQ788" s="53">
        <v>1.2552080000000001</v>
      </c>
      <c r="BR788" s="53">
        <v>4.05</v>
      </c>
      <c r="BS788" s="53">
        <v>0.22986100000000001</v>
      </c>
      <c r="BT788" s="53">
        <v>0.67777799999999999</v>
      </c>
      <c r="BU788" s="53">
        <v>0.27083299999999999</v>
      </c>
      <c r="BV788" s="53">
        <v>0.859375</v>
      </c>
      <c r="BW788" s="53">
        <v>0.82499999999999996</v>
      </c>
      <c r="BX788" s="53">
        <v>0.53645799999999999</v>
      </c>
      <c r="BY788" s="53">
        <v>0.296875</v>
      </c>
      <c r="BZ788" s="53">
        <v>0.80208299999999999</v>
      </c>
      <c r="CA788" s="53">
        <v>2.0625</v>
      </c>
      <c r="CB788" s="53">
        <v>1.078125</v>
      </c>
      <c r="CC788" s="53">
        <v>0.81770799999999999</v>
      </c>
      <c r="CD788" s="53">
        <v>0.18229200000000001</v>
      </c>
      <c r="CE788" s="53">
        <v>0.59895799999999999</v>
      </c>
      <c r="CF788" s="53">
        <v>0.24479200000000001</v>
      </c>
      <c r="CG788" s="53">
        <v>0.84895799999999999</v>
      </c>
      <c r="CH788" s="53">
        <v>0.43229200000000001</v>
      </c>
      <c r="CI788" s="53">
        <v>0.82291700000000001</v>
      </c>
      <c r="CJ788" s="53">
        <v>1.5260419999999999</v>
      </c>
      <c r="CK788" s="53">
        <v>1.6875</v>
      </c>
      <c r="CL788" s="53">
        <v>1.3177080000000001</v>
      </c>
      <c r="CM788" s="53">
        <v>0.421875</v>
      </c>
      <c r="CN788" s="54">
        <f t="shared" ref="CN788:CN798" si="35">AVERAGE(BO788:CM788)</f>
        <v>0.97538820000000004</v>
      </c>
      <c r="CO788" s="53">
        <f t="shared" ref="CO788:CO798" si="36">STDEV(BO788:CM788)</f>
        <v>0.80765950023870414</v>
      </c>
      <c r="CR788" s="53">
        <v>149</v>
      </c>
      <c r="CS788" s="53" t="s">
        <v>474</v>
      </c>
      <c r="CT788" s="53">
        <v>4.5769999999999998E-2</v>
      </c>
      <c r="CU788" s="53">
        <v>1.2500000000000001E-2</v>
      </c>
      <c r="CV788" s="53">
        <v>5.2082999999999997E-2</v>
      </c>
      <c r="CW788" s="53">
        <v>8.9930999999999997E-2</v>
      </c>
      <c r="CX788" s="53">
        <v>0.176042</v>
      </c>
      <c r="CY788" s="53">
        <v>1.9792000000000001E-2</v>
      </c>
      <c r="CZ788" s="53">
        <v>0.37534699999999999</v>
      </c>
      <c r="DA788" s="53">
        <v>0.142014</v>
      </c>
      <c r="DB788" s="53">
        <v>1.2604169999999999</v>
      </c>
      <c r="DC788" s="54">
        <f t="shared" si="30"/>
        <v>0.24154400000000001</v>
      </c>
      <c r="DD788" s="17">
        <f t="shared" si="31"/>
        <v>0.39828486988711981</v>
      </c>
    </row>
    <row r="789" spans="1:108" x14ac:dyDescent="0.2">
      <c r="A789" s="53">
        <v>150</v>
      </c>
      <c r="B789" s="53" t="s">
        <v>474</v>
      </c>
      <c r="C789" s="53">
        <v>2.5729000000000002</v>
      </c>
      <c r="D789" s="53">
        <v>0.98436999999999997</v>
      </c>
      <c r="E789" s="53">
        <v>0.66145799999999999</v>
      </c>
      <c r="F789" s="53">
        <v>0.36458299999999999</v>
      </c>
      <c r="G789" s="53">
        <v>0.42708299999999999</v>
      </c>
      <c r="H789" s="53">
        <v>2.0417000000000001</v>
      </c>
      <c r="I789" s="53">
        <v>0.76041700000000001</v>
      </c>
      <c r="J789" s="53">
        <v>2.1302080000000001</v>
      </c>
      <c r="K789" s="53">
        <v>0.48913000000000001</v>
      </c>
      <c r="L789" s="53">
        <v>1.3385419999999999</v>
      </c>
      <c r="M789" s="53">
        <v>0.83333299999999999</v>
      </c>
      <c r="N789" s="53">
        <v>0.1</v>
      </c>
      <c r="O789" s="53">
        <v>0.64444400000000002</v>
      </c>
      <c r="P789" s="53">
        <v>2.1458330000000001</v>
      </c>
      <c r="Q789" s="53">
        <v>1.1305559999999999</v>
      </c>
      <c r="R789" s="53">
        <v>0.95086800000000005</v>
      </c>
      <c r="S789" s="53">
        <v>0.81770799999999999</v>
      </c>
      <c r="T789" s="53">
        <v>1.0208330000000001</v>
      </c>
      <c r="U789" s="53">
        <v>0.81909699999999996</v>
      </c>
      <c r="V789" s="53">
        <v>3.2604169999999999</v>
      </c>
      <c r="W789" s="53">
        <v>0.44444400000000001</v>
      </c>
      <c r="X789" s="53">
        <v>1.7864580000000001</v>
      </c>
      <c r="Y789" s="53">
        <v>1.3958330000000001</v>
      </c>
      <c r="Z789" s="53">
        <v>2.5572919999999999</v>
      </c>
      <c r="AA789" s="53">
        <v>1.21875</v>
      </c>
      <c r="AB789" s="53">
        <v>0.36458299999999999</v>
      </c>
      <c r="AC789" s="53">
        <v>1.84375</v>
      </c>
      <c r="AD789" s="53">
        <v>0.6875</v>
      </c>
      <c r="AE789" s="53">
        <v>1.71875</v>
      </c>
      <c r="AF789" s="53">
        <v>2.28125</v>
      </c>
      <c r="AG789" s="53">
        <v>1.6354169999999999</v>
      </c>
      <c r="AH789" s="53">
        <v>0.72777800000000004</v>
      </c>
      <c r="AI789" s="53">
        <v>0.359375</v>
      </c>
      <c r="AJ789" s="53">
        <v>0.17708299999999999</v>
      </c>
      <c r="AK789" s="53">
        <v>1.9583330000000001</v>
      </c>
      <c r="AL789" s="53">
        <v>0.58333299999999999</v>
      </c>
      <c r="AM789" s="53">
        <v>0.42708299999999999</v>
      </c>
      <c r="AN789" s="53">
        <v>2.4427080000000001</v>
      </c>
      <c r="AO789" s="53">
        <v>0.22395799999999999</v>
      </c>
      <c r="AP789" s="53">
        <v>3.9114580000000001</v>
      </c>
      <c r="AQ789" s="53">
        <v>2.8802080000000001</v>
      </c>
      <c r="AR789" s="54">
        <f t="shared" si="32"/>
        <v>1.2955810731707322</v>
      </c>
      <c r="AS789" s="53">
        <f t="shared" si="33"/>
        <v>0.93027192199443387</v>
      </c>
      <c r="AV789" s="53">
        <v>150</v>
      </c>
      <c r="AW789" s="53" t="s">
        <v>474</v>
      </c>
      <c r="AX789" s="53">
        <v>1.3447</v>
      </c>
      <c r="AY789" s="53">
        <v>0.35416700000000001</v>
      </c>
      <c r="AZ789" s="53">
        <v>0.24479200000000001</v>
      </c>
      <c r="BA789" s="53">
        <v>0.222222</v>
      </c>
      <c r="BB789" s="53">
        <v>1.3177080000000001</v>
      </c>
      <c r="BC789" s="53">
        <v>1.3125</v>
      </c>
      <c r="BD789" s="53">
        <v>0.455903</v>
      </c>
      <c r="BE789" s="53">
        <v>0.61458299999999999</v>
      </c>
      <c r="BF789" s="53">
        <v>0.25833299999999998</v>
      </c>
      <c r="BG789" s="53">
        <v>0.12743099999999999</v>
      </c>
      <c r="BH789" s="53">
        <v>1.1041669999999999</v>
      </c>
      <c r="BI789" s="53">
        <v>0.8125</v>
      </c>
      <c r="BJ789" s="54">
        <f t="shared" si="34"/>
        <v>0.68075049999999993</v>
      </c>
      <c r="BK789" s="53">
        <f t="shared" si="29"/>
        <v>0.49697618615786643</v>
      </c>
      <c r="BM789" s="53">
        <v>150</v>
      </c>
      <c r="BN789" s="53" t="s">
        <v>474</v>
      </c>
      <c r="BO789" s="53">
        <v>1.2604</v>
      </c>
      <c r="BP789" s="53">
        <v>1.15625</v>
      </c>
      <c r="BQ789" s="53">
        <v>0.99479200000000001</v>
      </c>
      <c r="BR789" s="53">
        <v>4.7583330000000004</v>
      </c>
      <c r="BS789" s="53">
        <v>0.252778</v>
      </c>
      <c r="BT789" s="53">
        <v>0.74375000000000002</v>
      </c>
      <c r="BU789" s="53">
        <v>0.18229200000000001</v>
      </c>
      <c r="BV789" s="53">
        <v>1.0416669999999999</v>
      </c>
      <c r="BW789" s="53">
        <v>0.91666700000000001</v>
      </c>
      <c r="BX789" s="53">
        <v>0.63020799999999999</v>
      </c>
      <c r="BY789" s="53">
        <v>0.296875</v>
      </c>
      <c r="BZ789" s="53">
        <v>0.72395799999999999</v>
      </c>
      <c r="CA789" s="53">
        <v>2.2864580000000001</v>
      </c>
      <c r="CB789" s="53">
        <v>1.28125</v>
      </c>
      <c r="CC789" s="53">
        <v>0.74479200000000001</v>
      </c>
      <c r="CD789" s="53">
        <v>0.19791700000000001</v>
      </c>
      <c r="CE789" s="53">
        <v>0.58333299999999999</v>
      </c>
      <c r="CF789" s="53">
        <v>0.35416700000000001</v>
      </c>
      <c r="CG789" s="53">
        <v>0.765625</v>
      </c>
      <c r="CH789" s="53">
        <v>0.46354200000000001</v>
      </c>
      <c r="CI789" s="53">
        <v>0.70833299999999999</v>
      </c>
      <c r="CJ789" s="53">
        <v>1.2291669999999999</v>
      </c>
      <c r="CK789" s="53">
        <v>1.1458330000000001</v>
      </c>
      <c r="CL789" s="53">
        <v>1.6979169999999999</v>
      </c>
      <c r="CM789" s="53">
        <v>0.46354200000000001</v>
      </c>
      <c r="CN789" s="54">
        <f t="shared" si="35"/>
        <v>0.99519384</v>
      </c>
      <c r="CO789" s="53">
        <f t="shared" si="36"/>
        <v>0.92500236017012782</v>
      </c>
      <c r="CR789" s="53">
        <v>150</v>
      </c>
      <c r="CS789" s="53" t="s">
        <v>474</v>
      </c>
      <c r="CT789" s="53">
        <v>4.4192000000000002E-2</v>
      </c>
      <c r="CU789" s="53">
        <v>1.3194000000000001E-2</v>
      </c>
      <c r="CV789" s="53">
        <v>4.6181E-2</v>
      </c>
      <c r="CW789" s="53">
        <v>8.6110999999999993E-2</v>
      </c>
      <c r="CX789" s="53">
        <v>0.15659699999999999</v>
      </c>
      <c r="CY789" s="53">
        <v>1.6319E-2</v>
      </c>
      <c r="CZ789" s="53">
        <v>0.4</v>
      </c>
      <c r="DA789" s="53">
        <v>0.155556</v>
      </c>
      <c r="DB789" s="53">
        <v>1.2239580000000001</v>
      </c>
      <c r="DC789" s="54">
        <f t="shared" si="30"/>
        <v>0.23801200000000003</v>
      </c>
      <c r="DD789" s="17">
        <f t="shared" si="31"/>
        <v>0.38872985146435568</v>
      </c>
    </row>
    <row r="790" spans="1:108" x14ac:dyDescent="0.2">
      <c r="A790" s="53">
        <v>151</v>
      </c>
      <c r="B790" s="53" t="s">
        <v>474</v>
      </c>
      <c r="C790" s="53">
        <v>2.4062000000000001</v>
      </c>
      <c r="D790" s="53">
        <v>0.94271000000000005</v>
      </c>
      <c r="E790" s="53">
        <v>0.69791700000000001</v>
      </c>
      <c r="F790" s="53">
        <v>0.375</v>
      </c>
      <c r="G790" s="53">
        <v>0.30208299999999999</v>
      </c>
      <c r="H790" s="53">
        <v>2.0156000000000001</v>
      </c>
      <c r="I790" s="53">
        <v>0.640625</v>
      </c>
      <c r="J790" s="53">
        <v>1.859375</v>
      </c>
      <c r="K790" s="53">
        <v>0.41739100000000001</v>
      </c>
      <c r="L790" s="53">
        <v>1.1927080000000001</v>
      </c>
      <c r="M790" s="53">
        <v>0.74479200000000001</v>
      </c>
      <c r="N790" s="53">
        <v>9.3403E-2</v>
      </c>
      <c r="O790" s="53">
        <v>0.64166699999999999</v>
      </c>
      <c r="P790" s="53">
        <v>2.2833329999999998</v>
      </c>
      <c r="Q790" s="53">
        <v>1.25</v>
      </c>
      <c r="R790" s="53">
        <v>0.77604165000000003</v>
      </c>
      <c r="S790" s="53">
        <v>0.6875</v>
      </c>
      <c r="T790" s="53">
        <v>0.97395799999999999</v>
      </c>
      <c r="U790" s="53">
        <v>0.875</v>
      </c>
      <c r="V790" s="53">
        <v>3.4114580000000001</v>
      </c>
      <c r="W790" s="53">
        <v>0.45486100000000002</v>
      </c>
      <c r="X790" s="53">
        <v>1.546875</v>
      </c>
      <c r="Y790" s="53">
        <v>1.2760419999999999</v>
      </c>
      <c r="Z790" s="53">
        <v>2.3385419999999999</v>
      </c>
      <c r="AA790" s="53">
        <v>1.15625</v>
      </c>
      <c r="AB790" s="53">
        <v>0.375</v>
      </c>
      <c r="AC790" s="53">
        <v>1.625</v>
      </c>
      <c r="AD790" s="53">
        <v>0.75520799999999999</v>
      </c>
      <c r="AE790" s="53">
        <v>1.6197919999999999</v>
      </c>
      <c r="AF790" s="53">
        <v>2.2135419999999999</v>
      </c>
      <c r="AG790" s="53">
        <v>2.2447919999999999</v>
      </c>
      <c r="AH790" s="53">
        <v>0.69930599999999998</v>
      </c>
      <c r="AI790" s="53">
        <v>0.44270799999999999</v>
      </c>
      <c r="AJ790" s="53">
        <v>0.21875</v>
      </c>
      <c r="AK790" s="53">
        <v>2.046875</v>
      </c>
      <c r="AL790" s="53">
        <v>0.63888900000000004</v>
      </c>
      <c r="AM790" s="53">
        <v>0.703125</v>
      </c>
      <c r="AN790" s="53">
        <v>2.3177080000000001</v>
      </c>
      <c r="AO790" s="53">
        <v>0.28645799999999999</v>
      </c>
      <c r="AP790" s="53">
        <v>3.3020830000000001</v>
      </c>
      <c r="AQ790" s="53">
        <v>2.5</v>
      </c>
      <c r="AR790" s="54">
        <f t="shared" si="32"/>
        <v>1.2524040890243904</v>
      </c>
      <c r="AS790" s="53">
        <f t="shared" si="33"/>
        <v>0.86853942993106525</v>
      </c>
      <c r="AV790" s="53">
        <v>151</v>
      </c>
      <c r="AW790" s="53" t="s">
        <v>474</v>
      </c>
      <c r="AX790" s="53">
        <v>1.4724999999999999</v>
      </c>
      <c r="AY790" s="53">
        <v>0.390625</v>
      </c>
      <c r="AZ790" s="53">
        <v>0.22916700000000001</v>
      </c>
      <c r="BA790" s="53">
        <v>0.219444</v>
      </c>
      <c r="BB790" s="53">
        <v>1.3229169999999999</v>
      </c>
      <c r="BC790" s="53">
        <v>1.40625</v>
      </c>
      <c r="BD790" s="53">
        <v>0.40173599999999998</v>
      </c>
      <c r="BE790" s="53">
        <v>0.81770799999999999</v>
      </c>
      <c r="BF790" s="53">
        <v>0.17083300000000001</v>
      </c>
      <c r="BG790" s="53">
        <v>0.111806</v>
      </c>
      <c r="BH790" s="53">
        <v>1.109375</v>
      </c>
      <c r="BI790" s="53">
        <v>0.77604200000000001</v>
      </c>
      <c r="BJ790" s="54">
        <f t="shared" si="34"/>
        <v>0.70236691666666662</v>
      </c>
      <c r="BK790" s="53">
        <f t="shared" si="29"/>
        <v>0.54111825253835555</v>
      </c>
      <c r="BM790" s="53">
        <v>151</v>
      </c>
      <c r="BN790" s="53" t="s">
        <v>474</v>
      </c>
      <c r="BO790" s="53">
        <v>1.35</v>
      </c>
      <c r="BP790" s="53">
        <v>1.140625</v>
      </c>
      <c r="BQ790" s="53">
        <v>1.015625</v>
      </c>
      <c r="BR790" s="53">
        <v>4.9458330000000004</v>
      </c>
      <c r="BS790" s="53">
        <v>0.14444399999999999</v>
      </c>
      <c r="BT790" s="53">
        <v>0.61111099999999996</v>
      </c>
      <c r="BU790" s="53">
        <v>0.27604200000000001</v>
      </c>
      <c r="BV790" s="53">
        <v>0.89583299999999999</v>
      </c>
      <c r="BW790" s="53">
        <v>0.68055600000000005</v>
      </c>
      <c r="BX790" s="53">
        <v>0.5</v>
      </c>
      <c r="BY790" s="53">
        <v>0.35416700000000001</v>
      </c>
      <c r="BZ790" s="53">
        <v>0.66666700000000001</v>
      </c>
      <c r="CA790" s="53">
        <v>2.4583330000000001</v>
      </c>
      <c r="CB790" s="53">
        <v>1.1770830000000001</v>
      </c>
      <c r="CC790" s="53">
        <v>0.71354200000000001</v>
      </c>
      <c r="CD790" s="53">
        <v>0.17708299999999999</v>
      </c>
      <c r="CE790" s="53">
        <v>0.5</v>
      </c>
      <c r="CF790" s="53">
        <v>0.59895799999999999</v>
      </c>
      <c r="CG790" s="53">
        <v>0.76041700000000001</v>
      </c>
      <c r="CH790" s="53">
        <v>0.46354200000000001</v>
      </c>
      <c r="CI790" s="53">
        <v>0.89583299999999999</v>
      </c>
      <c r="CJ790" s="53">
        <v>1.1927080000000001</v>
      </c>
      <c r="CK790" s="53">
        <v>1.21875</v>
      </c>
      <c r="CL790" s="53">
        <v>2.4322919999999999</v>
      </c>
      <c r="CM790" s="53">
        <v>0.36979200000000001</v>
      </c>
      <c r="CN790" s="54">
        <f t="shared" si="35"/>
        <v>1.0215694399999999</v>
      </c>
      <c r="CO790" s="53">
        <f t="shared" si="36"/>
        <v>1.0045053935404429</v>
      </c>
      <c r="CR790" s="53">
        <v>151</v>
      </c>
      <c r="CS790" s="53" t="s">
        <v>474</v>
      </c>
      <c r="CT790" s="53">
        <v>4.3561000000000002E-2</v>
      </c>
      <c r="CU790" s="53">
        <v>1.3194000000000001E-2</v>
      </c>
      <c r="CV790" s="53">
        <v>3.8889E-2</v>
      </c>
      <c r="CW790" s="53">
        <v>7.6041999999999998E-2</v>
      </c>
      <c r="CX790" s="53">
        <v>0.19687499999999999</v>
      </c>
      <c r="CY790" s="53">
        <v>1.8402999999999999E-2</v>
      </c>
      <c r="CZ790" s="53">
        <v>0.29722199999999999</v>
      </c>
      <c r="DA790" s="53">
        <v>0.13229199999999999</v>
      </c>
      <c r="DB790" s="53">
        <v>1.0364580000000001</v>
      </c>
      <c r="DC790" s="54">
        <f t="shared" si="30"/>
        <v>0.2058817777777778</v>
      </c>
      <c r="DD790" s="17">
        <f t="shared" si="31"/>
        <v>0.32539712986586783</v>
      </c>
    </row>
    <row r="791" spans="1:108" x14ac:dyDescent="0.2">
      <c r="A791" s="53">
        <v>152</v>
      </c>
      <c r="B791" s="53" t="s">
        <v>474</v>
      </c>
      <c r="C791" s="53">
        <v>2.4426999999999999</v>
      </c>
      <c r="D791" s="53">
        <v>1.0156000000000001</v>
      </c>
      <c r="E791" s="53">
        <v>0.52604200000000001</v>
      </c>
      <c r="F791" s="53">
        <v>0.40104200000000001</v>
      </c>
      <c r="G791" s="53">
        <v>0.33854200000000001</v>
      </c>
      <c r="H791" s="53">
        <v>1.5832999999999999</v>
      </c>
      <c r="I791" s="53">
        <v>0.5625</v>
      </c>
      <c r="J791" s="53">
        <v>1.4322919999999999</v>
      </c>
      <c r="K791" s="53">
        <v>0.36521700000000001</v>
      </c>
      <c r="L791" s="53">
        <v>0.89583299999999999</v>
      </c>
      <c r="M791" s="53">
        <v>0.84895799999999999</v>
      </c>
      <c r="N791" s="53">
        <v>8.0208000000000002E-2</v>
      </c>
      <c r="O791" s="53">
        <v>0.42847200000000002</v>
      </c>
      <c r="P791" s="53">
        <v>1.4041669999999999</v>
      </c>
      <c r="Q791" s="53">
        <v>0.91874999999999996</v>
      </c>
      <c r="R791" s="53">
        <v>0.91249999999999998</v>
      </c>
      <c r="S791" s="53">
        <v>0.66666700000000001</v>
      </c>
      <c r="T791" s="53">
        <v>0.72916700000000001</v>
      </c>
      <c r="U791" s="53">
        <v>0.74861100000000003</v>
      </c>
      <c r="V791" s="53">
        <v>2.9791669999999999</v>
      </c>
      <c r="W791" s="53">
        <v>0.40277800000000002</v>
      </c>
      <c r="X791" s="53">
        <v>1.3958330000000001</v>
      </c>
      <c r="Y791" s="53">
        <v>1.3385419999999999</v>
      </c>
      <c r="Z791" s="53">
        <v>2.5052080000000001</v>
      </c>
      <c r="AA791" s="53">
        <v>1.0625</v>
      </c>
      <c r="AB791" s="53">
        <v>0.30208299999999999</v>
      </c>
      <c r="AC791" s="53">
        <v>1.390625</v>
      </c>
      <c r="AD791" s="53">
        <v>0.60416700000000001</v>
      </c>
      <c r="AE791" s="53">
        <v>1.2447919999999999</v>
      </c>
      <c r="AF791" s="53">
        <v>2.1614580000000001</v>
      </c>
      <c r="AG791" s="53">
        <v>2.2135419999999999</v>
      </c>
      <c r="AH791" s="53">
        <v>0.62777799999999995</v>
      </c>
      <c r="AI791" s="53">
        <v>0.43229200000000001</v>
      </c>
      <c r="AJ791" s="53">
        <v>0.171875</v>
      </c>
      <c r="AK791" s="53">
        <v>1.6979169999999999</v>
      </c>
      <c r="AL791" s="53">
        <v>0.35555599999999998</v>
      </c>
      <c r="AM791" s="53">
        <v>0.51041700000000001</v>
      </c>
      <c r="AN791" s="53">
        <v>2.2083330000000001</v>
      </c>
      <c r="AO791" s="53">
        <v>0.25520799999999999</v>
      </c>
      <c r="AP791" s="53">
        <v>3.265625</v>
      </c>
      <c r="AQ791" s="53">
        <v>2.7760419999999999</v>
      </c>
      <c r="AR791" s="54">
        <f t="shared" si="32"/>
        <v>1.1268855121951218</v>
      </c>
      <c r="AS791" s="53">
        <f t="shared" si="33"/>
        <v>0.84081764092076272</v>
      </c>
      <c r="AV791" s="53">
        <v>152</v>
      </c>
      <c r="AW791" s="53" t="s">
        <v>474</v>
      </c>
      <c r="AX791" s="53">
        <v>1.7849999999999999</v>
      </c>
      <c r="AY791" s="53">
        <v>0.38541700000000001</v>
      </c>
      <c r="AZ791" s="53">
        <v>0.265625</v>
      </c>
      <c r="BA791" s="53">
        <v>0.16388900000000001</v>
      </c>
      <c r="BB791" s="53">
        <v>1.0885419999999999</v>
      </c>
      <c r="BC791" s="53">
        <v>1.1302080000000001</v>
      </c>
      <c r="BD791" s="53">
        <v>0.26180599999999998</v>
      </c>
      <c r="BE791" s="53">
        <v>0.8125</v>
      </c>
      <c r="BF791" s="53">
        <v>0.55416699999999997</v>
      </c>
      <c r="BG791" s="53">
        <v>0.10625</v>
      </c>
      <c r="BH791" s="53">
        <v>1.0677080000000001</v>
      </c>
      <c r="BI791" s="53">
        <v>0.84895799999999999</v>
      </c>
      <c r="BJ791" s="54">
        <f t="shared" si="34"/>
        <v>0.70583916666666668</v>
      </c>
      <c r="BK791" s="53">
        <f t="shared" si="29"/>
        <v>0.52928705756919325</v>
      </c>
      <c r="BM791" s="53">
        <v>152</v>
      </c>
      <c r="BN791" s="53" t="s">
        <v>474</v>
      </c>
      <c r="BO791" s="53">
        <v>0.96457999999999999</v>
      </c>
      <c r="BP791" s="53">
        <v>1.015625</v>
      </c>
      <c r="BQ791" s="53">
        <v>0.96354200000000001</v>
      </c>
      <c r="BR791" s="53">
        <v>4.608333</v>
      </c>
      <c r="BS791" s="53">
        <v>0.185417</v>
      </c>
      <c r="BT791" s="53">
        <v>0.67638900000000002</v>
      </c>
      <c r="BU791" s="53">
        <v>0.22395799999999999</v>
      </c>
      <c r="BV791" s="53">
        <v>0.84375</v>
      </c>
      <c r="BW791" s="53">
        <v>0.72499999999999998</v>
      </c>
      <c r="BX791" s="53">
        <v>0.4375</v>
      </c>
      <c r="BY791" s="53">
        <v>0.34895799999999999</v>
      </c>
      <c r="BZ791" s="53">
        <v>0.63020799999999999</v>
      </c>
      <c r="CA791" s="53">
        <v>1.90625</v>
      </c>
      <c r="CB791" s="53">
        <v>1.0885419999999999</v>
      </c>
      <c r="CC791" s="53">
        <v>0.65104200000000001</v>
      </c>
      <c r="CD791" s="53">
        <v>0.234375</v>
      </c>
      <c r="CE791" s="53">
        <v>0.578125</v>
      </c>
      <c r="CF791" s="53">
        <v>0.21875</v>
      </c>
      <c r="CG791" s="53">
        <v>0.65104200000000001</v>
      </c>
      <c r="CH791" s="53">
        <v>0.57291700000000001</v>
      </c>
      <c r="CI791" s="53">
        <v>0.60416700000000001</v>
      </c>
      <c r="CJ791" s="53">
        <v>1.03125</v>
      </c>
      <c r="CK791" s="53">
        <v>1.2239580000000001</v>
      </c>
      <c r="CL791" s="53">
        <v>1.3541669999999999</v>
      </c>
      <c r="CM791" s="53">
        <v>0.39583299999999999</v>
      </c>
      <c r="CN791" s="54">
        <f t="shared" si="35"/>
        <v>0.88534712000000004</v>
      </c>
      <c r="CO791" s="53">
        <f t="shared" si="36"/>
        <v>0.87487318098193134</v>
      </c>
      <c r="CR791" s="53">
        <v>152</v>
      </c>
      <c r="CS791" s="53" t="s">
        <v>474</v>
      </c>
      <c r="CT791" s="53">
        <v>3.8825999999999999E-2</v>
      </c>
      <c r="CU791" s="53">
        <v>9.7219999999999997E-3</v>
      </c>
      <c r="CV791" s="53">
        <v>3.6110999999999997E-2</v>
      </c>
      <c r="CW791" s="53">
        <v>7.3263999999999996E-2</v>
      </c>
      <c r="CX791" s="53">
        <v>0.13958300000000001</v>
      </c>
      <c r="CY791" s="53">
        <v>1.4931E-2</v>
      </c>
      <c r="CZ791" s="53">
        <v>0.32152799999999998</v>
      </c>
      <c r="DA791" s="53">
        <v>0.122222</v>
      </c>
      <c r="DB791" s="53">
        <v>1.0208330000000001</v>
      </c>
      <c r="DC791" s="54">
        <f t="shared" si="30"/>
        <v>0.19744666666666666</v>
      </c>
      <c r="DD791" s="17">
        <f t="shared" si="31"/>
        <v>0.32356061112718898</v>
      </c>
    </row>
    <row r="792" spans="1:108" x14ac:dyDescent="0.2">
      <c r="A792" s="53">
        <v>153</v>
      </c>
      <c r="B792" s="53" t="s">
        <v>474</v>
      </c>
      <c r="C792" s="53">
        <v>2.0104000000000002</v>
      </c>
      <c r="D792" s="53">
        <v>1.1197999999999999</v>
      </c>
      <c r="E792" s="53">
        <v>0.46875</v>
      </c>
      <c r="F792" s="53">
        <v>0.46354200000000001</v>
      </c>
      <c r="G792" s="53">
        <v>0.40104200000000001</v>
      </c>
      <c r="H792" s="53">
        <v>1.4635</v>
      </c>
      <c r="I792" s="53">
        <v>0.55729200000000001</v>
      </c>
      <c r="J792" s="53">
        <v>1.1458330000000001</v>
      </c>
      <c r="K792" s="53">
        <v>0.29347800000000002</v>
      </c>
      <c r="L792" s="53">
        <v>1.046875</v>
      </c>
      <c r="M792" s="53">
        <v>0.66666700000000001</v>
      </c>
      <c r="N792" s="53">
        <v>8.7846999999999995E-2</v>
      </c>
      <c r="O792" s="53">
        <v>0.48402800000000001</v>
      </c>
      <c r="P792" s="53">
        <v>1.545833</v>
      </c>
      <c r="Q792" s="53">
        <v>0.78333299999999995</v>
      </c>
      <c r="R792" s="53">
        <v>0.54548600000000003</v>
      </c>
      <c r="S792" s="53">
        <v>0.67708299999999999</v>
      </c>
      <c r="T792" s="53">
        <v>0.86458299999999999</v>
      </c>
      <c r="U792" s="53">
        <v>0.70486099999999996</v>
      </c>
      <c r="V792" s="53">
        <v>2.7760419999999999</v>
      </c>
      <c r="W792" s="53">
        <v>0.33333299999999999</v>
      </c>
      <c r="X792" s="53">
        <v>1.53125</v>
      </c>
      <c r="Y792" s="53">
        <v>1.1041669999999999</v>
      </c>
      <c r="Z792" s="53">
        <v>2.1614580000000001</v>
      </c>
      <c r="AA792" s="53">
        <v>0.953125</v>
      </c>
      <c r="AB792" s="53">
        <v>0.34375</v>
      </c>
      <c r="AC792" s="53">
        <v>1.359375</v>
      </c>
      <c r="AD792" s="53">
        <v>0.59895799999999999</v>
      </c>
      <c r="AE792" s="53">
        <v>1.21875</v>
      </c>
      <c r="AF792" s="53">
        <v>2.2291669999999999</v>
      </c>
      <c r="AG792" s="53">
        <v>1.8020830000000001</v>
      </c>
      <c r="AH792" s="53">
        <v>0.59930600000000001</v>
      </c>
      <c r="AI792" s="53">
        <v>0.44791700000000001</v>
      </c>
      <c r="AJ792" s="53">
        <v>0.18229200000000001</v>
      </c>
      <c r="AK792" s="53">
        <v>1.5</v>
      </c>
      <c r="AL792" s="53">
        <v>0.31666699999999998</v>
      </c>
      <c r="AM792" s="53">
        <v>0.66145799999999999</v>
      </c>
      <c r="AN792" s="53">
        <v>1.7083330000000001</v>
      </c>
      <c r="AO792" s="53">
        <v>0.26041700000000001</v>
      </c>
      <c r="AP792" s="53">
        <v>2.09375</v>
      </c>
      <c r="AQ792" s="53">
        <v>2.4322919999999999</v>
      </c>
      <c r="AR792" s="54">
        <f t="shared" si="32"/>
        <v>1.0230273902439024</v>
      </c>
      <c r="AS792" s="53">
        <f t="shared" si="33"/>
        <v>0.69415463151713819</v>
      </c>
      <c r="AV792" s="53">
        <v>153</v>
      </c>
      <c r="AW792" s="53" t="s">
        <v>474</v>
      </c>
      <c r="AX792" s="53">
        <v>1.6241000000000001</v>
      </c>
      <c r="AY792" s="53">
        <v>0.30729200000000001</v>
      </c>
      <c r="AZ792" s="53">
        <v>0.20833299999999999</v>
      </c>
      <c r="BA792" s="53">
        <v>0.188889</v>
      </c>
      <c r="BB792" s="53">
        <v>1.1666669999999999</v>
      </c>
      <c r="BC792" s="53">
        <v>1.09375</v>
      </c>
      <c r="BD792" s="53">
        <v>0.30694399999999999</v>
      </c>
      <c r="BE792" s="53">
        <v>0.75520799999999999</v>
      </c>
      <c r="BF792" s="53">
        <v>0.183333</v>
      </c>
      <c r="BG792" s="53">
        <v>0.13472200000000001</v>
      </c>
      <c r="BH792" s="53">
        <v>1.0625</v>
      </c>
      <c r="BI792" s="53">
        <v>0.81770799999999999</v>
      </c>
      <c r="BJ792" s="54">
        <f t="shared" si="34"/>
        <v>0.65412049999999999</v>
      </c>
      <c r="BK792" s="53">
        <f t="shared" si="29"/>
        <v>0.5214213249305123</v>
      </c>
      <c r="BM792" s="53">
        <v>153</v>
      </c>
      <c r="BN792" s="53" t="s">
        <v>474</v>
      </c>
      <c r="BO792" s="53">
        <v>0.95208000000000004</v>
      </c>
      <c r="BP792" s="53">
        <v>1.015625</v>
      </c>
      <c r="BQ792" s="53">
        <v>0.97395799999999999</v>
      </c>
      <c r="BR792" s="53">
        <v>4.0583330000000002</v>
      </c>
      <c r="BS792" s="53">
        <v>0.24097199999999999</v>
      </c>
      <c r="BT792" s="53">
        <v>0.67430599999999996</v>
      </c>
      <c r="BU792" s="53">
        <v>0.296875</v>
      </c>
      <c r="BV792" s="53">
        <v>0.859375</v>
      </c>
      <c r="BW792" s="53">
        <v>0.61944399999999999</v>
      </c>
      <c r="BX792" s="53">
        <v>0.35416700000000001</v>
      </c>
      <c r="BY792" s="53">
        <v>0.25520799999999999</v>
      </c>
      <c r="BZ792" s="53">
        <v>0.61458299999999999</v>
      </c>
      <c r="CA792" s="53">
        <v>1.6822919999999999</v>
      </c>
      <c r="CB792" s="53">
        <v>1.5104169999999999</v>
      </c>
      <c r="CC792" s="53">
        <v>0.63020799999999999</v>
      </c>
      <c r="CD792" s="53">
        <v>0.23958299999999999</v>
      </c>
      <c r="CE792" s="53">
        <v>0.54166700000000001</v>
      </c>
      <c r="CF792" s="53">
        <v>0.328125</v>
      </c>
      <c r="CG792" s="53">
        <v>0.58333299999999999</v>
      </c>
      <c r="CH792" s="53">
        <v>0.36458299999999999</v>
      </c>
      <c r="CI792" s="53">
        <v>0.64583299999999999</v>
      </c>
      <c r="CJ792" s="53">
        <v>0.83333299999999999</v>
      </c>
      <c r="CK792" s="53">
        <v>1.2447919999999999</v>
      </c>
      <c r="CL792" s="53">
        <v>2.0572919999999999</v>
      </c>
      <c r="CM792" s="53">
        <v>0.34895799999999999</v>
      </c>
      <c r="CN792" s="54">
        <f t="shared" si="35"/>
        <v>0.87701368000000002</v>
      </c>
      <c r="CO792" s="53">
        <f t="shared" si="36"/>
        <v>0.81329473820266629</v>
      </c>
      <c r="CR792" s="53">
        <v>153</v>
      </c>
      <c r="CS792" s="53" t="s">
        <v>474</v>
      </c>
      <c r="CT792" s="53">
        <v>4.6717000000000002E-2</v>
      </c>
      <c r="CU792" s="53">
        <v>8.3330000000000001E-3</v>
      </c>
      <c r="CV792" s="53">
        <v>0.04</v>
      </c>
      <c r="CW792" s="53">
        <v>5.1735999999999997E-2</v>
      </c>
      <c r="CX792" s="53">
        <v>0.16180600000000001</v>
      </c>
      <c r="CY792" s="53">
        <v>1.6667000000000001E-2</v>
      </c>
      <c r="CZ792" s="53">
        <v>0.30520799999999998</v>
      </c>
      <c r="DA792" s="53">
        <v>0.13472200000000001</v>
      </c>
      <c r="DB792" s="53">
        <v>0.82291700000000001</v>
      </c>
      <c r="DC792" s="54">
        <f t="shared" si="30"/>
        <v>0.17645622222222221</v>
      </c>
      <c r="DD792" s="17">
        <f t="shared" si="31"/>
        <v>0.26010830566024695</v>
      </c>
    </row>
    <row r="793" spans="1:108" x14ac:dyDescent="0.2">
      <c r="A793" s="53">
        <v>154</v>
      </c>
      <c r="B793" s="53" t="s">
        <v>474</v>
      </c>
      <c r="C793" s="53">
        <v>2.0625</v>
      </c>
      <c r="D793" s="53">
        <v>1.0781000000000001</v>
      </c>
      <c r="E793" s="53">
        <v>0.49479200000000001</v>
      </c>
      <c r="F793" s="53">
        <v>0.41666700000000001</v>
      </c>
      <c r="G793" s="53">
        <v>0.33854200000000001</v>
      </c>
      <c r="H793" s="53">
        <v>1.8177000000000001</v>
      </c>
      <c r="I793" s="53">
        <v>0.55729200000000001</v>
      </c>
      <c r="J793" s="53">
        <v>1.2916669999999999</v>
      </c>
      <c r="K793" s="53">
        <v>0.33260899999999999</v>
      </c>
      <c r="L793" s="53">
        <v>0.91666700000000001</v>
      </c>
      <c r="M793" s="53">
        <v>0.58854200000000001</v>
      </c>
      <c r="N793" s="53">
        <v>8.6805999999999994E-2</v>
      </c>
      <c r="O793" s="53">
        <v>0.434722</v>
      </c>
      <c r="P793" s="53">
        <v>1.625</v>
      </c>
      <c r="Q793" s="53">
        <v>0.71597200000000005</v>
      </c>
      <c r="R793" s="53">
        <v>0.53923650000000001</v>
      </c>
      <c r="S793" s="53">
        <v>0.52083299999999999</v>
      </c>
      <c r="T793" s="53">
        <v>1</v>
      </c>
      <c r="U793" s="53">
        <v>0.65868099999999996</v>
      </c>
      <c r="V793" s="53">
        <v>2.2604169999999999</v>
      </c>
      <c r="W793" s="53">
        <v>0.30555599999999999</v>
      </c>
      <c r="X793" s="53">
        <v>1.3958330000000001</v>
      </c>
      <c r="Y793" s="53">
        <v>1.09375</v>
      </c>
      <c r="Z793" s="53">
        <v>2.0052080000000001</v>
      </c>
      <c r="AA793" s="53">
        <v>0.94791700000000001</v>
      </c>
      <c r="AB793" s="53">
        <v>0.33854200000000001</v>
      </c>
      <c r="AC793" s="53">
        <v>1.375</v>
      </c>
      <c r="AD793" s="53">
        <v>0.57291700000000001</v>
      </c>
      <c r="AE793" s="53">
        <v>1.2083330000000001</v>
      </c>
      <c r="AF793" s="53">
        <v>2.0052080000000001</v>
      </c>
      <c r="AG793" s="53">
        <v>1.5677080000000001</v>
      </c>
      <c r="AH793" s="53">
        <v>0.50902800000000004</v>
      </c>
      <c r="AI793" s="53">
        <v>0.39583299999999999</v>
      </c>
      <c r="AJ793" s="53">
        <v>0.18229200000000001</v>
      </c>
      <c r="AK793" s="53">
        <v>1.34375</v>
      </c>
      <c r="AL793" s="53">
        <v>0.338889</v>
      </c>
      <c r="AM793" s="53">
        <v>0.40625</v>
      </c>
      <c r="AN793" s="53">
        <v>4.0260420000000003</v>
      </c>
      <c r="AO793" s="53">
        <v>0.30208299999999999</v>
      </c>
      <c r="AP793" s="53">
        <v>1.8958330000000001</v>
      </c>
      <c r="AQ793" s="53">
        <v>2.4270830000000001</v>
      </c>
      <c r="AR793" s="54">
        <f t="shared" si="32"/>
        <v>1.0336536707317074</v>
      </c>
      <c r="AS793" s="53">
        <f t="shared" si="33"/>
        <v>0.80510758893631396</v>
      </c>
      <c r="AV793" s="53">
        <v>154</v>
      </c>
      <c r="AW793" s="53" t="s">
        <v>474</v>
      </c>
      <c r="AX793" s="53">
        <v>1.4915</v>
      </c>
      <c r="AY793" s="53">
        <v>0.3125</v>
      </c>
      <c r="AZ793" s="53">
        <v>0.28125</v>
      </c>
      <c r="BA793" s="53">
        <v>0.216667</v>
      </c>
      <c r="BB793" s="53">
        <v>1.40625</v>
      </c>
      <c r="BC793" s="53">
        <v>1.4479169999999999</v>
      </c>
      <c r="BD793" s="53">
        <v>0.370139</v>
      </c>
      <c r="BE793" s="53">
        <v>0.80208299999999999</v>
      </c>
      <c r="BF793" s="53">
        <v>0.129167</v>
      </c>
      <c r="BG793" s="53">
        <v>9.6875000000000003E-2</v>
      </c>
      <c r="BH793" s="53">
        <v>0.875</v>
      </c>
      <c r="BI793" s="53">
        <v>0.79166700000000001</v>
      </c>
      <c r="BJ793" s="54">
        <f t="shared" si="34"/>
        <v>0.68508458333333333</v>
      </c>
      <c r="BK793" s="53">
        <f t="shared" si="29"/>
        <v>0.55466789449689458</v>
      </c>
      <c r="BM793" s="53">
        <v>154</v>
      </c>
      <c r="BN793" s="53" t="s">
        <v>474</v>
      </c>
      <c r="BO793" s="53">
        <v>1.0625</v>
      </c>
      <c r="BP793" s="53">
        <v>0.89583299999999999</v>
      </c>
      <c r="BQ793" s="53">
        <v>0.96354200000000001</v>
      </c>
      <c r="BR793" s="53">
        <v>3.2583329999999999</v>
      </c>
      <c r="BS793" s="53">
        <v>0.17638899999999999</v>
      </c>
      <c r="BT793" s="53">
        <v>0.49375000000000002</v>
      </c>
      <c r="BU793" s="53">
        <v>0.33854200000000001</v>
      </c>
      <c r="BV793" s="53">
        <v>0.77083299999999999</v>
      </c>
      <c r="BW793" s="53">
        <v>0.60833300000000001</v>
      </c>
      <c r="BX793" s="53">
        <v>0.390625</v>
      </c>
      <c r="BY793" s="53">
        <v>0.30208299999999999</v>
      </c>
      <c r="BZ793" s="53">
        <v>0.66666700000000001</v>
      </c>
      <c r="CA793" s="53">
        <v>2.1666669999999999</v>
      </c>
      <c r="CB793" s="53">
        <v>1.484375</v>
      </c>
      <c r="CC793" s="53">
        <v>0.66145799999999999</v>
      </c>
      <c r="CD793" s="53">
        <v>0.19791700000000001</v>
      </c>
      <c r="CE793" s="53">
        <v>0.44791700000000001</v>
      </c>
      <c r="CF793" s="53">
        <v>0.38541700000000001</v>
      </c>
      <c r="CG793" s="53">
        <v>0.578125</v>
      </c>
      <c r="CH793" s="53">
        <v>0.36979200000000001</v>
      </c>
      <c r="CI793" s="53">
        <v>0.609375</v>
      </c>
      <c r="CJ793" s="53">
        <v>0.90625</v>
      </c>
      <c r="CK793" s="53">
        <v>1.1875</v>
      </c>
      <c r="CL793" s="53">
        <v>1.1822919999999999</v>
      </c>
      <c r="CM793" s="53">
        <v>0.328125</v>
      </c>
      <c r="CN793" s="54">
        <f t="shared" si="35"/>
        <v>0.81730560000000008</v>
      </c>
      <c r="CO793" s="53">
        <f t="shared" si="36"/>
        <v>0.68074219087123311</v>
      </c>
      <c r="CR793" s="53">
        <v>154</v>
      </c>
      <c r="CS793" s="53" t="s">
        <v>474</v>
      </c>
      <c r="CT793" s="53">
        <v>3.7879000000000003E-2</v>
      </c>
      <c r="CU793" s="53">
        <v>1.2153000000000001E-2</v>
      </c>
      <c r="CV793" s="53">
        <v>4.4096999999999997E-2</v>
      </c>
      <c r="CW793" s="53">
        <v>6.0068999999999997E-2</v>
      </c>
      <c r="CX793" s="53">
        <v>0.13437499999999999</v>
      </c>
      <c r="CY793" s="53">
        <v>1.4931E-2</v>
      </c>
      <c r="CZ793" s="53">
        <v>0.26909699999999998</v>
      </c>
      <c r="DA793" s="53">
        <v>0.11874999999999999</v>
      </c>
      <c r="DB793" s="53">
        <v>0.86458299999999999</v>
      </c>
      <c r="DC793" s="54">
        <f t="shared" si="30"/>
        <v>0.17288155555555554</v>
      </c>
      <c r="DD793" s="17">
        <f t="shared" si="31"/>
        <v>0.27167102144464683</v>
      </c>
    </row>
    <row r="794" spans="1:108" x14ac:dyDescent="0.2">
      <c r="A794" s="53">
        <v>155</v>
      </c>
      <c r="B794" s="53" t="s">
        <v>474</v>
      </c>
      <c r="C794" s="53">
        <v>2.0573000000000001</v>
      </c>
      <c r="D794" s="53">
        <v>0.97916999999999998</v>
      </c>
      <c r="E794" s="53">
        <v>0.42708299999999999</v>
      </c>
      <c r="F794" s="53">
        <v>0.328125</v>
      </c>
      <c r="G794" s="53">
        <v>0.32291700000000001</v>
      </c>
      <c r="H794" s="53">
        <v>1.4479</v>
      </c>
      <c r="I794" s="53">
        <v>0.578125</v>
      </c>
      <c r="J794" s="53">
        <v>1.0625</v>
      </c>
      <c r="K794" s="53">
        <v>0.37826100000000001</v>
      </c>
      <c r="L794" s="53">
        <v>0.83333299999999999</v>
      </c>
      <c r="M794" s="53">
        <v>0.55208299999999999</v>
      </c>
      <c r="N794" s="53">
        <v>8.0208000000000002E-2</v>
      </c>
      <c r="O794" s="53">
        <v>0.42361100000000002</v>
      </c>
      <c r="P794" s="53">
        <v>1.4624999999999999</v>
      </c>
      <c r="Q794" s="53">
        <v>1.027083</v>
      </c>
      <c r="R794" s="53">
        <v>0.49392350000000002</v>
      </c>
      <c r="S794" s="53">
        <v>0.55729200000000001</v>
      </c>
      <c r="T794" s="53">
        <v>0.70833299999999999</v>
      </c>
      <c r="U794" s="53">
        <v>0.66840299999999997</v>
      </c>
      <c r="V794" s="53">
        <v>2.328125</v>
      </c>
      <c r="W794" s="53">
        <v>0.25347199999999998</v>
      </c>
      <c r="X794" s="53">
        <v>1.2552080000000001</v>
      </c>
      <c r="Y794" s="53">
        <v>1.015625</v>
      </c>
      <c r="Z794" s="53">
        <v>1.9114580000000001</v>
      </c>
      <c r="AA794" s="53">
        <v>0.83854200000000001</v>
      </c>
      <c r="AB794" s="53">
        <v>0.25520799999999999</v>
      </c>
      <c r="AC794" s="53">
        <v>1.0989580000000001</v>
      </c>
      <c r="AD794" s="53"/>
      <c r="AE794" s="53">
        <v>1.1302080000000001</v>
      </c>
      <c r="AF794" s="53">
        <v>1.7447919999999999</v>
      </c>
      <c r="AG794" s="53">
        <v>1.5989580000000001</v>
      </c>
      <c r="AH794" s="53">
        <v>0.53194399999999997</v>
      </c>
      <c r="AI794" s="53">
        <v>0.34895799999999999</v>
      </c>
      <c r="AJ794" s="53">
        <v>0.17708299999999999</v>
      </c>
      <c r="AK794" s="53">
        <v>1.3489580000000001</v>
      </c>
      <c r="AL794" s="53">
        <v>0.33333299999999999</v>
      </c>
      <c r="AM794" s="53">
        <v>0.86458299999999999</v>
      </c>
      <c r="AN794" s="53">
        <v>2.171875</v>
      </c>
      <c r="AO794" s="53">
        <v>0.296875</v>
      </c>
      <c r="AP794" s="53">
        <v>1.453125</v>
      </c>
      <c r="AQ794" s="53">
        <v>2.4739580000000001</v>
      </c>
      <c r="AR794" s="54">
        <f t="shared" si="32"/>
        <v>0.94548491249999989</v>
      </c>
      <c r="AS794" s="53">
        <f t="shared" si="33"/>
        <v>0.64377864146841768</v>
      </c>
      <c r="AV794" s="53">
        <v>155</v>
      </c>
      <c r="AW794" s="53" t="s">
        <v>474</v>
      </c>
      <c r="AX794" s="53">
        <v>1.5671999999999999</v>
      </c>
      <c r="AY794" s="53">
        <v>0.30729200000000001</v>
      </c>
      <c r="AZ794" s="53">
        <v>0.22395799999999999</v>
      </c>
      <c r="BA794" s="53">
        <v>0.17222199999999999</v>
      </c>
      <c r="BB794" s="53">
        <v>1.1822919999999999</v>
      </c>
      <c r="BC794" s="53">
        <v>1.203125</v>
      </c>
      <c r="BD794" s="53">
        <v>0.44687500000000002</v>
      </c>
      <c r="BE794" s="53">
        <v>0.93229200000000001</v>
      </c>
      <c r="BF794" s="53">
        <v>0.17083300000000001</v>
      </c>
      <c r="BG794" s="53">
        <v>8.9582999999999996E-2</v>
      </c>
      <c r="BH794" s="53">
        <v>0.86458299999999999</v>
      </c>
      <c r="BI794" s="53">
        <v>0.80208299999999999</v>
      </c>
      <c r="BJ794" s="54">
        <f t="shared" si="34"/>
        <v>0.6635281666666667</v>
      </c>
      <c r="BK794" s="53">
        <f t="shared" si="29"/>
        <v>0.51656783923316218</v>
      </c>
      <c r="BM794" s="53">
        <v>155</v>
      </c>
      <c r="BN794" s="53" t="s">
        <v>474</v>
      </c>
      <c r="BO794" s="53">
        <v>1.2292000000000001</v>
      </c>
      <c r="BP794" s="53">
        <v>0.83854200000000001</v>
      </c>
      <c r="BQ794" s="53">
        <v>0.82291700000000001</v>
      </c>
      <c r="BR794" s="53">
        <v>3.6458330000000001</v>
      </c>
      <c r="BS794" s="53">
        <v>0.190278</v>
      </c>
      <c r="BT794" s="53">
        <v>0.48680600000000002</v>
      </c>
      <c r="BU794" s="53">
        <v>0.24479200000000001</v>
      </c>
      <c r="BV794" s="53">
        <v>0.73958299999999999</v>
      </c>
      <c r="BW794" s="53">
        <v>0.77222199999999996</v>
      </c>
      <c r="BX794" s="53">
        <v>0.33333299999999999</v>
      </c>
      <c r="BY794" s="53">
        <v>0.29166700000000001</v>
      </c>
      <c r="BZ794" s="53">
        <v>0.69270799999999999</v>
      </c>
      <c r="CA794" s="53">
        <v>1.6979169999999999</v>
      </c>
      <c r="CB794" s="53">
        <v>1.1666669999999999</v>
      </c>
      <c r="CC794" s="53">
        <v>0.546875</v>
      </c>
      <c r="CD794" s="53">
        <v>0.15104200000000001</v>
      </c>
      <c r="CE794" s="53">
        <v>0.5625</v>
      </c>
      <c r="CF794" s="53">
        <v>0.25520799999999999</v>
      </c>
      <c r="CG794" s="53">
        <v>0.546875</v>
      </c>
      <c r="CH794" s="53">
        <v>0.375</v>
      </c>
      <c r="CI794" s="53">
        <v>0.58854200000000001</v>
      </c>
      <c r="CJ794" s="53">
        <v>0.765625</v>
      </c>
      <c r="CK794" s="53">
        <v>1.4166669999999999</v>
      </c>
      <c r="CL794" s="53">
        <v>1.125</v>
      </c>
      <c r="CM794" s="53">
        <v>0.32291700000000001</v>
      </c>
      <c r="CN794" s="54">
        <f t="shared" si="35"/>
        <v>0.79234864000000005</v>
      </c>
      <c r="CO794" s="53">
        <f t="shared" si="36"/>
        <v>0.71696624084918159</v>
      </c>
      <c r="CR794" s="53">
        <v>155</v>
      </c>
      <c r="CS794" s="53" t="s">
        <v>474</v>
      </c>
      <c r="CT794" s="53">
        <v>3.5038E-2</v>
      </c>
      <c r="CU794" s="53">
        <v>1.1110999999999999E-2</v>
      </c>
      <c r="CV794" s="53">
        <v>3.1944E-2</v>
      </c>
      <c r="CW794" s="53">
        <v>5.8680999999999997E-2</v>
      </c>
      <c r="CX794" s="53">
        <v>0.121528</v>
      </c>
      <c r="CY794" s="53">
        <v>1.7361000000000001E-2</v>
      </c>
      <c r="CZ794" s="53">
        <v>0.25520799999999999</v>
      </c>
      <c r="DA794" s="53">
        <v>0.12604199999999999</v>
      </c>
      <c r="DB794" s="53">
        <v>0.84375</v>
      </c>
      <c r="DC794" s="54">
        <f t="shared" si="30"/>
        <v>0.16674033333333335</v>
      </c>
      <c r="DD794" s="17">
        <f t="shared" si="31"/>
        <v>0.26542328845967905</v>
      </c>
    </row>
    <row r="795" spans="1:108" x14ac:dyDescent="0.2">
      <c r="A795" s="53">
        <v>156</v>
      </c>
      <c r="B795" s="53" t="s">
        <v>474</v>
      </c>
      <c r="C795" s="53">
        <v>1.9427000000000001</v>
      </c>
      <c r="D795" s="53">
        <v>1.0729</v>
      </c>
      <c r="E795" s="53">
        <v>0.38541700000000001</v>
      </c>
      <c r="F795" s="53">
        <v>0.36979200000000001</v>
      </c>
      <c r="G795" s="53">
        <v>0.30208299999999999</v>
      </c>
      <c r="H795" s="53">
        <v>1.4843999999999999</v>
      </c>
      <c r="I795" s="53">
        <v>0.40625</v>
      </c>
      <c r="J795" s="53">
        <v>1.0833330000000001</v>
      </c>
      <c r="K795" s="53">
        <v>0.35217399999999999</v>
      </c>
      <c r="L795" s="53">
        <v>0.90625</v>
      </c>
      <c r="M795" s="53">
        <v>0.53645799999999999</v>
      </c>
      <c r="N795" s="53">
        <v>7.7431E-2</v>
      </c>
      <c r="O795" s="53">
        <v>0.48611100000000002</v>
      </c>
      <c r="P795" s="53">
        <v>1.6041669999999999</v>
      </c>
      <c r="Q795" s="53">
        <v>1.3208329999999999</v>
      </c>
      <c r="R795" s="53">
        <v>0.44218750000000001</v>
      </c>
      <c r="S795" s="53">
        <v>0.61458299999999999</v>
      </c>
      <c r="T795" s="53">
        <v>0.6875</v>
      </c>
      <c r="U795" s="53">
        <v>0.52013900000000002</v>
      </c>
      <c r="V795" s="53">
        <v>2.4895830000000001</v>
      </c>
      <c r="W795" s="53">
        <v>0.17708299999999999</v>
      </c>
      <c r="X795" s="53">
        <v>1.375</v>
      </c>
      <c r="Y795" s="53">
        <v>1.1197919999999999</v>
      </c>
      <c r="Z795" s="53">
        <v>1.84375</v>
      </c>
      <c r="AA795" s="53">
        <v>0.80729200000000001</v>
      </c>
      <c r="AB795" s="53">
        <v>0.30729200000000001</v>
      </c>
      <c r="AC795" s="53">
        <v>0.88020799999999999</v>
      </c>
      <c r="AD795" s="53">
        <v>0.52083299999999999</v>
      </c>
      <c r="AE795" s="53">
        <v>1.1197919999999999</v>
      </c>
      <c r="AF795" s="53">
        <v>1.6822919999999999</v>
      </c>
      <c r="AG795" s="53">
        <v>1.7708330000000001</v>
      </c>
      <c r="AH795" s="53">
        <v>0.46111099999999999</v>
      </c>
      <c r="AI795" s="53">
        <v>0.39583299999999999</v>
      </c>
      <c r="AJ795" s="53">
        <v>0.14583299999999999</v>
      </c>
      <c r="AK795" s="53">
        <v>1.2239580000000001</v>
      </c>
      <c r="AL795" s="53">
        <v>0.26666699999999999</v>
      </c>
      <c r="AM795" s="53">
        <v>0.296875</v>
      </c>
      <c r="AN795" s="53">
        <v>1.5572919999999999</v>
      </c>
      <c r="AO795" s="53">
        <v>0.24479200000000001</v>
      </c>
      <c r="AP795" s="53">
        <v>2.3333330000000001</v>
      </c>
      <c r="AQ795" s="53">
        <v>1.8541669999999999</v>
      </c>
      <c r="AR795" s="54">
        <f t="shared" si="32"/>
        <v>0.91386145121951201</v>
      </c>
      <c r="AS795" s="53">
        <f t="shared" si="33"/>
        <v>0.65026073911727755</v>
      </c>
      <c r="AV795" s="53">
        <v>156</v>
      </c>
      <c r="AW795" s="53" t="s">
        <v>474</v>
      </c>
      <c r="AX795" s="53">
        <v>1.6902999999999999</v>
      </c>
      <c r="AY795" s="53">
        <v>0.296875</v>
      </c>
      <c r="AZ795" s="53">
        <v>0.23958299999999999</v>
      </c>
      <c r="BA795" s="53">
        <v>0.16666700000000001</v>
      </c>
      <c r="BB795" s="53">
        <v>1.3541669999999999</v>
      </c>
      <c r="BC795" s="53">
        <v>1.1145830000000001</v>
      </c>
      <c r="BD795" s="53">
        <v>0.54166700000000001</v>
      </c>
      <c r="BE795" s="53">
        <v>0.65104200000000001</v>
      </c>
      <c r="BF795" s="53">
        <v>0.125</v>
      </c>
      <c r="BG795" s="53">
        <v>8.3333000000000004E-2</v>
      </c>
      <c r="BH795" s="53">
        <v>0.890625</v>
      </c>
      <c r="BI795" s="53">
        <v>0.828125</v>
      </c>
      <c r="BJ795" s="54">
        <f t="shared" si="34"/>
        <v>0.66516391666666663</v>
      </c>
      <c r="BK795" s="53">
        <f t="shared" si="29"/>
        <v>0.54653777988737262</v>
      </c>
      <c r="BM795" s="53">
        <v>156</v>
      </c>
      <c r="BN795" s="53" t="s">
        <v>474</v>
      </c>
      <c r="BO795" s="53">
        <v>1.3978999999999999</v>
      </c>
      <c r="BP795" s="53">
        <v>0.91145799999999999</v>
      </c>
      <c r="BQ795" s="53">
        <v>0.70833299999999999</v>
      </c>
      <c r="BR795" s="53">
        <v>3.3416670000000002</v>
      </c>
      <c r="BS795" s="53">
        <v>0.190278</v>
      </c>
      <c r="BT795" s="53">
        <v>0.55347199999999996</v>
      </c>
      <c r="BU795" s="53">
        <v>0.26041700000000001</v>
      </c>
      <c r="BV795" s="53">
        <v>0.64583299999999999</v>
      </c>
      <c r="BW795" s="53">
        <v>0.52500000000000002</v>
      </c>
      <c r="BX795" s="53">
        <v>0.484375</v>
      </c>
      <c r="BY795" s="53">
        <v>0.23958299999999999</v>
      </c>
      <c r="BZ795" s="53">
        <v>0.65104200000000001</v>
      </c>
      <c r="CA795" s="53">
        <v>1.734375</v>
      </c>
      <c r="CB795" s="53">
        <v>1.0208330000000001</v>
      </c>
      <c r="CC795" s="53">
        <v>0.828125</v>
      </c>
      <c r="CD795" s="53">
        <v>0.18229200000000001</v>
      </c>
      <c r="CE795" s="53">
        <v>0.45833299999999999</v>
      </c>
      <c r="CF795" s="53">
        <v>0.234375</v>
      </c>
      <c r="CG795" s="53">
        <v>0.59375</v>
      </c>
      <c r="CH795" s="53">
        <v>0.35416700000000001</v>
      </c>
      <c r="CI795" s="53">
        <v>0.61979200000000001</v>
      </c>
      <c r="CJ795" s="53">
        <v>0.85416700000000001</v>
      </c>
      <c r="CK795" s="53">
        <v>1.1770830000000001</v>
      </c>
      <c r="CL795" s="53">
        <v>0.95833299999999999</v>
      </c>
      <c r="CM795" s="53">
        <v>0.296875</v>
      </c>
      <c r="CN795" s="54">
        <f t="shared" si="35"/>
        <v>0.76887432</v>
      </c>
      <c r="CO795" s="53">
        <f t="shared" si="36"/>
        <v>0.66178647093307974</v>
      </c>
      <c r="CR795" s="53">
        <v>156</v>
      </c>
      <c r="CS795" s="53" t="s">
        <v>474</v>
      </c>
      <c r="CT795" s="53">
        <v>4.5138999999999999E-2</v>
      </c>
      <c r="CU795" s="53">
        <v>1.2847000000000001E-2</v>
      </c>
      <c r="CV795" s="53">
        <v>2.7431000000000001E-2</v>
      </c>
      <c r="CW795" s="53">
        <v>5.7986000000000003E-2</v>
      </c>
      <c r="CX795" s="53">
        <v>0.16527800000000001</v>
      </c>
      <c r="CY795" s="53">
        <v>1.1457999999999999E-2</v>
      </c>
      <c r="CZ795" s="53">
        <v>0.26111099999999998</v>
      </c>
      <c r="DA795" s="53">
        <v>0.104514</v>
      </c>
      <c r="DB795" s="53">
        <v>0.77604200000000001</v>
      </c>
      <c r="DC795" s="54">
        <f t="shared" si="30"/>
        <v>0.16242288888888889</v>
      </c>
      <c r="DD795" s="17">
        <f t="shared" si="31"/>
        <v>0.24435580525661982</v>
      </c>
    </row>
    <row r="796" spans="1:108" x14ac:dyDescent="0.2">
      <c r="A796" s="53">
        <v>157</v>
      </c>
      <c r="B796" s="53" t="s">
        <v>474</v>
      </c>
      <c r="C796" s="53">
        <v>1.75</v>
      </c>
      <c r="D796" s="53">
        <v>1.0104</v>
      </c>
      <c r="E796" s="53">
        <v>0.36979200000000001</v>
      </c>
      <c r="F796" s="53">
        <v>0.31770799999999999</v>
      </c>
      <c r="G796" s="53">
        <v>0.21875</v>
      </c>
      <c r="H796" s="53">
        <v>1.3385</v>
      </c>
      <c r="I796" s="53">
        <v>0.64583299999999999</v>
      </c>
      <c r="J796" s="53">
        <v>1.03125</v>
      </c>
      <c r="K796" s="53">
        <v>0.31956499999999999</v>
      </c>
      <c r="L796" s="53">
        <v>0.75520799999999999</v>
      </c>
      <c r="M796" s="53">
        <v>0.43229200000000001</v>
      </c>
      <c r="N796" s="53">
        <v>8.9930999999999997E-2</v>
      </c>
      <c r="O796" s="53">
        <v>0.42847200000000002</v>
      </c>
      <c r="P796" s="53">
        <v>1.483333</v>
      </c>
      <c r="Q796" s="53">
        <v>0.54652800000000001</v>
      </c>
      <c r="R796" s="53">
        <v>0.68368050000000002</v>
      </c>
      <c r="S796" s="53">
        <v>0.5625</v>
      </c>
      <c r="T796" s="53">
        <v>0.578125</v>
      </c>
      <c r="U796" s="53">
        <v>0.52500000000000002</v>
      </c>
      <c r="V796" s="53">
        <v>2.2395830000000001</v>
      </c>
      <c r="W796" s="53">
        <v>0.20486099999999999</v>
      </c>
      <c r="X796" s="53">
        <v>1.2239580000000001</v>
      </c>
      <c r="Y796" s="53">
        <v>1</v>
      </c>
      <c r="Z796" s="53">
        <v>1.765625</v>
      </c>
      <c r="AA796" s="53">
        <v>0.89583299999999999</v>
      </c>
      <c r="AB796" s="53">
        <v>0.28645799999999999</v>
      </c>
      <c r="AC796" s="53">
        <v>0.9375</v>
      </c>
      <c r="AD796" s="53">
        <v>0.35416700000000001</v>
      </c>
      <c r="AE796" s="53">
        <v>1.0989580000000001</v>
      </c>
      <c r="AF796" s="53">
        <v>1.421875</v>
      </c>
      <c r="AG796" s="53">
        <v>1.4947919999999999</v>
      </c>
      <c r="AH796" s="53">
        <v>0.45347199999999999</v>
      </c>
      <c r="AI796" s="53">
        <v>0.42708299999999999</v>
      </c>
      <c r="AJ796" s="53">
        <v>0.140625</v>
      </c>
      <c r="AK796" s="53">
        <v>1.1302080000000001</v>
      </c>
      <c r="AL796" s="53">
        <v>0.27777800000000002</v>
      </c>
      <c r="AM796" s="53">
        <v>0.71354200000000001</v>
      </c>
      <c r="AN796" s="53">
        <v>1.4166669999999999</v>
      </c>
      <c r="AO796" s="53">
        <v>0.22395799999999999</v>
      </c>
      <c r="AP796" s="53">
        <v>2.0833330000000001</v>
      </c>
      <c r="AQ796" s="53">
        <v>2.328125</v>
      </c>
      <c r="AR796" s="54">
        <f t="shared" si="32"/>
        <v>0.85866508536585373</v>
      </c>
      <c r="AS796" s="53">
        <f t="shared" si="33"/>
        <v>0.60146115152568158</v>
      </c>
      <c r="AV796" s="53">
        <v>157</v>
      </c>
      <c r="AW796" s="53" t="s">
        <v>474</v>
      </c>
      <c r="AX796" s="53">
        <v>1.7282</v>
      </c>
      <c r="AY796" s="53">
        <v>0.22916700000000001</v>
      </c>
      <c r="AZ796" s="53">
        <v>0.18229200000000001</v>
      </c>
      <c r="BA796" s="53">
        <v>0.17222199999999999</v>
      </c>
      <c r="BB796" s="53">
        <v>1.2239580000000001</v>
      </c>
      <c r="BC796" s="53">
        <v>0.984375</v>
      </c>
      <c r="BD796" s="53">
        <v>0.45138899999999998</v>
      </c>
      <c r="BE796" s="53">
        <v>0.57291700000000001</v>
      </c>
      <c r="BF796" s="53">
        <v>0.154167</v>
      </c>
      <c r="BG796" s="53">
        <v>8.0208000000000002E-2</v>
      </c>
      <c r="BH796" s="53">
        <v>0.68229200000000001</v>
      </c>
      <c r="BI796" s="53">
        <v>0.85416700000000001</v>
      </c>
      <c r="BJ796" s="54">
        <f t="shared" si="34"/>
        <v>0.60961283333333338</v>
      </c>
      <c r="BK796" s="53">
        <f t="shared" si="29"/>
        <v>0.52930934412010389</v>
      </c>
      <c r="BM796" s="53">
        <v>157</v>
      </c>
      <c r="BN796" s="53" t="s">
        <v>474</v>
      </c>
      <c r="BO796" s="53">
        <v>1.1167</v>
      </c>
      <c r="BP796" s="53">
        <v>0.69791700000000001</v>
      </c>
      <c r="BQ796" s="53">
        <v>0.78125</v>
      </c>
      <c r="BR796" s="53">
        <v>3.204167</v>
      </c>
      <c r="BS796" s="53">
        <v>0.23194400000000001</v>
      </c>
      <c r="BT796" s="53">
        <v>0.50972200000000001</v>
      </c>
      <c r="BU796" s="53">
        <v>0.140625</v>
      </c>
      <c r="BV796" s="53">
        <v>0.671875</v>
      </c>
      <c r="BW796" s="53">
        <v>0.48333300000000001</v>
      </c>
      <c r="BX796" s="53">
        <v>0.34375</v>
      </c>
      <c r="BY796" s="53">
        <v>0.125</v>
      </c>
      <c r="BZ796" s="53">
        <v>0.58333299999999999</v>
      </c>
      <c r="CA796" s="53">
        <v>1.4791669999999999</v>
      </c>
      <c r="CB796" s="53">
        <v>0.94791700000000001</v>
      </c>
      <c r="CC796" s="53">
        <v>0.70833299999999999</v>
      </c>
      <c r="CD796" s="53">
        <v>0.15625</v>
      </c>
      <c r="CE796" s="53">
        <v>0.38020799999999999</v>
      </c>
      <c r="CF796" s="53">
        <v>0.34375</v>
      </c>
      <c r="CG796" s="53">
        <v>0.46875</v>
      </c>
      <c r="CH796" s="53">
        <v>0.31770799999999999</v>
      </c>
      <c r="CI796" s="53">
        <v>0.75520799999999999</v>
      </c>
      <c r="CJ796" s="53">
        <v>0.69270799999999999</v>
      </c>
      <c r="CK796" s="53">
        <v>1.1510419999999999</v>
      </c>
      <c r="CL796" s="53">
        <v>0.94791700000000001</v>
      </c>
      <c r="CM796" s="53">
        <v>0.390625</v>
      </c>
      <c r="CN796" s="54">
        <f t="shared" si="35"/>
        <v>0.70516796000000004</v>
      </c>
      <c r="CO796" s="53">
        <f t="shared" si="36"/>
        <v>0.62230471603758841</v>
      </c>
      <c r="CR796" s="53">
        <v>157</v>
      </c>
      <c r="CS796" s="53" t="s">
        <v>474</v>
      </c>
      <c r="CT796" s="53">
        <v>5.9343E-2</v>
      </c>
      <c r="CU796" s="53">
        <v>7.986E-3</v>
      </c>
      <c r="CV796" s="53">
        <v>3.125E-2</v>
      </c>
      <c r="CW796" s="53">
        <v>5.7292000000000003E-2</v>
      </c>
      <c r="CX796" s="53">
        <v>0.12534699999999999</v>
      </c>
      <c r="CY796" s="53">
        <v>1.4931E-2</v>
      </c>
      <c r="CZ796" s="53">
        <v>0.22916700000000001</v>
      </c>
      <c r="DA796" s="53">
        <v>0.109722</v>
      </c>
      <c r="DB796" s="53">
        <v>0.79166700000000001</v>
      </c>
      <c r="DC796" s="54">
        <f t="shared" si="30"/>
        <v>0.15852277777777779</v>
      </c>
      <c r="DD796" s="17">
        <f t="shared" si="31"/>
        <v>0.24721117975618423</v>
      </c>
    </row>
    <row r="797" spans="1:108" x14ac:dyDescent="0.2">
      <c r="A797" s="53">
        <v>158</v>
      </c>
      <c r="B797" s="53" t="s">
        <v>474</v>
      </c>
      <c r="C797" s="53">
        <v>2.0625</v>
      </c>
      <c r="D797" s="53">
        <v>1.151</v>
      </c>
      <c r="E797" s="53">
        <v>0.34375</v>
      </c>
      <c r="F797" s="53">
        <v>0.30208299999999999</v>
      </c>
      <c r="G797" s="53">
        <v>0.21354200000000001</v>
      </c>
      <c r="H797" s="53">
        <v>1.0417000000000001</v>
      </c>
      <c r="I797" s="53">
        <v>0.46354200000000001</v>
      </c>
      <c r="J797" s="53">
        <v>0.828125</v>
      </c>
      <c r="K797" s="53">
        <v>0.29347800000000002</v>
      </c>
      <c r="L797" s="53">
        <v>0.70833299999999999</v>
      </c>
      <c r="M797" s="53">
        <v>0.49479200000000001</v>
      </c>
      <c r="N797" s="53">
        <v>6.1806E-2</v>
      </c>
      <c r="O797" s="53">
        <v>0.30833300000000002</v>
      </c>
      <c r="P797" s="53">
        <v>1.2291669999999999</v>
      </c>
      <c r="Q797" s="53">
        <v>0.92291699999999999</v>
      </c>
      <c r="R797" s="53">
        <v>0.39288200000000001</v>
      </c>
      <c r="S797" s="53">
        <v>0.64583299999999999</v>
      </c>
      <c r="T797" s="53">
        <v>0.5</v>
      </c>
      <c r="U797" s="53">
        <v>0.47881899999999999</v>
      </c>
      <c r="V797" s="53">
        <v>1.9739580000000001</v>
      </c>
      <c r="W797" s="53">
        <v>0.17361099999999999</v>
      </c>
      <c r="X797" s="53">
        <v>1.4010419999999999</v>
      </c>
      <c r="Y797" s="53">
        <v>1.0208330000000001</v>
      </c>
      <c r="Z797" s="53">
        <v>1.4791669999999999</v>
      </c>
      <c r="AA797" s="53">
        <v>0.796875</v>
      </c>
      <c r="AB797" s="53">
        <v>0.234375</v>
      </c>
      <c r="AC797" s="53">
        <v>0.890625</v>
      </c>
      <c r="AD797" s="53">
        <v>0.40625</v>
      </c>
      <c r="AE797" s="53">
        <v>0.96354200000000001</v>
      </c>
      <c r="AF797" s="53">
        <v>1.46875</v>
      </c>
      <c r="AG797" s="53">
        <v>1.5677080000000001</v>
      </c>
      <c r="AH797" s="53">
        <v>0.401389</v>
      </c>
      <c r="AI797" s="53">
        <v>0.453125</v>
      </c>
      <c r="AJ797" s="53">
        <v>0.16145799999999999</v>
      </c>
      <c r="AK797" s="53">
        <v>1.1458330000000001</v>
      </c>
      <c r="AL797" s="53">
        <v>0.32777800000000001</v>
      </c>
      <c r="AM797" s="53">
        <v>0.41145799999999999</v>
      </c>
      <c r="AN797" s="53">
        <v>1.28125</v>
      </c>
      <c r="AO797" s="53">
        <v>0.28645799999999999</v>
      </c>
      <c r="AP797" s="53">
        <v>2</v>
      </c>
      <c r="AQ797" s="53">
        <v>2.1770830000000001</v>
      </c>
      <c r="AR797" s="54">
        <f t="shared" si="32"/>
        <v>0.81622365853658541</v>
      </c>
      <c r="AS797" s="53">
        <f t="shared" si="33"/>
        <v>0.58322503736630726</v>
      </c>
      <c r="AV797" s="53">
        <v>158</v>
      </c>
      <c r="AW797" s="53" t="s">
        <v>474</v>
      </c>
      <c r="AX797" s="53">
        <v>1.7044999999999999</v>
      </c>
      <c r="AY797" s="53">
        <v>0.28645799999999999</v>
      </c>
      <c r="AZ797" s="53">
        <v>0.24479200000000001</v>
      </c>
      <c r="BA797" s="53">
        <v>0.191667</v>
      </c>
      <c r="BB797" s="53">
        <v>1</v>
      </c>
      <c r="BC797" s="53">
        <v>0.82291700000000001</v>
      </c>
      <c r="BD797" s="53">
        <v>0.19861100000000001</v>
      </c>
      <c r="BE797" s="53">
        <v>0.66666700000000001</v>
      </c>
      <c r="BF797" s="53">
        <v>0.35833300000000001</v>
      </c>
      <c r="BG797" s="53">
        <v>7.9514000000000001E-2</v>
      </c>
      <c r="BH797" s="53">
        <v>0.890625</v>
      </c>
      <c r="BI797" s="53">
        <v>0.8125</v>
      </c>
      <c r="BJ797" s="54">
        <f t="shared" si="34"/>
        <v>0.60471533333333327</v>
      </c>
      <c r="BK797" s="53">
        <f t="shared" si="29"/>
        <v>0.48968852641180355</v>
      </c>
      <c r="BM797" s="53">
        <v>158</v>
      </c>
      <c r="BN797" s="53" t="s">
        <v>474</v>
      </c>
      <c r="BO797" s="53">
        <v>1.4063000000000001</v>
      </c>
      <c r="BP797" s="53">
        <v>0.765625</v>
      </c>
      <c r="BQ797" s="53">
        <v>0.76041700000000001</v>
      </c>
      <c r="BR797" s="53">
        <v>3.1833330000000002</v>
      </c>
      <c r="BS797" s="53">
        <v>0.14027800000000001</v>
      </c>
      <c r="BT797" s="53">
        <v>0.59305600000000003</v>
      </c>
      <c r="BU797" s="53">
        <v>0.15625</v>
      </c>
      <c r="BV797" s="53">
        <v>0.65104200000000001</v>
      </c>
      <c r="BW797" s="53">
        <v>0.50833300000000003</v>
      </c>
      <c r="BX797" s="53">
        <v>0.375</v>
      </c>
      <c r="BY797" s="53">
        <v>0.22395799999999999</v>
      </c>
      <c r="BZ797" s="53">
        <v>0.48958299999999999</v>
      </c>
      <c r="CA797" s="53">
        <v>1.4166669999999999</v>
      </c>
      <c r="CB797" s="53">
        <v>0.78125</v>
      </c>
      <c r="CC797" s="53">
        <v>0.74479200000000001</v>
      </c>
      <c r="CD797" s="53">
        <v>0.1875</v>
      </c>
      <c r="CE797" s="53">
        <v>0.41145799999999999</v>
      </c>
      <c r="CF797" s="53">
        <v>0.15104200000000001</v>
      </c>
      <c r="CG797" s="53">
        <v>0.55729200000000001</v>
      </c>
      <c r="CH797" s="53">
        <v>0.38541700000000001</v>
      </c>
      <c r="CI797" s="53">
        <v>0.63020799999999999</v>
      </c>
      <c r="CJ797" s="53">
        <v>0.72395799999999999</v>
      </c>
      <c r="CK797" s="53">
        <v>1.2864580000000001</v>
      </c>
      <c r="CL797" s="53">
        <v>0.82291700000000001</v>
      </c>
      <c r="CM797" s="53">
        <v>0.34375</v>
      </c>
      <c r="CN797" s="54">
        <f t="shared" si="35"/>
        <v>0.70783536000000002</v>
      </c>
      <c r="CO797" s="53">
        <f t="shared" si="36"/>
        <v>0.62877126917258774</v>
      </c>
      <c r="CR797" s="53">
        <v>158</v>
      </c>
      <c r="CS797" s="53" t="s">
        <v>474</v>
      </c>
      <c r="CT797" s="53">
        <v>5.1566000000000001E-2</v>
      </c>
      <c r="CU797" s="53">
        <v>1.1110999999999999E-2</v>
      </c>
      <c r="CV797" s="53">
        <v>2.7431000000000001E-2</v>
      </c>
      <c r="CW797" s="53">
        <v>4.8611000000000001E-2</v>
      </c>
      <c r="CX797" s="53">
        <v>0.123611</v>
      </c>
      <c r="CY797" s="53">
        <v>1.1806000000000001E-2</v>
      </c>
      <c r="CZ797" s="53">
        <v>0.23125000000000001</v>
      </c>
      <c r="DA797" s="53">
        <v>9.375E-2</v>
      </c>
      <c r="DB797" s="53">
        <v>0.76041700000000001</v>
      </c>
      <c r="DC797" s="54">
        <f t="shared" si="30"/>
        <v>0.15106144444444444</v>
      </c>
      <c r="DD797" s="17">
        <f t="shared" si="31"/>
        <v>0.23886205632807775</v>
      </c>
    </row>
    <row r="798" spans="1:108" x14ac:dyDescent="0.2">
      <c r="A798" s="53">
        <v>159</v>
      </c>
      <c r="B798" s="53" t="s">
        <v>474</v>
      </c>
      <c r="C798" s="53">
        <v>1.8646</v>
      </c>
      <c r="D798" s="53">
        <v>1.0781000000000001</v>
      </c>
      <c r="E798" s="53">
        <v>0.33333299999999999</v>
      </c>
      <c r="F798" s="53">
        <v>0.41666700000000001</v>
      </c>
      <c r="G798" s="53">
        <v>0.25</v>
      </c>
      <c r="H798" s="53">
        <v>1.1979</v>
      </c>
      <c r="I798" s="53">
        <v>0.50520799999999999</v>
      </c>
      <c r="J798" s="53">
        <v>0.84895799999999999</v>
      </c>
      <c r="K798" s="53">
        <v>0.30652200000000002</v>
      </c>
      <c r="L798" s="53">
        <v>0.77083299999999999</v>
      </c>
      <c r="M798" s="53">
        <v>0.81770799999999999</v>
      </c>
      <c r="N798" s="53">
        <v>6.3194E-2</v>
      </c>
      <c r="O798" s="53">
        <v>0.279167</v>
      </c>
      <c r="P798" s="53">
        <v>1.2749999999999999</v>
      </c>
      <c r="Q798" s="53">
        <v>0.96527799999999997</v>
      </c>
      <c r="R798" s="53">
        <v>0.38402799999999998</v>
      </c>
      <c r="S798" s="53">
        <v>0.51041700000000001</v>
      </c>
      <c r="T798" s="53">
        <v>0.61458299999999999</v>
      </c>
      <c r="U798" s="53">
        <v>0.50069399999999997</v>
      </c>
      <c r="V798" s="53">
        <v>0.234375</v>
      </c>
      <c r="W798" s="53">
        <v>0.13888900000000001</v>
      </c>
      <c r="X798" s="53"/>
      <c r="Y798" s="53">
        <v>1.4895830000000001</v>
      </c>
      <c r="Z798" s="53">
        <v>1.4479169999999999</v>
      </c>
      <c r="AA798" s="53">
        <v>0.79166700000000001</v>
      </c>
      <c r="AB798" s="53">
        <v>0.23958299999999999</v>
      </c>
      <c r="AC798" s="53">
        <v>0.78645799999999999</v>
      </c>
      <c r="AD798" s="53">
        <v>0.38541700000000001</v>
      </c>
      <c r="AE798" s="53">
        <v>1.0677080000000001</v>
      </c>
      <c r="AF798" s="53">
        <v>1.2604169999999999</v>
      </c>
      <c r="AG798" s="53">
        <v>1.5364580000000001</v>
      </c>
      <c r="AH798" s="53">
        <v>0.36944399999999999</v>
      </c>
      <c r="AI798" s="53">
        <v>0.40625</v>
      </c>
      <c r="AJ798" s="53">
        <v>0.119792</v>
      </c>
      <c r="AK798" s="53">
        <v>1.1458330000000001</v>
      </c>
      <c r="AL798" s="53">
        <v>0.24444399999999999</v>
      </c>
      <c r="AM798" s="53">
        <v>0.421875</v>
      </c>
      <c r="AN798" s="53">
        <v>1.2239580000000001</v>
      </c>
      <c r="AO798" s="53">
        <v>0.30208299999999999</v>
      </c>
      <c r="AP798" s="53">
        <v>2.2239580000000001</v>
      </c>
      <c r="AQ798" s="53">
        <v>1.9791669999999999</v>
      </c>
      <c r="AR798" s="54">
        <f t="shared" si="32"/>
        <v>0.76993665</v>
      </c>
      <c r="AS798" s="53">
        <f t="shared" si="33"/>
        <v>0.55392895077703885</v>
      </c>
      <c r="AV798" s="53">
        <v>159</v>
      </c>
      <c r="AW798" s="53" t="s">
        <v>474</v>
      </c>
      <c r="AX798" s="53">
        <v>1.7472000000000001</v>
      </c>
      <c r="AY798" s="53">
        <v>0.31770799999999999</v>
      </c>
      <c r="AZ798" s="53">
        <v>0.296875</v>
      </c>
      <c r="BA798" s="53">
        <v>0.19722200000000001</v>
      </c>
      <c r="BB798" s="53">
        <v>1.1614580000000001</v>
      </c>
      <c r="BC798" s="53">
        <v>0.83854200000000001</v>
      </c>
      <c r="BD798" s="53">
        <v>0.46944399999999997</v>
      </c>
      <c r="BE798" s="53">
        <v>0.81770799999999999</v>
      </c>
      <c r="BF798" s="53">
        <v>0.65833299999999995</v>
      </c>
      <c r="BG798" s="53">
        <v>7.8472E-2</v>
      </c>
      <c r="BH798" s="53">
        <v>0.72916700000000001</v>
      </c>
      <c r="BI798" s="53">
        <v>0.67986100000000005</v>
      </c>
      <c r="BJ798" s="54">
        <f t="shared" si="34"/>
        <v>0.66599916666666659</v>
      </c>
      <c r="BK798" s="53">
        <f t="shared" si="29"/>
        <v>0.48295199537138261</v>
      </c>
      <c r="BM798" s="53">
        <v>159</v>
      </c>
      <c r="BN798" s="53" t="s">
        <v>474</v>
      </c>
      <c r="BO798" s="53">
        <v>1.2583</v>
      </c>
      <c r="BP798" s="53">
        <v>0.69270799999999999</v>
      </c>
      <c r="BQ798" s="53">
        <v>0.75520799999999999</v>
      </c>
      <c r="BR798" s="53">
        <v>3.4624999999999999</v>
      </c>
      <c r="BS798" s="53">
        <v>0.217361</v>
      </c>
      <c r="BT798" s="53">
        <v>0.48819400000000002</v>
      </c>
      <c r="BU798" s="53">
        <v>0.125</v>
      </c>
      <c r="BV798" s="53">
        <v>0.63541700000000001</v>
      </c>
      <c r="BW798" s="53">
        <v>0.43333300000000002</v>
      </c>
      <c r="BX798" s="53">
        <v>0.296875</v>
      </c>
      <c r="BY798" s="53">
        <v>0.27604200000000001</v>
      </c>
      <c r="BZ798" s="53">
        <v>0.59375</v>
      </c>
      <c r="CA798" s="53">
        <v>1.3697919999999999</v>
      </c>
      <c r="CB798" s="53">
        <v>0.875</v>
      </c>
      <c r="CC798" s="53">
        <v>0.640625</v>
      </c>
      <c r="CD798" s="53">
        <v>0.171875</v>
      </c>
      <c r="CE798" s="53">
        <v>0.40104200000000001</v>
      </c>
      <c r="CF798" s="53">
        <v>0.17708299999999999</v>
      </c>
      <c r="CG798" s="53">
        <v>0.46354200000000001</v>
      </c>
      <c r="CH798" s="53">
        <v>0.39583299999999999</v>
      </c>
      <c r="CI798" s="53">
        <v>0.48958299999999999</v>
      </c>
      <c r="CJ798" s="53">
        <v>0.73958299999999999</v>
      </c>
      <c r="CK798" s="53">
        <v>1.140625</v>
      </c>
      <c r="CL798" s="53">
        <v>0.89583299999999999</v>
      </c>
      <c r="CM798" s="53">
        <v>0.41666700000000001</v>
      </c>
      <c r="CN798" s="54">
        <f t="shared" si="35"/>
        <v>0.69647084000000004</v>
      </c>
      <c r="CO798" s="53">
        <f t="shared" si="36"/>
        <v>0.66504072368713385</v>
      </c>
      <c r="CR798" s="53">
        <v>159</v>
      </c>
      <c r="CS798" s="53" t="s">
        <v>474</v>
      </c>
      <c r="CT798" s="53">
        <v>5.0505000000000001E-2</v>
      </c>
      <c r="CU798" s="53">
        <v>6.9439999999999997E-3</v>
      </c>
      <c r="CV798" s="53">
        <v>2.1527999999999999E-2</v>
      </c>
      <c r="CW798" s="53">
        <v>6.3542000000000001E-2</v>
      </c>
      <c r="CX798" s="53">
        <v>0.124306</v>
      </c>
      <c r="CY798" s="53">
        <v>1.4236E-2</v>
      </c>
      <c r="CZ798" s="53">
        <v>0.23402800000000001</v>
      </c>
      <c r="DA798" s="53">
        <v>8.9582999999999996E-2</v>
      </c>
      <c r="DB798" s="53">
        <v>0.77604200000000001</v>
      </c>
      <c r="DC798" s="54">
        <f t="shared" si="30"/>
        <v>0.15341266666666667</v>
      </c>
      <c r="DD798" s="17">
        <f t="shared" si="31"/>
        <v>0.24391879997091243</v>
      </c>
    </row>
    <row r="799" spans="1:108" x14ac:dyDescent="0.2">
      <c r="A799" s="53">
        <v>160</v>
      </c>
      <c r="B799" s="53" t="s">
        <v>474</v>
      </c>
      <c r="C799" s="53"/>
      <c r="D799" s="53"/>
      <c r="E799" s="53"/>
      <c r="F799" s="53"/>
      <c r="G799" s="53"/>
      <c r="H799" s="53"/>
      <c r="I799" s="53"/>
      <c r="J799" s="53"/>
      <c r="K799" s="53"/>
      <c r="L799" s="53"/>
      <c r="M799" s="53"/>
      <c r="N799" s="53"/>
      <c r="O799" s="53"/>
      <c r="P799" s="53"/>
      <c r="Q799" s="53"/>
      <c r="R799" s="53"/>
      <c r="S799" s="53"/>
      <c r="T799" s="53"/>
      <c r="U799" s="53"/>
      <c r="V799" s="53"/>
      <c r="W799" s="53"/>
      <c r="X799" s="53"/>
      <c r="Y799" s="53"/>
      <c r="Z799" s="53"/>
      <c r="AA799" s="53"/>
      <c r="AB799" s="53"/>
      <c r="AC799" s="53"/>
      <c r="AD799" s="53"/>
      <c r="AE799" s="53"/>
      <c r="AF799" s="53"/>
      <c r="AG799" s="53"/>
      <c r="AH799" s="53"/>
      <c r="AI799" s="53"/>
      <c r="AJ799" s="53"/>
      <c r="AK799" s="53"/>
      <c r="AL799" s="53"/>
      <c r="AM799" s="53"/>
      <c r="AN799" s="53"/>
      <c r="AO799" s="53"/>
      <c r="AP799" s="53"/>
      <c r="AQ799" s="53"/>
      <c r="AR799" s="54"/>
      <c r="AS799" s="53"/>
      <c r="AV799" s="53">
        <v>160</v>
      </c>
      <c r="AW799" s="53" t="s">
        <v>474</v>
      </c>
      <c r="AX799" s="53"/>
      <c r="AY799" s="53"/>
      <c r="AZ799" s="53"/>
      <c r="BA799" s="53"/>
      <c r="BB799" s="53"/>
      <c r="BC799" s="53"/>
      <c r="BD799" s="53"/>
      <c r="BE799" s="53"/>
      <c r="BF799" s="53"/>
      <c r="BG799" s="53"/>
      <c r="BH799" s="53"/>
      <c r="BI799" s="53"/>
      <c r="BJ799" s="54"/>
      <c r="BK799" s="53"/>
      <c r="BM799" s="53">
        <v>160</v>
      </c>
      <c r="BN799" s="53" t="s">
        <v>474</v>
      </c>
      <c r="BO799" s="53">
        <v>1.3416999999999999</v>
      </c>
      <c r="BP799" s="53"/>
      <c r="BQ799" s="53"/>
      <c r="BR799" s="53"/>
      <c r="BS799" s="53"/>
      <c r="BT799" s="53"/>
      <c r="BU799" s="53"/>
      <c r="BV799" s="53"/>
      <c r="BW799" s="53"/>
      <c r="BX799" s="53"/>
      <c r="BY799" s="53"/>
      <c r="BZ799" s="53"/>
      <c r="CA799" s="53"/>
      <c r="CB799" s="53"/>
      <c r="CC799" s="53"/>
      <c r="CD799" s="53"/>
      <c r="CE799" s="53"/>
      <c r="CF799" s="53"/>
      <c r="CG799" s="53"/>
      <c r="CH799" s="53"/>
      <c r="CI799" s="53"/>
      <c r="CJ799" s="53"/>
      <c r="CK799" s="53"/>
      <c r="CL799" s="53"/>
      <c r="CM799" s="53"/>
      <c r="CN799" s="54"/>
      <c r="CO799" s="53"/>
      <c r="CR799" s="53">
        <v>160</v>
      </c>
      <c r="CS799" s="53" t="s">
        <v>474</v>
      </c>
      <c r="CT799" s="53"/>
      <c r="CU799" s="53"/>
      <c r="CV799" s="53"/>
      <c r="CW799" s="53"/>
      <c r="CX799" s="53"/>
      <c r="CY799" s="53"/>
      <c r="CZ799" s="53"/>
      <c r="DA799" s="53"/>
      <c r="DB799" s="53"/>
      <c r="DC799" s="54"/>
      <c r="DD799" s="17"/>
    </row>
    <row r="805" spans="1:108" ht="24" x14ac:dyDescent="0.3">
      <c r="A805" s="26" t="s">
        <v>475</v>
      </c>
    </row>
    <row r="806" spans="1:108" ht="19" x14ac:dyDescent="0.25">
      <c r="A806" s="55" t="s">
        <v>476</v>
      </c>
      <c r="C806" s="56" t="s">
        <v>318</v>
      </c>
      <c r="D806" s="55"/>
      <c r="E806" s="55"/>
      <c r="F806" s="55"/>
      <c r="G806" s="55"/>
      <c r="H806" s="55"/>
      <c r="I806" s="55"/>
      <c r="J806" s="55"/>
      <c r="K806" s="55"/>
      <c r="L806" s="55"/>
      <c r="M806" s="55"/>
      <c r="N806" s="55"/>
      <c r="O806" s="55"/>
      <c r="P806" s="55"/>
      <c r="Q806" s="55"/>
      <c r="R806" s="55"/>
      <c r="S806" s="55"/>
      <c r="T806" s="55"/>
      <c r="U806" s="55"/>
      <c r="V806" s="55"/>
      <c r="W806" s="55"/>
      <c r="X806" s="55"/>
      <c r="Y806" s="55"/>
      <c r="Z806" s="55"/>
      <c r="AA806" s="55"/>
      <c r="AB806" s="55"/>
      <c r="AC806" s="55"/>
      <c r="AD806" s="55"/>
      <c r="AE806" s="55"/>
      <c r="AF806" s="55"/>
      <c r="AG806" s="55"/>
      <c r="AH806" s="55"/>
      <c r="AI806" s="55"/>
      <c r="AJ806" s="55"/>
      <c r="AK806" s="55"/>
      <c r="AL806" s="55"/>
      <c r="AM806" s="55"/>
      <c r="AN806" s="55"/>
      <c r="AO806" s="55"/>
      <c r="AP806" s="55"/>
      <c r="AQ806" s="55"/>
      <c r="AR806" s="57" t="s">
        <v>377</v>
      </c>
      <c r="AS806" s="55"/>
      <c r="AV806" s="55"/>
      <c r="AW806" s="56" t="s">
        <v>361</v>
      </c>
      <c r="AX806" s="55"/>
      <c r="AY806" s="55"/>
      <c r="AZ806" s="55"/>
      <c r="BA806" s="55"/>
      <c r="BB806" s="55"/>
      <c r="BC806" s="55"/>
      <c r="BD806" s="55"/>
      <c r="BE806" s="55"/>
      <c r="BF806" s="55"/>
      <c r="BG806" s="55"/>
      <c r="BH806" s="55"/>
      <c r="BJ806" s="57" t="s">
        <v>363</v>
      </c>
      <c r="BK806" s="55"/>
      <c r="BM806" s="55" t="s">
        <v>477</v>
      </c>
      <c r="BN806" s="55"/>
      <c r="BO806" s="58" t="s">
        <v>234</v>
      </c>
      <c r="BP806" s="55"/>
      <c r="BQ806" s="55"/>
      <c r="BR806" s="55"/>
      <c r="BS806" s="55"/>
      <c r="BT806" s="55"/>
      <c r="BU806" s="55"/>
      <c r="BV806" s="55"/>
      <c r="BW806" s="55"/>
      <c r="BX806" s="55"/>
      <c r="BY806" s="55"/>
      <c r="BZ806" s="55"/>
      <c r="CA806" s="55"/>
      <c r="CB806" s="55"/>
      <c r="CC806" s="55"/>
      <c r="CD806" s="55"/>
      <c r="CE806" s="55"/>
      <c r="CF806" s="55"/>
      <c r="CG806" s="55"/>
      <c r="CH806" s="55"/>
      <c r="CI806" s="55"/>
      <c r="CJ806" s="55"/>
      <c r="CK806" s="55"/>
      <c r="CL806" s="55"/>
      <c r="CM806" s="55"/>
      <c r="CN806" s="57" t="s">
        <v>439</v>
      </c>
      <c r="CO806" s="55"/>
      <c r="CR806" s="55"/>
      <c r="CT806" s="56" t="s">
        <v>419</v>
      </c>
      <c r="CU806" s="55"/>
      <c r="CV806" s="55"/>
      <c r="CW806" s="55"/>
      <c r="CX806" s="55"/>
      <c r="CY806" s="55"/>
      <c r="CZ806" s="55"/>
      <c r="DA806" s="55"/>
      <c r="DB806" s="55"/>
      <c r="DC806" s="57" t="s">
        <v>440</v>
      </c>
      <c r="DD806" s="55"/>
    </row>
    <row r="807" spans="1:108" x14ac:dyDescent="0.2">
      <c r="A807" s="55" t="s">
        <v>466</v>
      </c>
      <c r="B807" s="55" t="s">
        <v>467</v>
      </c>
      <c r="C807" s="55" t="s">
        <v>319</v>
      </c>
      <c r="D807" s="55" t="s">
        <v>321</v>
      </c>
      <c r="E807" s="55" t="s">
        <v>322</v>
      </c>
      <c r="F807" s="55" t="s">
        <v>323</v>
      </c>
      <c r="G807" s="55" t="s">
        <v>324</v>
      </c>
      <c r="H807" s="55" t="s">
        <v>325</v>
      </c>
      <c r="I807" s="55" t="s">
        <v>326</v>
      </c>
      <c r="J807" s="55" t="s">
        <v>327</v>
      </c>
      <c r="K807" s="55" t="s">
        <v>328</v>
      </c>
      <c r="L807" s="55" t="s">
        <v>329</v>
      </c>
      <c r="M807" s="55" t="s">
        <v>330</v>
      </c>
      <c r="N807" s="55" t="s">
        <v>436</v>
      </c>
      <c r="O807" s="55" t="s">
        <v>437</v>
      </c>
      <c r="P807" s="55" t="s">
        <v>332</v>
      </c>
      <c r="Q807" s="55" t="s">
        <v>333</v>
      </c>
      <c r="R807" s="55" t="s">
        <v>334</v>
      </c>
      <c r="S807" s="55" t="s">
        <v>335</v>
      </c>
      <c r="T807" s="55" t="s">
        <v>336</v>
      </c>
      <c r="U807" s="55" t="s">
        <v>337</v>
      </c>
      <c r="V807" s="55" t="s">
        <v>338</v>
      </c>
      <c r="W807" s="55" t="s">
        <v>340</v>
      </c>
      <c r="X807" s="55" t="s">
        <v>341</v>
      </c>
      <c r="Y807" s="55" t="s">
        <v>342</v>
      </c>
      <c r="Z807" s="55" t="s">
        <v>343</v>
      </c>
      <c r="AA807" s="55" t="s">
        <v>344</v>
      </c>
      <c r="AB807" s="55" t="s">
        <v>345</v>
      </c>
      <c r="AC807" s="55" t="s">
        <v>346</v>
      </c>
      <c r="AD807" s="55" t="s">
        <v>347</v>
      </c>
      <c r="AE807" s="55" t="s">
        <v>348</v>
      </c>
      <c r="AF807" s="55" t="s">
        <v>349</v>
      </c>
      <c r="AG807" s="55" t="s">
        <v>350</v>
      </c>
      <c r="AH807" s="55" t="s">
        <v>351</v>
      </c>
      <c r="AI807" s="55" t="s">
        <v>352</v>
      </c>
      <c r="AJ807" s="55" t="s">
        <v>353</v>
      </c>
      <c r="AK807" s="55" t="s">
        <v>354</v>
      </c>
      <c r="AL807" s="55" t="s">
        <v>355</v>
      </c>
      <c r="AM807" s="55" t="s">
        <v>356</v>
      </c>
      <c r="AN807" s="55" t="s">
        <v>357</v>
      </c>
      <c r="AO807" s="55" t="s">
        <v>358</v>
      </c>
      <c r="AP807" s="55" t="s">
        <v>359</v>
      </c>
      <c r="AQ807" s="55" t="s">
        <v>360</v>
      </c>
      <c r="AR807" s="57" t="s">
        <v>11</v>
      </c>
      <c r="AS807" s="55" t="s">
        <v>468</v>
      </c>
      <c r="AV807" s="55" t="s">
        <v>466</v>
      </c>
      <c r="AW807" s="55" t="s">
        <v>467</v>
      </c>
      <c r="AX807" s="55" t="s">
        <v>362</v>
      </c>
      <c r="AY807" s="55" t="s">
        <v>364</v>
      </c>
      <c r="AZ807" s="55" t="s">
        <v>365</v>
      </c>
      <c r="BA807" s="55" t="s">
        <v>366</v>
      </c>
      <c r="BB807" s="55" t="s">
        <v>367</v>
      </c>
      <c r="BC807" s="55" t="s">
        <v>368</v>
      </c>
      <c r="BD807" s="55" t="s">
        <v>369</v>
      </c>
      <c r="BE807" s="55" t="s">
        <v>370</v>
      </c>
      <c r="BF807" s="55" t="s">
        <v>372</v>
      </c>
      <c r="BG807" s="55" t="s">
        <v>373</v>
      </c>
      <c r="BH807" s="55" t="s">
        <v>374</v>
      </c>
      <c r="BI807" s="55" t="s">
        <v>614</v>
      </c>
      <c r="BJ807" s="57" t="s">
        <v>11</v>
      </c>
      <c r="BK807" s="55" t="s">
        <v>468</v>
      </c>
      <c r="BM807" s="55" t="s">
        <v>466</v>
      </c>
      <c r="BN807" s="55" t="s">
        <v>467</v>
      </c>
      <c r="BO807" s="55" t="s">
        <v>376</v>
      </c>
      <c r="BP807" s="55" t="s">
        <v>378</v>
      </c>
      <c r="BQ807" s="55" t="s">
        <v>380</v>
      </c>
      <c r="BR807" s="55" t="s">
        <v>381</v>
      </c>
      <c r="BS807" s="55" t="s">
        <v>383</v>
      </c>
      <c r="BT807" s="55" t="s">
        <v>385</v>
      </c>
      <c r="BU807" s="55" t="s">
        <v>386</v>
      </c>
      <c r="BV807" s="55" t="s">
        <v>387</v>
      </c>
      <c r="BW807" s="55" t="s">
        <v>388</v>
      </c>
      <c r="BX807" s="55" t="s">
        <v>389</v>
      </c>
      <c r="BY807" s="55" t="s">
        <v>391</v>
      </c>
      <c r="BZ807" s="55" t="s">
        <v>393</v>
      </c>
      <c r="CA807" s="55" t="s">
        <v>395</v>
      </c>
      <c r="CB807" s="55" t="s">
        <v>396</v>
      </c>
      <c r="CC807" s="55" t="s">
        <v>398</v>
      </c>
      <c r="CD807" s="55" t="s">
        <v>399</v>
      </c>
      <c r="CE807" s="55" t="s">
        <v>401</v>
      </c>
      <c r="CF807" s="55" t="s">
        <v>403</v>
      </c>
      <c r="CG807" s="55" t="s">
        <v>405</v>
      </c>
      <c r="CH807" s="55" t="s">
        <v>407</v>
      </c>
      <c r="CI807" s="55" t="s">
        <v>409</v>
      </c>
      <c r="CJ807" s="55" t="s">
        <v>410</v>
      </c>
      <c r="CK807" s="55" t="s">
        <v>412</v>
      </c>
      <c r="CL807" s="55" t="s">
        <v>414</v>
      </c>
      <c r="CM807" s="55" t="s">
        <v>415</v>
      </c>
      <c r="CN807" s="57" t="s">
        <v>11</v>
      </c>
      <c r="CO807" s="55" t="s">
        <v>468</v>
      </c>
      <c r="CR807" s="55" t="s">
        <v>466</v>
      </c>
      <c r="CS807" s="55" t="s">
        <v>467</v>
      </c>
      <c r="CT807" s="55" t="s">
        <v>420</v>
      </c>
      <c r="CU807" s="55" t="s">
        <v>422</v>
      </c>
      <c r="CV807" s="55" t="s">
        <v>423</v>
      </c>
      <c r="CW807" s="55" t="s">
        <v>424</v>
      </c>
      <c r="CX807" s="55" t="s">
        <v>425</v>
      </c>
      <c r="CY807" s="55" t="s">
        <v>427</v>
      </c>
      <c r="CZ807" s="55" t="s">
        <v>429</v>
      </c>
      <c r="DA807" s="55" t="s">
        <v>431</v>
      </c>
      <c r="DB807" s="55" t="s">
        <v>432</v>
      </c>
      <c r="DC807" s="57" t="s">
        <v>11</v>
      </c>
      <c r="DD807" s="55" t="s">
        <v>468</v>
      </c>
    </row>
    <row r="808" spans="1:108" x14ac:dyDescent="0.2">
      <c r="A808" s="59">
        <v>20</v>
      </c>
      <c r="B808" s="59" t="s">
        <v>469</v>
      </c>
      <c r="C808" s="59">
        <v>0.18366099999999999</v>
      </c>
      <c r="D808" s="59">
        <v>8.5856000000000002E-2</v>
      </c>
      <c r="E808" s="59">
        <v>0.11605</v>
      </c>
      <c r="F808" s="59">
        <v>6.9996000000000003E-2</v>
      </c>
      <c r="G808" s="59">
        <v>0.29961900000000002</v>
      </c>
      <c r="H808" s="59">
        <v>0.75324100000000005</v>
      </c>
      <c r="I808" s="59">
        <v>0.495195</v>
      </c>
      <c r="J808" s="59">
        <v>0.121767</v>
      </c>
      <c r="K808" s="59">
        <v>0.100151</v>
      </c>
      <c r="L808" s="59">
        <v>0.79127400000000003</v>
      </c>
      <c r="M808" s="59">
        <v>0.30271199999999998</v>
      </c>
      <c r="N808" s="59">
        <v>0.11490599999999999</v>
      </c>
      <c r="O808" s="59">
        <v>2.4960659999999999</v>
      </c>
      <c r="P808" s="59">
        <v>0.122456</v>
      </c>
      <c r="Q808" s="59">
        <v>0.19925000000000001</v>
      </c>
      <c r="R808" s="59">
        <v>6.0717E-2</v>
      </c>
      <c r="S808" s="59">
        <v>0.14946499999999999</v>
      </c>
      <c r="T808" s="59">
        <v>0.31494499999999997</v>
      </c>
      <c r="U808" s="59">
        <v>0.74977099999999997</v>
      </c>
      <c r="V808" s="59">
        <v>0.21981500000000001</v>
      </c>
      <c r="W808" s="59">
        <v>0.190166</v>
      </c>
      <c r="X808" s="59">
        <v>0.56798400000000004</v>
      </c>
      <c r="Y808" s="59">
        <v>1.015674</v>
      </c>
      <c r="Z808" s="59">
        <v>0.154061</v>
      </c>
      <c r="AA808" s="59">
        <v>0.398038</v>
      </c>
      <c r="AB808" s="59">
        <v>2.8524999999999998E-2</v>
      </c>
      <c r="AC808" s="59">
        <v>0.15865399999999999</v>
      </c>
      <c r="AD808" s="59">
        <v>8.8915999999999995E-2</v>
      </c>
      <c r="AE808" s="59">
        <v>0.72198799999999996</v>
      </c>
      <c r="AF808" s="59">
        <v>0.298203</v>
      </c>
      <c r="AG808" s="59">
        <v>0.50487300000000002</v>
      </c>
      <c r="AH808" s="59">
        <v>0.15390499999999999</v>
      </c>
      <c r="AI808" s="59">
        <v>0.107582</v>
      </c>
      <c r="AJ808" s="59">
        <v>0.31362000000000001</v>
      </c>
      <c r="AK808" s="59">
        <v>0.27489999999999998</v>
      </c>
      <c r="AL808" s="59">
        <v>1.107253</v>
      </c>
      <c r="AM808" s="59">
        <v>6.5437999999999996E-2</v>
      </c>
      <c r="AN808" s="59">
        <v>0.51129500000000005</v>
      </c>
      <c r="AO808" s="59">
        <v>4.2553000000000001E-2</v>
      </c>
      <c r="AP808" s="59">
        <v>5.8394000000000001E-2</v>
      </c>
      <c r="AQ808" s="59">
        <v>0.27667866354044551</v>
      </c>
      <c r="AR808" s="60">
        <f>AVERAGE(C808:AQ808)</f>
        <v>0.36062472350098657</v>
      </c>
      <c r="AS808" s="59">
        <f>STDEV(C808:AQ808)</f>
        <v>0.43762145288590576</v>
      </c>
      <c r="AV808" s="59">
        <v>20</v>
      </c>
      <c r="AW808" s="59" t="s">
        <v>469</v>
      </c>
      <c r="AX808" s="59">
        <v>0.18996399999999999</v>
      </c>
      <c r="AY808" s="59">
        <v>0.249668</v>
      </c>
      <c r="AZ808" s="59">
        <v>0.21928400000000001</v>
      </c>
      <c r="BA808" s="59">
        <v>0.59904199999999996</v>
      </c>
      <c r="BB808" s="59">
        <v>0.32602199999999998</v>
      </c>
      <c r="BC808" s="59">
        <v>0.526837</v>
      </c>
      <c r="BD808" s="59">
        <v>0.143988</v>
      </c>
      <c r="BE808" s="59">
        <v>0.165326</v>
      </c>
      <c r="BF808" s="59">
        <v>0.141461</v>
      </c>
      <c r="BG808" s="59">
        <v>0.63717500000000005</v>
      </c>
      <c r="BH808" s="59">
        <v>0.55639300000000003</v>
      </c>
      <c r="BI808" s="17">
        <v>0.15380666666666665</v>
      </c>
      <c r="BJ808" s="60">
        <f>AVERAGE(AX808:BI808)</f>
        <v>0.32574722222222224</v>
      </c>
      <c r="BK808" s="59">
        <f t="shared" ref="BK808:BK839" si="37">STDEV(AX808:BH808)</f>
        <v>0.19771613332544122</v>
      </c>
      <c r="BM808" s="59">
        <v>20</v>
      </c>
      <c r="BN808" s="59" t="s">
        <v>469</v>
      </c>
      <c r="BO808" s="59">
        <v>0.255687</v>
      </c>
      <c r="BP808" s="59">
        <v>5.1517E-2</v>
      </c>
      <c r="BQ808" s="59">
        <v>9.0760999999999994E-2</v>
      </c>
      <c r="BR808" s="59">
        <v>0.33471400000000001</v>
      </c>
      <c r="BS808" s="59">
        <v>0.16439999999999999</v>
      </c>
      <c r="BT808" s="59">
        <v>1.414234</v>
      </c>
      <c r="BU808" s="59">
        <v>0.71220899999999998</v>
      </c>
      <c r="BV808" s="59">
        <v>0.28868700000000003</v>
      </c>
      <c r="BW808" s="59">
        <v>0.22181600000000001</v>
      </c>
      <c r="BX808" s="59">
        <v>0.33690900000000001</v>
      </c>
      <c r="BY808" s="59">
        <v>0.35714699999999999</v>
      </c>
      <c r="BZ808" s="59">
        <v>0.75350600000000001</v>
      </c>
      <c r="CA808" s="59">
        <v>0.150842</v>
      </c>
      <c r="CB808" s="59">
        <v>0.22377900000000001</v>
      </c>
      <c r="CC808" s="59">
        <v>0.18518499999999999</v>
      </c>
      <c r="CD808" s="59">
        <v>0.13461500000000001</v>
      </c>
      <c r="CE808" s="59">
        <v>0.63217800000000002</v>
      </c>
      <c r="CF808" s="59">
        <v>0.136466</v>
      </c>
      <c r="CG808" s="59">
        <v>7.0051000000000002E-2</v>
      </c>
      <c r="CH808" s="59">
        <v>0.23671500000000001</v>
      </c>
      <c r="CI808" s="59">
        <v>0.26191300000000001</v>
      </c>
      <c r="CJ808" s="59">
        <v>1.1863429999999999</v>
      </c>
      <c r="CK808" s="59">
        <v>6.9191000000000003E-2</v>
      </c>
      <c r="CL808" s="59">
        <v>0.35406300000000002</v>
      </c>
      <c r="CM808" s="59">
        <v>5.9614E-2</v>
      </c>
      <c r="CN808" s="60">
        <f>AVERAGE(BO808:CM808)</f>
        <v>0.34730168000000006</v>
      </c>
      <c r="CO808" s="59">
        <f>STDEV(BO808:CM808)</f>
        <v>0.34536875574506332</v>
      </c>
      <c r="CR808" s="59">
        <v>20</v>
      </c>
      <c r="CS808" s="59" t="s">
        <v>469</v>
      </c>
      <c r="CT808" s="59">
        <v>1.131</v>
      </c>
      <c r="CU808" s="59">
        <v>2.988734</v>
      </c>
      <c r="CV808" s="59">
        <v>5.4989270000000001</v>
      </c>
      <c r="CW808" s="59">
        <v>0.49214799999999997</v>
      </c>
      <c r="CX808" s="59">
        <v>5.9070999999999999E-2</v>
      </c>
      <c r="CY808" s="59">
        <v>1.4632860000000001</v>
      </c>
      <c r="CZ808" s="59">
        <v>1.4710570000000001</v>
      </c>
      <c r="DA808" s="59">
        <v>0.77213200000000004</v>
      </c>
      <c r="DB808" s="59">
        <v>6.0673999999999999E-2</v>
      </c>
      <c r="DC808" s="60">
        <f>AVERAGE(CT808:DB808)</f>
        <v>1.5485587777777778</v>
      </c>
      <c r="DD808" s="59">
        <f>STDEV(CT808:DB808)</f>
        <v>1.7327133451497958</v>
      </c>
    </row>
    <row r="809" spans="1:108" x14ac:dyDescent="0.2">
      <c r="A809" s="59">
        <v>21</v>
      </c>
      <c r="B809" s="59" t="s">
        <v>469</v>
      </c>
      <c r="C809" s="59">
        <v>0.21176</v>
      </c>
      <c r="D809" s="59">
        <v>9.1858999999999996E-2</v>
      </c>
      <c r="E809" s="59">
        <v>0.123477</v>
      </c>
      <c r="F809" s="59">
        <v>0.108615</v>
      </c>
      <c r="G809" s="59">
        <v>0.33042199999999999</v>
      </c>
      <c r="H809" s="59">
        <v>0.75627</v>
      </c>
      <c r="I809" s="59">
        <v>0.43512699999999999</v>
      </c>
      <c r="J809" s="59">
        <v>0.14516499999999999</v>
      </c>
      <c r="K809" s="59">
        <v>0.111279</v>
      </c>
      <c r="L809" s="59">
        <v>0.76141499999999995</v>
      </c>
      <c r="M809" s="59">
        <v>0.29089900000000002</v>
      </c>
      <c r="N809" s="59">
        <v>9.4921000000000005E-2</v>
      </c>
      <c r="O809" s="59">
        <v>2.7319149999999999</v>
      </c>
      <c r="P809" s="59">
        <v>0.122985</v>
      </c>
      <c r="Q809" s="59">
        <v>0.22059799999999999</v>
      </c>
      <c r="R809" s="59">
        <v>6.4113000000000003E-2</v>
      </c>
      <c r="S809" s="59">
        <v>0.146672</v>
      </c>
      <c r="T809" s="59">
        <v>0.31836900000000001</v>
      </c>
      <c r="U809" s="59">
        <v>0.56089800000000001</v>
      </c>
      <c r="V809" s="59">
        <v>0.21884700000000001</v>
      </c>
      <c r="W809" s="59">
        <v>0.18676999999999999</v>
      </c>
      <c r="X809" s="59">
        <v>0.57279100000000005</v>
      </c>
      <c r="Y809" s="59">
        <v>0.94642300000000001</v>
      </c>
      <c r="Z809" s="59">
        <v>0.14440600000000001</v>
      </c>
      <c r="AA809" s="59">
        <v>0.41647200000000001</v>
      </c>
      <c r="AB809" s="59">
        <v>3.8032999999999997E-2</v>
      </c>
      <c r="AC809" s="59">
        <v>0.151175</v>
      </c>
      <c r="AD809" s="59">
        <v>7.9911999999999997E-2</v>
      </c>
      <c r="AE809" s="59">
        <v>0.68609399999999998</v>
      </c>
      <c r="AF809" s="59">
        <v>0.28390500000000002</v>
      </c>
      <c r="AG809" s="59">
        <v>0.49037500000000001</v>
      </c>
      <c r="AH809" s="59">
        <v>0.13633000000000001</v>
      </c>
      <c r="AI809" s="59">
        <v>0.12252399999999999</v>
      </c>
      <c r="AJ809" s="59">
        <v>0.40408699999999997</v>
      </c>
      <c r="AK809" s="59">
        <v>0.28139900000000001</v>
      </c>
      <c r="AL809" s="59">
        <v>1.057099</v>
      </c>
      <c r="AM809" s="59">
        <v>5.9206000000000002E-2</v>
      </c>
      <c r="AN809" s="59">
        <v>0.50192400000000004</v>
      </c>
      <c r="AO809" s="59">
        <v>3.4618999999999997E-2</v>
      </c>
      <c r="AP809" s="59">
        <v>5.9297000000000002E-2</v>
      </c>
      <c r="AQ809" s="59">
        <v>0.26300152403282528</v>
      </c>
      <c r="AR809" s="60">
        <f t="shared" ref="AR809:AR872" si="38">AVERAGE(C809:AQ809)</f>
        <v>0.36003532985445919</v>
      </c>
      <c r="AS809" s="59">
        <f t="shared" ref="AS809:AS872" si="39">STDEV(C809:AQ809)</f>
        <v>0.45710854928913802</v>
      </c>
      <c r="AV809" s="59">
        <v>21</v>
      </c>
      <c r="AW809" s="59" t="s">
        <v>469</v>
      </c>
      <c r="AX809" s="59">
        <v>0.20396400000000001</v>
      </c>
      <c r="AY809" s="59">
        <v>0.28842899999999999</v>
      </c>
      <c r="AZ809" s="59">
        <v>0.213756</v>
      </c>
      <c r="BA809" s="59">
        <v>0.56354300000000002</v>
      </c>
      <c r="BB809" s="59">
        <v>0.33909400000000001</v>
      </c>
      <c r="BC809" s="59">
        <v>0.56063099999999999</v>
      </c>
      <c r="BD809" s="59">
        <v>0.12299</v>
      </c>
      <c r="BE809" s="59">
        <v>0.15465999999999999</v>
      </c>
      <c r="BF809" s="59">
        <v>0.138603</v>
      </c>
      <c r="BG809" s="59">
        <v>0.65148499999999998</v>
      </c>
      <c r="BH809" s="59">
        <v>0.57981899999999997</v>
      </c>
      <c r="BI809" s="17">
        <v>0.1664096296296296</v>
      </c>
      <c r="BJ809" s="60">
        <f t="shared" ref="BJ809:BJ872" si="40">AVERAGE(AX809:BI809)</f>
        <v>0.33194863580246914</v>
      </c>
      <c r="BK809" s="59">
        <f t="shared" si="37"/>
        <v>0.20291763598872956</v>
      </c>
      <c r="BM809" s="59">
        <v>21</v>
      </c>
      <c r="BN809" s="59" t="s">
        <v>469</v>
      </c>
      <c r="BO809" s="59">
        <v>0.268264</v>
      </c>
      <c r="BP809" s="59">
        <v>4.2271000000000003E-2</v>
      </c>
      <c r="BQ809" s="59">
        <v>9.2299000000000006E-2</v>
      </c>
      <c r="BR809" s="59">
        <v>0.231625</v>
      </c>
      <c r="BS809" s="59">
        <v>0.16581599999999999</v>
      </c>
      <c r="BT809" s="59">
        <v>1.4307080000000001</v>
      </c>
      <c r="BU809" s="59">
        <v>0.81395300000000004</v>
      </c>
      <c r="BV809" s="59">
        <v>0.30544900000000003</v>
      </c>
      <c r="BW809" s="59">
        <v>0.20550599999999999</v>
      </c>
      <c r="BX809" s="59">
        <v>0.28877900000000001</v>
      </c>
      <c r="BY809" s="59">
        <v>0.36248999999999998</v>
      </c>
      <c r="BZ809" s="59">
        <v>0.65681599999999996</v>
      </c>
      <c r="CA809" s="59">
        <v>0.12741</v>
      </c>
      <c r="CB809" s="59">
        <v>0.20937800000000001</v>
      </c>
      <c r="CC809" s="59">
        <v>0.19586899999999999</v>
      </c>
      <c r="CD809" s="59">
        <v>0.157051</v>
      </c>
      <c r="CE809" s="59">
        <v>0.704627</v>
      </c>
      <c r="CF809" s="59">
        <v>0.177036</v>
      </c>
      <c r="CG809" s="59">
        <v>7.4297000000000002E-2</v>
      </c>
      <c r="CH809" s="59">
        <v>0.22192000000000001</v>
      </c>
      <c r="CI809" s="59">
        <v>0.33524900000000002</v>
      </c>
      <c r="CJ809" s="59">
        <v>1.2731479999999999</v>
      </c>
      <c r="CK809" s="59">
        <v>6.8481E-2</v>
      </c>
      <c r="CL809" s="59">
        <v>0.35841600000000001</v>
      </c>
      <c r="CM809" s="59">
        <v>5.6208000000000001E-2</v>
      </c>
      <c r="CN809" s="60">
        <f t="shared" ref="CN809:CN872" si="41">AVERAGE(BO809:CM809)</f>
        <v>0.35292264000000001</v>
      </c>
      <c r="CO809" s="59">
        <f t="shared" ref="CO809:CO872" si="42">STDEV(BO809:CM809)</f>
        <v>0.36032701933323469</v>
      </c>
      <c r="CR809" s="59">
        <v>21</v>
      </c>
      <c r="CS809" s="59" t="s">
        <v>469</v>
      </c>
      <c r="CT809" s="59">
        <v>1.2437499999999999</v>
      </c>
      <c r="CU809" s="59">
        <v>3.1645569999999998</v>
      </c>
      <c r="CV809" s="59">
        <v>5.6777680000000004</v>
      </c>
      <c r="CW809" s="59">
        <v>0.57367000000000001</v>
      </c>
      <c r="CX809" s="59">
        <v>5.8351E-2</v>
      </c>
      <c r="CY809" s="59">
        <v>1.289714</v>
      </c>
      <c r="CZ809" s="59">
        <v>1.464431</v>
      </c>
      <c r="DA809" s="59">
        <v>0.73884000000000005</v>
      </c>
      <c r="DB809" s="59">
        <v>7.324E-2</v>
      </c>
      <c r="DC809" s="60">
        <f t="shared" ref="DC809:DC872" si="43">AVERAGE(CT809:DB809)</f>
        <v>1.5871467777777779</v>
      </c>
      <c r="DD809" s="59">
        <f t="shared" ref="DD809:DD872" si="44">STDEV(CT809:DB809)</f>
        <v>1.7964806424485054</v>
      </c>
    </row>
    <row r="810" spans="1:108" x14ac:dyDescent="0.2">
      <c r="A810" s="59">
        <v>22</v>
      </c>
      <c r="B810" s="59" t="s">
        <v>469</v>
      </c>
      <c r="C810" s="59">
        <v>0.17338200000000001</v>
      </c>
      <c r="D810" s="59">
        <v>7.8048999999999993E-2</v>
      </c>
      <c r="E810" s="59">
        <v>9.5625000000000002E-2</v>
      </c>
      <c r="F810" s="59">
        <v>7.9649999999999999E-2</v>
      </c>
      <c r="G810" s="59">
        <v>0.243615</v>
      </c>
      <c r="H810" s="59">
        <v>0.723665</v>
      </c>
      <c r="I810" s="59">
        <v>0.41461500000000001</v>
      </c>
      <c r="J810" s="59">
        <v>0.169041</v>
      </c>
      <c r="K810" s="59">
        <v>0.13353499999999999</v>
      </c>
      <c r="L810" s="59">
        <v>0.69423100000000004</v>
      </c>
      <c r="M810" s="59">
        <v>0.29532900000000001</v>
      </c>
      <c r="N810" s="59">
        <v>9.9920999999999996E-2</v>
      </c>
      <c r="O810" s="59">
        <v>2.9153579999999999</v>
      </c>
      <c r="P810" s="59">
        <v>0.107612</v>
      </c>
      <c r="Q810" s="59">
        <v>0.27920099999999998</v>
      </c>
      <c r="R810" s="59">
        <v>6.6095000000000001E-2</v>
      </c>
      <c r="S810" s="59">
        <v>0.12851199999999999</v>
      </c>
      <c r="T810" s="59">
        <v>0.32863799999999999</v>
      </c>
      <c r="U810" s="59">
        <v>0.55708199999999997</v>
      </c>
      <c r="V810" s="59">
        <v>0.16026199999999999</v>
      </c>
      <c r="W810" s="59">
        <v>0.31241600000000003</v>
      </c>
      <c r="X810" s="59">
        <v>0.51591200000000004</v>
      </c>
      <c r="Y810" s="59">
        <v>1.018389</v>
      </c>
      <c r="Z810" s="59">
        <v>0.143147</v>
      </c>
      <c r="AA810" s="59">
        <v>0.36663099999999998</v>
      </c>
      <c r="AB810" s="59">
        <v>2.6741999999999998E-2</v>
      </c>
      <c r="AC810" s="59">
        <v>0.146367</v>
      </c>
      <c r="AD810" s="59">
        <v>7.2033E-2</v>
      </c>
      <c r="AE810" s="59">
        <v>0.83684899999999995</v>
      </c>
      <c r="AF810" s="59">
        <v>0.26858700000000002</v>
      </c>
      <c r="AG810" s="59">
        <v>0.43664700000000001</v>
      </c>
      <c r="AH810" s="59">
        <v>0.121082</v>
      </c>
      <c r="AI810" s="59">
        <v>8.2679000000000002E-2</v>
      </c>
      <c r="AJ810" s="59">
        <v>0.23521600000000001</v>
      </c>
      <c r="AK810" s="59">
        <v>0.222909</v>
      </c>
      <c r="AL810" s="59">
        <v>0.96450599999999997</v>
      </c>
      <c r="AM810" s="59">
        <v>5.0895999999999997E-2</v>
      </c>
      <c r="AN810" s="59">
        <v>0.40118799999999999</v>
      </c>
      <c r="AO810" s="59">
        <v>3.0291999999999999E-2</v>
      </c>
      <c r="AP810" s="59">
        <v>6.0499999999999998E-2</v>
      </c>
      <c r="AQ810" s="59">
        <v>0.28095287221570925</v>
      </c>
      <c r="AR810" s="60">
        <f t="shared" si="38"/>
        <v>0.34969167981013916</v>
      </c>
      <c r="AS810" s="59">
        <f t="shared" si="39"/>
        <v>0.48276106950743092</v>
      </c>
      <c r="AV810" s="59">
        <v>22</v>
      </c>
      <c r="AW810" s="59" t="s">
        <v>469</v>
      </c>
      <c r="AX810" s="59">
        <v>0.16996800000000001</v>
      </c>
      <c r="AY810" s="59">
        <v>0.232567</v>
      </c>
      <c r="AZ810" s="59">
        <v>0.17505899999999999</v>
      </c>
      <c r="BA810" s="59">
        <v>0.53248200000000001</v>
      </c>
      <c r="BB810" s="59">
        <v>0.32525300000000001</v>
      </c>
      <c r="BC810" s="59">
        <v>0.52077099999999998</v>
      </c>
      <c r="BD810" s="59">
        <v>0.16048699999999999</v>
      </c>
      <c r="BE810" s="59">
        <v>0.15732599999999999</v>
      </c>
      <c r="BF810" s="59">
        <v>0.12431499999999999</v>
      </c>
      <c r="BG810" s="59">
        <v>0.64432999999999996</v>
      </c>
      <c r="BH810" s="59">
        <v>0.55932000000000004</v>
      </c>
      <c r="BI810" s="17">
        <v>0.1388888888888889</v>
      </c>
      <c r="BJ810" s="60">
        <f t="shared" si="40"/>
        <v>0.31173057407407406</v>
      </c>
      <c r="BK810" s="59">
        <f t="shared" si="37"/>
        <v>0.19715517126535828</v>
      </c>
      <c r="BM810" s="59">
        <v>22</v>
      </c>
      <c r="BN810" s="59" t="s">
        <v>469</v>
      </c>
      <c r="BO810" s="59">
        <v>0.31018000000000001</v>
      </c>
      <c r="BP810" s="59">
        <v>4.6233000000000003E-2</v>
      </c>
      <c r="BQ810" s="59">
        <v>8.1531000000000006E-2</v>
      </c>
      <c r="BR810" s="59">
        <v>0.24499599999999999</v>
      </c>
      <c r="BS810" s="59">
        <v>0.172902</v>
      </c>
      <c r="BT810" s="59">
        <v>1.1721919999999999</v>
      </c>
      <c r="BU810" s="59">
        <v>0.50872099999999998</v>
      </c>
      <c r="BV810" s="59">
        <v>0.29986099999999999</v>
      </c>
      <c r="BW810" s="59">
        <v>0.20224400000000001</v>
      </c>
      <c r="BX810" s="59">
        <v>0.277841</v>
      </c>
      <c r="BY810" s="59">
        <v>0.32597399999999999</v>
      </c>
      <c r="BZ810" s="59">
        <v>0.78017800000000004</v>
      </c>
      <c r="CA810" s="59">
        <v>0.1196</v>
      </c>
      <c r="CB810" s="59">
        <v>0.21602499999999999</v>
      </c>
      <c r="CC810" s="59">
        <v>0.18340400000000001</v>
      </c>
      <c r="CD810" s="59">
        <v>0.12339700000000001</v>
      </c>
      <c r="CE810" s="59">
        <v>0.56206599999999995</v>
      </c>
      <c r="CF810" s="59">
        <v>0.19916500000000001</v>
      </c>
      <c r="CG810" s="59">
        <v>7.1111999999999995E-2</v>
      </c>
      <c r="CH810" s="59">
        <v>0.219807</v>
      </c>
      <c r="CI810" s="59">
        <v>0.28077099999999999</v>
      </c>
      <c r="CJ810" s="59">
        <v>1.056135</v>
      </c>
      <c r="CK810" s="59">
        <v>6.7771999999999999E-2</v>
      </c>
      <c r="CL810" s="59">
        <v>0.27207700000000001</v>
      </c>
      <c r="CM810" s="59">
        <v>5.8337E-2</v>
      </c>
      <c r="CN810" s="60">
        <f t="shared" si="41"/>
        <v>0.31410083999999999</v>
      </c>
      <c r="CO810" s="59">
        <f t="shared" si="42"/>
        <v>0.29434116162395624</v>
      </c>
      <c r="CR810" s="59">
        <v>22</v>
      </c>
      <c r="CS810" s="59" t="s">
        <v>469</v>
      </c>
      <c r="CT810" s="59">
        <v>1.065313</v>
      </c>
      <c r="CU810" s="59">
        <v>2.373418</v>
      </c>
      <c r="CV810" s="59">
        <v>4.8581120000000002</v>
      </c>
      <c r="CW810" s="59">
        <v>0.39552999999999999</v>
      </c>
      <c r="CX810" s="59">
        <v>5.9431999999999999E-2</v>
      </c>
      <c r="CY810" s="59">
        <v>1.1904999999999999</v>
      </c>
      <c r="CZ810" s="59">
        <v>1.339855</v>
      </c>
      <c r="DA810" s="59">
        <v>0.74200900000000003</v>
      </c>
      <c r="DB810" s="59">
        <v>7.6829999999999996E-2</v>
      </c>
      <c r="DC810" s="60">
        <f t="shared" si="43"/>
        <v>1.3445554444444443</v>
      </c>
      <c r="DD810" s="59">
        <f t="shared" si="44"/>
        <v>1.5011558432629601</v>
      </c>
    </row>
    <row r="811" spans="1:108" x14ac:dyDescent="0.2">
      <c r="A811" s="59">
        <v>23</v>
      </c>
      <c r="B811" s="59" t="s">
        <v>469</v>
      </c>
      <c r="C811" s="59">
        <v>0.194628</v>
      </c>
      <c r="D811" s="59">
        <v>7.5049000000000005E-2</v>
      </c>
      <c r="E811" s="59">
        <v>9.9338999999999997E-2</v>
      </c>
      <c r="F811" s="59">
        <v>0.13757900000000001</v>
      </c>
      <c r="G811" s="59">
        <v>0.29121900000000001</v>
      </c>
      <c r="H811" s="59">
        <v>0.75023600000000001</v>
      </c>
      <c r="I811" s="59">
        <v>0.41461500000000001</v>
      </c>
      <c r="J811" s="59">
        <v>0.152805</v>
      </c>
      <c r="K811" s="59">
        <v>0.119625</v>
      </c>
      <c r="L811" s="59">
        <v>0.59569499999999997</v>
      </c>
      <c r="M811" s="59">
        <v>0.24660000000000001</v>
      </c>
      <c r="N811" s="59">
        <v>0.10241699999999999</v>
      </c>
      <c r="O811" s="59">
        <v>2.1095380000000001</v>
      </c>
      <c r="P811" s="59">
        <v>0.117685</v>
      </c>
      <c r="Q811" s="59">
        <v>0.20510999999999999</v>
      </c>
      <c r="R811" s="59">
        <v>6.7982000000000001E-2</v>
      </c>
      <c r="S811" s="59">
        <v>0.13968700000000001</v>
      </c>
      <c r="T811" s="59">
        <v>0.33206200000000002</v>
      </c>
      <c r="U811" s="59">
        <v>0.54086500000000004</v>
      </c>
      <c r="V811" s="59">
        <v>0.16994500000000001</v>
      </c>
      <c r="W811" s="59">
        <v>0.18676999999999999</v>
      </c>
      <c r="X811" s="59">
        <v>0.52632699999999999</v>
      </c>
      <c r="Y811" s="59">
        <v>1.036041</v>
      </c>
      <c r="Z811" s="59">
        <v>0.123837</v>
      </c>
      <c r="AA811" s="59">
        <v>0.37550699999999998</v>
      </c>
      <c r="AB811" s="59">
        <v>2.6148000000000001E-2</v>
      </c>
      <c r="AC811" s="59">
        <v>0.13247900000000001</v>
      </c>
      <c r="AD811" s="59">
        <v>7.2595999999999994E-2</v>
      </c>
      <c r="AE811" s="59">
        <v>0.79685300000000003</v>
      </c>
      <c r="AF811" s="59">
        <v>0.22773699999999999</v>
      </c>
      <c r="AG811" s="59">
        <v>0.44858700000000001</v>
      </c>
      <c r="AH811" s="59">
        <v>9.8468E-2</v>
      </c>
      <c r="AI811" s="59">
        <v>0.129497</v>
      </c>
      <c r="AJ811" s="59">
        <v>0.31362000000000001</v>
      </c>
      <c r="AK811" s="59">
        <v>0.22745799999999999</v>
      </c>
      <c r="AL811" s="59">
        <v>1.0378080000000001</v>
      </c>
      <c r="AM811" s="59">
        <v>4.1029000000000003E-2</v>
      </c>
      <c r="AN811" s="59">
        <v>0.35550500000000002</v>
      </c>
      <c r="AO811" s="59">
        <v>2.7407000000000001E-2</v>
      </c>
      <c r="AP811" s="59">
        <v>6.5015000000000003E-2</v>
      </c>
      <c r="AQ811" s="59">
        <v>0.25701770222743259</v>
      </c>
      <c r="AR811" s="60">
        <f t="shared" si="38"/>
        <v>0.32605823663969358</v>
      </c>
      <c r="AS811" s="59">
        <f t="shared" si="39"/>
        <v>0.38290372186556976</v>
      </c>
      <c r="AV811" s="59">
        <v>23</v>
      </c>
      <c r="AW811" s="59" t="s">
        <v>469</v>
      </c>
      <c r="AX811" s="59">
        <v>0.155973</v>
      </c>
      <c r="AY811" s="59">
        <v>0.18696599999999999</v>
      </c>
      <c r="AZ811" s="59">
        <v>0.15110399999999999</v>
      </c>
      <c r="BA811" s="59">
        <v>0.56354300000000002</v>
      </c>
      <c r="BB811" s="59">
        <v>0.34601399999999999</v>
      </c>
      <c r="BC811" s="59">
        <v>0.50950700000000004</v>
      </c>
      <c r="BD811" s="59">
        <v>0.13048999999999999</v>
      </c>
      <c r="BE811" s="59">
        <v>0.14266000000000001</v>
      </c>
      <c r="BF811" s="59">
        <v>0.13145899999999999</v>
      </c>
      <c r="BG811" s="59">
        <v>0.544103</v>
      </c>
      <c r="BH811" s="59">
        <v>0.50661</v>
      </c>
      <c r="BI811" s="17">
        <v>0.14480444444444443</v>
      </c>
      <c r="BJ811" s="60">
        <f t="shared" si="40"/>
        <v>0.29276945370370377</v>
      </c>
      <c r="BK811" s="59">
        <f t="shared" si="37"/>
        <v>0.18838782644259047</v>
      </c>
      <c r="BM811" s="59">
        <v>23</v>
      </c>
      <c r="BN811" s="59" t="s">
        <v>469</v>
      </c>
      <c r="BO811" s="59">
        <v>0.23472899999999999</v>
      </c>
      <c r="BP811" s="59">
        <v>4.8215000000000001E-2</v>
      </c>
      <c r="BQ811" s="59">
        <v>8.1531000000000006E-2</v>
      </c>
      <c r="BR811" s="59">
        <v>0.27087600000000001</v>
      </c>
      <c r="BS811" s="59">
        <v>0.17857100000000001</v>
      </c>
      <c r="BT811" s="59">
        <v>1.2393559999999999</v>
      </c>
      <c r="BU811" s="59">
        <v>0.666991</v>
      </c>
      <c r="BV811" s="59">
        <v>0.290549</v>
      </c>
      <c r="BW811" s="59">
        <v>0.20876800000000001</v>
      </c>
      <c r="BX811" s="59">
        <v>0.280028</v>
      </c>
      <c r="BY811" s="59">
        <v>0.31884899999999999</v>
      </c>
      <c r="BZ811" s="59">
        <v>0.78017800000000004</v>
      </c>
      <c r="CA811" s="59">
        <v>0.112277</v>
      </c>
      <c r="CB811" s="59">
        <v>0.22377900000000001</v>
      </c>
      <c r="CC811" s="59">
        <v>0.21901699999999999</v>
      </c>
      <c r="CD811" s="59">
        <v>0.11218</v>
      </c>
      <c r="CE811" s="59">
        <v>0.70228999999999997</v>
      </c>
      <c r="CF811" s="59">
        <v>0.16597100000000001</v>
      </c>
      <c r="CG811" s="59">
        <v>7.1111999999999995E-2</v>
      </c>
      <c r="CH811" s="59">
        <v>0.20923900000000001</v>
      </c>
      <c r="CI811" s="59">
        <v>0.27657999999999999</v>
      </c>
      <c r="CJ811" s="59">
        <v>1.012732</v>
      </c>
      <c r="CK811" s="59">
        <v>5.6772000000000003E-2</v>
      </c>
      <c r="CL811" s="59">
        <v>0.28078399999999998</v>
      </c>
      <c r="CM811" s="59">
        <v>5.2801000000000001E-2</v>
      </c>
      <c r="CN811" s="60">
        <f t="shared" si="41"/>
        <v>0.32376699999999997</v>
      </c>
      <c r="CO811" s="59">
        <f t="shared" si="42"/>
        <v>0.3113244709074976</v>
      </c>
      <c r="CR811" s="59">
        <v>23</v>
      </c>
      <c r="CS811" s="59" t="s">
        <v>469</v>
      </c>
      <c r="CT811" s="59">
        <v>1.065313</v>
      </c>
      <c r="CU811" s="59">
        <v>2.2415189999999998</v>
      </c>
      <c r="CV811" s="59">
        <v>5.7671669999999997</v>
      </c>
      <c r="CW811" s="59">
        <v>0.50120900000000002</v>
      </c>
      <c r="CX811" s="59">
        <v>5.1867000000000003E-2</v>
      </c>
      <c r="CY811" s="59">
        <v>1.984143</v>
      </c>
      <c r="CZ811" s="59">
        <v>1.376962</v>
      </c>
      <c r="DA811" s="59">
        <v>0.71347000000000005</v>
      </c>
      <c r="DB811" s="59">
        <v>7.0009000000000002E-2</v>
      </c>
      <c r="DC811" s="60">
        <f t="shared" si="43"/>
        <v>1.5301843333333336</v>
      </c>
      <c r="DD811" s="59">
        <f t="shared" si="44"/>
        <v>1.7658930714249794</v>
      </c>
    </row>
    <row r="812" spans="1:108" x14ac:dyDescent="0.2">
      <c r="A812" s="59">
        <v>24</v>
      </c>
      <c r="B812" s="59" t="s">
        <v>469</v>
      </c>
      <c r="C812" s="59">
        <v>0.22615099999999999</v>
      </c>
      <c r="D812" s="59">
        <v>8.5253999999999996E-2</v>
      </c>
      <c r="E812" s="59">
        <v>0.105838</v>
      </c>
      <c r="F812" s="59">
        <v>6.9996000000000003E-2</v>
      </c>
      <c r="G812" s="59">
        <v>0.31081999999999999</v>
      </c>
      <c r="H812" s="59">
        <v>0.81904600000000005</v>
      </c>
      <c r="I812" s="59">
        <v>0.35601300000000002</v>
      </c>
      <c r="J812" s="59">
        <v>0.153283</v>
      </c>
      <c r="K812" s="59">
        <v>0.150227</v>
      </c>
      <c r="L812" s="59">
        <v>0.68079400000000001</v>
      </c>
      <c r="M812" s="59">
        <v>0.20525299999999999</v>
      </c>
      <c r="N812" s="59">
        <v>0.11490599999999999</v>
      </c>
      <c r="O812" s="59">
        <v>2.371594</v>
      </c>
      <c r="P812" s="59">
        <v>0.100721</v>
      </c>
      <c r="Q812" s="59">
        <v>0.216831</v>
      </c>
      <c r="R812" s="59">
        <v>5.8028000000000003E-2</v>
      </c>
      <c r="S812" s="59">
        <v>0.14737</v>
      </c>
      <c r="T812" s="59">
        <v>0.305531</v>
      </c>
      <c r="U812" s="59">
        <v>0.44929000000000002</v>
      </c>
      <c r="V812" s="59">
        <v>0.192217</v>
      </c>
      <c r="W812" s="59">
        <v>0.26487300000000003</v>
      </c>
      <c r="X812" s="59">
        <v>0.52873000000000003</v>
      </c>
      <c r="Y812" s="59">
        <v>1.0292520000000001</v>
      </c>
      <c r="Z812" s="59">
        <v>0.14230699999999999</v>
      </c>
      <c r="AA812" s="59">
        <v>0.36799700000000002</v>
      </c>
      <c r="AB812" s="59">
        <v>2.5554E-2</v>
      </c>
      <c r="AC812" s="59">
        <v>0.123932</v>
      </c>
      <c r="AD812" s="59">
        <v>6.3591999999999996E-2</v>
      </c>
      <c r="AE812" s="59">
        <v>0.80608299999999999</v>
      </c>
      <c r="AF812" s="59">
        <v>0.23590700000000001</v>
      </c>
      <c r="AG812" s="59">
        <v>0.44517499999999999</v>
      </c>
      <c r="AH812" s="59">
        <v>0.12302</v>
      </c>
      <c r="AI812" s="59">
        <v>0.12551200000000001</v>
      </c>
      <c r="AJ812" s="59">
        <v>0.31017400000000001</v>
      </c>
      <c r="AK812" s="59">
        <v>0.25410300000000002</v>
      </c>
      <c r="AL812" s="59">
        <v>1.080247</v>
      </c>
      <c r="AM812" s="59">
        <v>4.9338E-2</v>
      </c>
      <c r="AN812" s="59">
        <v>0.43340000000000001</v>
      </c>
      <c r="AO812" s="59">
        <v>4.0389000000000001E-2</v>
      </c>
      <c r="AP812" s="59">
        <v>5.1922000000000003E-2</v>
      </c>
      <c r="AQ812" s="59">
        <v>0.25131887456037511</v>
      </c>
      <c r="AR812" s="60">
        <f t="shared" si="38"/>
        <v>0.33834119206244823</v>
      </c>
      <c r="AS812" s="59">
        <f t="shared" si="39"/>
        <v>0.41784378357504953</v>
      </c>
      <c r="AV812" s="59">
        <v>24</v>
      </c>
      <c r="AW812" s="59" t="s">
        <v>469</v>
      </c>
      <c r="AX812" s="59">
        <v>0.16696800000000001</v>
      </c>
      <c r="AY812" s="59">
        <v>0.222307</v>
      </c>
      <c r="AZ812" s="59">
        <v>0.152946</v>
      </c>
      <c r="BA812" s="59">
        <v>0.49698399999999998</v>
      </c>
      <c r="BB812" s="59">
        <v>0.37984600000000002</v>
      </c>
      <c r="BC812" s="59">
        <v>0.534636</v>
      </c>
      <c r="BD812" s="59">
        <v>0.205484</v>
      </c>
      <c r="BE812" s="59">
        <v>0.12532699999999999</v>
      </c>
      <c r="BF812" s="59">
        <v>0.110025</v>
      </c>
      <c r="BG812" s="59">
        <v>0.579897</v>
      </c>
      <c r="BH812" s="59">
        <v>0.47439799999999999</v>
      </c>
      <c r="BI812" s="17">
        <v>0.1270577777777778</v>
      </c>
      <c r="BJ812" s="60">
        <f t="shared" si="40"/>
        <v>0.2979896481481481</v>
      </c>
      <c r="BK812" s="59">
        <f t="shared" si="37"/>
        <v>0.18107147933534687</v>
      </c>
      <c r="BM812" s="59">
        <v>24</v>
      </c>
      <c r="BN812" s="59" t="s">
        <v>469</v>
      </c>
      <c r="BO812" s="59">
        <v>0.26407000000000003</v>
      </c>
      <c r="BP812" s="59">
        <v>3.8308000000000002E-2</v>
      </c>
      <c r="BQ812" s="59">
        <v>9.0760999999999994E-2</v>
      </c>
      <c r="BR812" s="59">
        <v>0.258799</v>
      </c>
      <c r="BS812" s="59">
        <v>0.17998800000000001</v>
      </c>
      <c r="BT812" s="59">
        <v>1.1721919999999999</v>
      </c>
      <c r="BU812" s="59">
        <v>0.61046500000000004</v>
      </c>
      <c r="BV812" s="59">
        <v>0.26447399999999999</v>
      </c>
      <c r="BW812" s="59">
        <v>0.218554</v>
      </c>
      <c r="BX812" s="59">
        <v>0.27565299999999998</v>
      </c>
      <c r="BY812" s="59">
        <v>0.29925499999999999</v>
      </c>
      <c r="BZ812" s="59">
        <v>0.70682900000000004</v>
      </c>
      <c r="CA812" s="59">
        <v>0.112765</v>
      </c>
      <c r="CB812" s="59">
        <v>0.21048600000000001</v>
      </c>
      <c r="CC812" s="59">
        <v>0.19586899999999999</v>
      </c>
      <c r="CD812" s="59">
        <v>0.19070500000000001</v>
      </c>
      <c r="CE812" s="59">
        <v>0.57024600000000003</v>
      </c>
      <c r="CF812" s="59">
        <v>0.16228200000000001</v>
      </c>
      <c r="CG812" s="59">
        <v>7.6419000000000001E-2</v>
      </c>
      <c r="CH812" s="59">
        <v>0.25151000000000001</v>
      </c>
      <c r="CI812" s="59">
        <v>0.31639099999999998</v>
      </c>
      <c r="CJ812" s="59">
        <v>1.0011570000000001</v>
      </c>
      <c r="CK812" s="59">
        <v>6.5998000000000001E-2</v>
      </c>
      <c r="CL812" s="59">
        <v>0.29384300000000002</v>
      </c>
      <c r="CM812" s="59">
        <v>4.8968999999999999E-2</v>
      </c>
      <c r="CN812" s="60">
        <f t="shared" si="41"/>
        <v>0.31503952000000002</v>
      </c>
      <c r="CO812" s="59">
        <f t="shared" si="42"/>
        <v>0.28686559949683188</v>
      </c>
      <c r="CR812" s="59">
        <v>24</v>
      </c>
      <c r="CS812" s="59" t="s">
        <v>469</v>
      </c>
      <c r="CT812" s="59">
        <v>1.1639999999999999</v>
      </c>
      <c r="CU812" s="59">
        <v>3.0767090000000001</v>
      </c>
      <c r="CV812" s="59">
        <v>3.4424030000000001</v>
      </c>
      <c r="CW812" s="59">
        <v>0.552539</v>
      </c>
      <c r="CX812" s="59">
        <v>5.3308000000000001E-2</v>
      </c>
      <c r="CY812" s="59">
        <v>0.89285700000000001</v>
      </c>
      <c r="CZ812" s="59">
        <v>1.382263</v>
      </c>
      <c r="DA812" s="59">
        <v>0.66432000000000002</v>
      </c>
      <c r="DB812" s="59">
        <v>6.1751E-2</v>
      </c>
      <c r="DC812" s="60">
        <f t="shared" si="43"/>
        <v>1.2544611111111108</v>
      </c>
      <c r="DD812" s="59">
        <f t="shared" si="44"/>
        <v>1.2231740745332866</v>
      </c>
    </row>
    <row r="813" spans="1:108" x14ac:dyDescent="0.2">
      <c r="A813" s="59">
        <v>25</v>
      </c>
      <c r="B813" s="59" t="s">
        <v>469</v>
      </c>
      <c r="C813" s="59">
        <v>0.187773</v>
      </c>
      <c r="D813" s="59">
        <v>8.2852999999999996E-2</v>
      </c>
      <c r="E813" s="59">
        <v>9.0054999999999996E-2</v>
      </c>
      <c r="F813" s="59">
        <v>9.1718999999999995E-2</v>
      </c>
      <c r="G813" s="59">
        <v>0.26321699999999998</v>
      </c>
      <c r="H813" s="59">
        <v>0.73513799999999996</v>
      </c>
      <c r="I813" s="59">
        <v>0.36480299999999999</v>
      </c>
      <c r="J813" s="59">
        <v>0.14659700000000001</v>
      </c>
      <c r="K813" s="59">
        <v>0.13075200000000001</v>
      </c>
      <c r="L813" s="59">
        <v>0.63451199999999996</v>
      </c>
      <c r="M813" s="59">
        <v>0.16243099999999999</v>
      </c>
      <c r="N813" s="59">
        <v>0.119906</v>
      </c>
      <c r="O813" s="59">
        <v>2.8039809999999998</v>
      </c>
      <c r="P813" s="59">
        <v>0.11450399999999999</v>
      </c>
      <c r="Q813" s="59">
        <v>0.20552899999999999</v>
      </c>
      <c r="R813" s="59">
        <v>6.8406999999999996E-2</v>
      </c>
      <c r="S813" s="59">
        <v>0.14038600000000001</v>
      </c>
      <c r="T813" s="59">
        <v>0.290126</v>
      </c>
      <c r="U813" s="59">
        <v>0.44929000000000002</v>
      </c>
      <c r="V813" s="59">
        <v>0.17333399999999999</v>
      </c>
      <c r="W813" s="59">
        <v>0.30562299999999998</v>
      </c>
      <c r="X813" s="59">
        <v>0.51911700000000005</v>
      </c>
      <c r="Y813" s="59">
        <v>0.97358</v>
      </c>
      <c r="Z813" s="59">
        <v>0.12509600000000001</v>
      </c>
      <c r="AA813" s="59">
        <v>0.360487</v>
      </c>
      <c r="AB813" s="59">
        <v>3.0308000000000002E-2</v>
      </c>
      <c r="AC813" s="59">
        <v>0.12873899999999999</v>
      </c>
      <c r="AD813" s="59">
        <v>5.4587999999999998E-2</v>
      </c>
      <c r="AE813" s="59">
        <v>0.72711599999999998</v>
      </c>
      <c r="AF813" s="59">
        <v>0.21548200000000001</v>
      </c>
      <c r="AG813" s="59">
        <v>0.46137899999999998</v>
      </c>
      <c r="AH813" s="59">
        <v>8.8259000000000004E-2</v>
      </c>
      <c r="AI813" s="59">
        <v>0.10857799999999999</v>
      </c>
      <c r="AJ813" s="59">
        <v>0.297767</v>
      </c>
      <c r="AK813" s="59">
        <v>0.21186099999999999</v>
      </c>
      <c r="AL813" s="59">
        <v>1.0648150000000001</v>
      </c>
      <c r="AM813" s="59">
        <v>5.0376999999999998E-2</v>
      </c>
      <c r="AN813" s="59">
        <v>0.37131900000000001</v>
      </c>
      <c r="AO813" s="59">
        <v>0.113955</v>
      </c>
      <c r="AP813" s="59">
        <v>5.1771999999999999E-2</v>
      </c>
      <c r="AQ813" s="59">
        <v>0.21969026963657678</v>
      </c>
      <c r="AR813" s="60">
        <f t="shared" si="38"/>
        <v>0.33500539682040431</v>
      </c>
      <c r="AS813" s="59">
        <f t="shared" si="39"/>
        <v>0.46626902865967124</v>
      </c>
      <c r="AV813" s="59">
        <v>25</v>
      </c>
      <c r="AW813" s="59" t="s">
        <v>469</v>
      </c>
      <c r="AX813" s="59">
        <v>0.151973</v>
      </c>
      <c r="AY813" s="59">
        <v>0.16416500000000001</v>
      </c>
      <c r="AZ813" s="59">
        <v>0.158475</v>
      </c>
      <c r="BA813" s="59">
        <v>0.61235499999999998</v>
      </c>
      <c r="BB813" s="59">
        <v>0.35216500000000001</v>
      </c>
      <c r="BC813" s="59">
        <v>0.49044300000000002</v>
      </c>
      <c r="BD813" s="59">
        <v>0.14698800000000001</v>
      </c>
      <c r="BE813" s="59">
        <v>0.114662</v>
      </c>
      <c r="BF813" s="59">
        <v>0.12002699999999999</v>
      </c>
      <c r="BG813" s="59">
        <v>0.60137099999999999</v>
      </c>
      <c r="BH813" s="59">
        <v>0.47439799999999999</v>
      </c>
      <c r="BI813" s="17">
        <v>0.14043185185185186</v>
      </c>
      <c r="BJ813" s="60">
        <f t="shared" si="40"/>
        <v>0.29395448765432097</v>
      </c>
      <c r="BK813" s="59">
        <f t="shared" si="37"/>
        <v>0.20190385466526112</v>
      </c>
      <c r="BM813" s="59">
        <v>25</v>
      </c>
      <c r="BN813" s="59" t="s">
        <v>469</v>
      </c>
      <c r="BO813" s="59">
        <v>0.276644</v>
      </c>
      <c r="BP813" s="59">
        <v>4.0948999999999999E-2</v>
      </c>
      <c r="BQ813" s="59">
        <v>5.8456000000000001E-2</v>
      </c>
      <c r="BR813" s="59">
        <v>0.27044499999999999</v>
      </c>
      <c r="BS813" s="59">
        <v>0.175737</v>
      </c>
      <c r="BT813" s="59">
        <v>1.0885549999999999</v>
      </c>
      <c r="BU813" s="59">
        <v>0.666991</v>
      </c>
      <c r="BV813" s="59">
        <v>0.26819900000000002</v>
      </c>
      <c r="BW813" s="59">
        <v>0.188109</v>
      </c>
      <c r="BX813" s="59">
        <v>0.227523</v>
      </c>
      <c r="BY813" s="59">
        <v>0.32508399999999998</v>
      </c>
      <c r="BZ813" s="59">
        <v>0.70349399999999995</v>
      </c>
      <c r="CA813" s="59">
        <v>0.111789</v>
      </c>
      <c r="CB813" s="59">
        <v>0.19386800000000001</v>
      </c>
      <c r="CC813" s="59">
        <v>0.17450099999999999</v>
      </c>
      <c r="CD813" s="59">
        <v>0.14583399999999999</v>
      </c>
      <c r="CE813" s="59">
        <v>0.55154899999999996</v>
      </c>
      <c r="CF813" s="59">
        <v>0.140153</v>
      </c>
      <c r="CG813" s="59">
        <v>7.1111999999999995E-2</v>
      </c>
      <c r="CH813" s="59">
        <v>0.190217</v>
      </c>
      <c r="CI813" s="59">
        <v>0.27657999999999999</v>
      </c>
      <c r="CJ813" s="59">
        <v>0.88831000000000004</v>
      </c>
      <c r="CK813" s="59">
        <v>5.6417000000000002E-2</v>
      </c>
      <c r="CL813" s="59">
        <v>0.28078399999999998</v>
      </c>
      <c r="CM813" s="59">
        <v>5.2374999999999998E-2</v>
      </c>
      <c r="CN813" s="60">
        <f t="shared" si="41"/>
        <v>0.29694699999999991</v>
      </c>
      <c r="CO813" s="59">
        <f t="shared" si="42"/>
        <v>0.27294319914788739</v>
      </c>
      <c r="CR813" s="59">
        <v>25</v>
      </c>
      <c r="CS813" s="59" t="s">
        <v>469</v>
      </c>
      <c r="CT813" s="59">
        <v>1.104813</v>
      </c>
      <c r="CU813" s="59">
        <v>2.9448099999999999</v>
      </c>
      <c r="CV813" s="59">
        <v>2.5035620000000001</v>
      </c>
      <c r="CW813" s="59">
        <v>0.48913000000000001</v>
      </c>
      <c r="CX813" s="59">
        <v>5.2948000000000002E-2</v>
      </c>
      <c r="CY813" s="59">
        <v>1.091286</v>
      </c>
      <c r="CZ813" s="59">
        <v>1.248408</v>
      </c>
      <c r="DA813" s="59">
        <v>0.656393</v>
      </c>
      <c r="DB813" s="59">
        <v>5.9956000000000002E-2</v>
      </c>
      <c r="DC813" s="60">
        <f t="shared" si="43"/>
        <v>1.1279228888888888</v>
      </c>
      <c r="DD813" s="59">
        <f t="shared" si="44"/>
        <v>1.0084874694094426</v>
      </c>
    </row>
    <row r="814" spans="1:108" x14ac:dyDescent="0.2">
      <c r="A814" s="59">
        <v>26</v>
      </c>
      <c r="B814" s="59" t="s">
        <v>469</v>
      </c>
      <c r="C814" s="59">
        <v>0.176125</v>
      </c>
      <c r="D814" s="59">
        <v>8.2852999999999996E-2</v>
      </c>
      <c r="E814" s="59">
        <v>0.107694</v>
      </c>
      <c r="F814" s="59">
        <v>8.6891999999999997E-2</v>
      </c>
      <c r="G814" s="59">
        <v>0.240816</v>
      </c>
      <c r="H814" s="59">
        <v>0.63978100000000004</v>
      </c>
      <c r="I814" s="59">
        <v>0.30766500000000002</v>
      </c>
      <c r="J814" s="59">
        <v>0.134182</v>
      </c>
      <c r="K814" s="59">
        <v>9.7368999999999997E-2</v>
      </c>
      <c r="L814" s="59">
        <v>0.54493400000000003</v>
      </c>
      <c r="M814" s="59">
        <v>0.150618</v>
      </c>
      <c r="N814" s="59">
        <v>7.4941999999999995E-2</v>
      </c>
      <c r="O814" s="59">
        <v>2.161953</v>
      </c>
      <c r="P814" s="59">
        <v>8.9589000000000002E-2</v>
      </c>
      <c r="Q814" s="59">
        <v>0.157391</v>
      </c>
      <c r="R814" s="59">
        <v>6.9113999999999995E-2</v>
      </c>
      <c r="S814" s="59">
        <v>0.14806800000000001</v>
      </c>
      <c r="T814" s="59">
        <v>0.200264</v>
      </c>
      <c r="U814" s="59">
        <v>0.480769</v>
      </c>
      <c r="V814" s="59">
        <v>0.17139799999999999</v>
      </c>
      <c r="W814" s="59">
        <v>0.34297800000000001</v>
      </c>
      <c r="X814" s="59">
        <v>0.58160299999999998</v>
      </c>
      <c r="Y814" s="59">
        <v>1.0224629999999999</v>
      </c>
      <c r="Z814" s="59">
        <v>0.12425600000000001</v>
      </c>
      <c r="AA814" s="59">
        <v>0.34137000000000001</v>
      </c>
      <c r="AB814" s="59">
        <v>2.4365000000000001E-2</v>
      </c>
      <c r="AC814" s="59">
        <v>0.11484999999999999</v>
      </c>
      <c r="AD814" s="59">
        <v>5.0647999999999999E-2</v>
      </c>
      <c r="AE814" s="59">
        <v>0.60097299999999998</v>
      </c>
      <c r="AF814" s="59">
        <v>0.212418</v>
      </c>
      <c r="AG814" s="59">
        <v>0.46649600000000002</v>
      </c>
      <c r="AH814" s="59">
        <v>8.9422000000000001E-2</v>
      </c>
      <c r="AI814" s="59">
        <v>0.103598</v>
      </c>
      <c r="AJ814" s="59">
        <v>0.272953</v>
      </c>
      <c r="AK814" s="59">
        <v>0.226159</v>
      </c>
      <c r="AL814" s="59">
        <v>0.91049400000000003</v>
      </c>
      <c r="AM814" s="59">
        <v>5.5051000000000003E-2</v>
      </c>
      <c r="AN814" s="59">
        <v>0.36136200000000002</v>
      </c>
      <c r="AO814" s="59">
        <v>4.1831E-2</v>
      </c>
      <c r="AP814" s="59">
        <v>4.8160000000000001E-2</v>
      </c>
      <c r="AQ814" s="59">
        <v>0.22994818288393903</v>
      </c>
      <c r="AR814" s="60">
        <f t="shared" si="38"/>
        <v>0.30106866299716922</v>
      </c>
      <c r="AS814" s="59">
        <f t="shared" si="39"/>
        <v>0.37838684903910175</v>
      </c>
      <c r="AV814" s="59">
        <v>26</v>
      </c>
      <c r="AW814" s="59" t="s">
        <v>469</v>
      </c>
      <c r="AX814" s="59">
        <v>0.17396800000000001</v>
      </c>
      <c r="AY814" s="59">
        <v>0.18012600000000001</v>
      </c>
      <c r="AZ814" s="59">
        <v>0.16400200000000001</v>
      </c>
      <c r="BA814" s="59">
        <v>0.57685600000000004</v>
      </c>
      <c r="BB814" s="59">
        <v>0.305261</v>
      </c>
      <c r="BC814" s="59">
        <v>0.406393</v>
      </c>
      <c r="BD814" s="59">
        <v>0.12149</v>
      </c>
      <c r="BE814" s="59">
        <v>0.14332700000000001</v>
      </c>
      <c r="BF814" s="59">
        <v>0.111455</v>
      </c>
      <c r="BG814" s="59">
        <v>0.49756699999999998</v>
      </c>
      <c r="BH814" s="59">
        <v>0.42754300000000001</v>
      </c>
      <c r="BI814" s="17">
        <v>0.13605999999999999</v>
      </c>
      <c r="BJ814" s="60">
        <f t="shared" si="40"/>
        <v>0.27033733333333337</v>
      </c>
      <c r="BK814" s="59">
        <f t="shared" si="37"/>
        <v>0.16752772933235421</v>
      </c>
      <c r="BM814" s="59">
        <v>26</v>
      </c>
      <c r="BN814" s="59" t="s">
        <v>469</v>
      </c>
      <c r="BO814" s="59">
        <v>0.23472899999999999</v>
      </c>
      <c r="BP814" s="59">
        <v>4.2271000000000003E-2</v>
      </c>
      <c r="BQ814" s="59">
        <v>6.7685999999999996E-2</v>
      </c>
      <c r="BR814" s="59">
        <v>0.26958300000000002</v>
      </c>
      <c r="BS814" s="59">
        <v>0.14597599999999999</v>
      </c>
      <c r="BT814" s="59">
        <v>1.2393559999999999</v>
      </c>
      <c r="BU814" s="59">
        <v>0.52002800000000005</v>
      </c>
      <c r="BV814" s="59">
        <v>0.26819900000000002</v>
      </c>
      <c r="BW814" s="59">
        <v>0.178866</v>
      </c>
      <c r="BX814" s="59">
        <v>0.21002100000000001</v>
      </c>
      <c r="BY814" s="59">
        <v>0.36872500000000002</v>
      </c>
      <c r="BZ814" s="59">
        <v>0.61680800000000002</v>
      </c>
      <c r="CA814" s="59">
        <v>0.11569400000000001</v>
      </c>
      <c r="CB814" s="59">
        <v>0.20605399999999999</v>
      </c>
      <c r="CC814" s="59">
        <v>0.16292699999999999</v>
      </c>
      <c r="CD814" s="59">
        <v>0.18696599999999999</v>
      </c>
      <c r="CE814" s="59">
        <v>0.52817800000000004</v>
      </c>
      <c r="CF814" s="59">
        <v>0.16228200000000001</v>
      </c>
      <c r="CG814" s="59">
        <v>6.6866999999999996E-2</v>
      </c>
      <c r="CH814" s="59">
        <v>0.202898</v>
      </c>
      <c r="CI814" s="59">
        <v>0.30591499999999999</v>
      </c>
      <c r="CJ814" s="59">
        <v>0.74652799999999997</v>
      </c>
      <c r="CK814" s="59">
        <v>6.6707000000000002E-2</v>
      </c>
      <c r="CL814" s="59">
        <v>0.22999600000000001</v>
      </c>
      <c r="CM814" s="59">
        <v>4.2155999999999999E-2</v>
      </c>
      <c r="CN814" s="60">
        <f t="shared" si="41"/>
        <v>0.28741664000000006</v>
      </c>
      <c r="CO814" s="59">
        <f t="shared" si="42"/>
        <v>0.26921345765455945</v>
      </c>
      <c r="CR814" s="59">
        <v>26</v>
      </c>
      <c r="CS814" s="59" t="s">
        <v>469</v>
      </c>
      <c r="CT814" s="59">
        <v>1.2231879999999999</v>
      </c>
      <c r="CU814" s="59">
        <v>1.8459490000000001</v>
      </c>
      <c r="CV814" s="59">
        <v>2.4141629999999998</v>
      </c>
      <c r="CW814" s="59">
        <v>0.47705199999999998</v>
      </c>
      <c r="CX814" s="59">
        <v>4.1422E-2</v>
      </c>
      <c r="CY814" s="59">
        <v>1.0665</v>
      </c>
      <c r="CZ814" s="59">
        <v>1.2802180000000001</v>
      </c>
      <c r="DA814" s="59">
        <v>0.58028800000000003</v>
      </c>
      <c r="DB814" s="59">
        <v>6.3905000000000003E-2</v>
      </c>
      <c r="DC814" s="60">
        <f t="shared" si="43"/>
        <v>0.999187222222222</v>
      </c>
      <c r="DD814" s="59">
        <f t="shared" si="44"/>
        <v>0.79788912304009696</v>
      </c>
    </row>
    <row r="815" spans="1:108" x14ac:dyDescent="0.2">
      <c r="A815" s="59">
        <v>27</v>
      </c>
      <c r="B815" s="59" t="s">
        <v>469</v>
      </c>
      <c r="C815" s="59">
        <v>0.18229300000000001</v>
      </c>
      <c r="D815" s="59">
        <v>8.1651000000000001E-2</v>
      </c>
      <c r="E815" s="59">
        <v>0.105838</v>
      </c>
      <c r="F815" s="59">
        <v>5.7928E-2</v>
      </c>
      <c r="G815" s="59">
        <v>0.27441700000000002</v>
      </c>
      <c r="H815" s="59">
        <v>0.561311</v>
      </c>
      <c r="I815" s="59">
        <v>0.298875</v>
      </c>
      <c r="J815" s="59">
        <v>0.120334</v>
      </c>
      <c r="K815" s="59">
        <v>9.4587000000000004E-2</v>
      </c>
      <c r="L815" s="59">
        <v>0.47028599999999998</v>
      </c>
      <c r="M815" s="59">
        <v>0.158001</v>
      </c>
      <c r="N815" s="59">
        <v>8.4934999999999997E-2</v>
      </c>
      <c r="O815" s="59">
        <v>2.1947079999999999</v>
      </c>
      <c r="P815" s="59">
        <v>8.3226999999999995E-2</v>
      </c>
      <c r="Q815" s="59">
        <v>0.16450699999999999</v>
      </c>
      <c r="R815" s="59">
        <v>5.9537E-2</v>
      </c>
      <c r="S815" s="59">
        <v>0.14806800000000001</v>
      </c>
      <c r="T815" s="59">
        <v>0.241344</v>
      </c>
      <c r="U815" s="59">
        <v>0.39682499999999998</v>
      </c>
      <c r="V815" s="59">
        <v>0.15493599999999999</v>
      </c>
      <c r="W815" s="59">
        <v>0.108665</v>
      </c>
      <c r="X815" s="59">
        <v>0.50309499999999996</v>
      </c>
      <c r="Y815" s="59">
        <v>0.99666399999999999</v>
      </c>
      <c r="Z815" s="59">
        <v>0.12257700000000001</v>
      </c>
      <c r="AA815" s="59">
        <v>0.33249499999999999</v>
      </c>
      <c r="AB815" s="59">
        <v>2.5554E-2</v>
      </c>
      <c r="AC815" s="59">
        <v>0.11057699999999999</v>
      </c>
      <c r="AD815" s="59">
        <v>4.7272000000000002E-2</v>
      </c>
      <c r="AE815" s="59">
        <v>0.65019899999999997</v>
      </c>
      <c r="AF815" s="59">
        <v>0.1971</v>
      </c>
      <c r="AG815" s="59">
        <v>0.405945</v>
      </c>
      <c r="AH815" s="59">
        <v>6.9522E-2</v>
      </c>
      <c r="AI815" s="59">
        <v>9.1644000000000003E-2</v>
      </c>
      <c r="AJ815" s="59">
        <v>0.23521600000000001</v>
      </c>
      <c r="AK815" s="59">
        <v>0.20406299999999999</v>
      </c>
      <c r="AL815" s="59">
        <v>0.87577199999999999</v>
      </c>
      <c r="AM815" s="59">
        <v>5.5051000000000003E-2</v>
      </c>
      <c r="AN815" s="59">
        <v>0.380104</v>
      </c>
      <c r="AO815" s="59">
        <v>3.3897999999999998E-2</v>
      </c>
      <c r="AP815" s="59">
        <v>4.3795000000000001E-2</v>
      </c>
      <c r="AQ815" s="59">
        <v>0.14873974208675264</v>
      </c>
      <c r="AR815" s="60">
        <f t="shared" si="38"/>
        <v>0.28223306688016464</v>
      </c>
      <c r="AS815" s="59">
        <f t="shared" si="39"/>
        <v>0.37868846710700432</v>
      </c>
      <c r="AV815" s="59">
        <v>27</v>
      </c>
      <c r="AW815" s="59" t="s">
        <v>469</v>
      </c>
      <c r="AX815" s="59">
        <v>0.154973</v>
      </c>
      <c r="AY815" s="59">
        <v>0.17898500000000001</v>
      </c>
      <c r="AZ815" s="59">
        <v>0.171374</v>
      </c>
      <c r="BA815" s="59">
        <v>0.57241900000000001</v>
      </c>
      <c r="BB815" s="59">
        <v>0.34755200000000003</v>
      </c>
      <c r="BC815" s="59">
        <v>0.390795</v>
      </c>
      <c r="BD815" s="59">
        <v>0.13349</v>
      </c>
      <c r="BE815" s="59">
        <v>0.127327</v>
      </c>
      <c r="BF815" s="59">
        <v>0.105739</v>
      </c>
      <c r="BG815" s="59">
        <v>0.54767999999999994</v>
      </c>
      <c r="BH815" s="59">
        <v>0.40118799999999999</v>
      </c>
      <c r="BI815" s="17">
        <v>0.12988666666666668</v>
      </c>
      <c r="BJ815" s="60">
        <f t="shared" si="40"/>
        <v>0.27178405555555557</v>
      </c>
      <c r="BK815" s="59">
        <f t="shared" si="37"/>
        <v>0.17355747760717097</v>
      </c>
      <c r="BM815" s="59">
        <v>27</v>
      </c>
      <c r="BN815" s="59" t="s">
        <v>469</v>
      </c>
      <c r="BO815" s="59">
        <v>0.247306</v>
      </c>
      <c r="BP815" s="59">
        <v>4.1610000000000001E-2</v>
      </c>
      <c r="BQ815" s="59">
        <v>8.7684999999999999E-2</v>
      </c>
      <c r="BR815" s="59">
        <v>0.25664199999999998</v>
      </c>
      <c r="BS815" s="59">
        <v>0.14881</v>
      </c>
      <c r="BT815" s="59">
        <v>1.2748379999999999</v>
      </c>
      <c r="BU815" s="59">
        <v>0.48611199999999999</v>
      </c>
      <c r="BV815" s="59">
        <v>0.273787</v>
      </c>
      <c r="BW815" s="59">
        <v>0.16309999999999999</v>
      </c>
      <c r="BX815" s="59">
        <v>0.18376899999999999</v>
      </c>
      <c r="BY815" s="59">
        <v>0.351802</v>
      </c>
      <c r="BZ815" s="59">
        <v>0.62680899999999995</v>
      </c>
      <c r="CA815" s="59">
        <v>0.11325300000000001</v>
      </c>
      <c r="CB815" s="59">
        <v>0.16949600000000001</v>
      </c>
      <c r="CC815" s="59">
        <v>0.17094000000000001</v>
      </c>
      <c r="CD815" s="59">
        <v>0.17574799999999999</v>
      </c>
      <c r="CE815" s="59">
        <v>0.53051499999999996</v>
      </c>
      <c r="CF815" s="59">
        <v>0.15490599999999999</v>
      </c>
      <c r="CG815" s="59">
        <v>6.1559999999999997E-2</v>
      </c>
      <c r="CH815" s="59">
        <v>0.22192000000000001</v>
      </c>
      <c r="CI815" s="59">
        <v>0.29543799999999998</v>
      </c>
      <c r="CJ815" s="59">
        <v>0.74652799999999997</v>
      </c>
      <c r="CK815" s="59">
        <v>5.1804999999999997E-2</v>
      </c>
      <c r="CL815" s="59">
        <v>0.214034</v>
      </c>
      <c r="CM815" s="59">
        <v>4.684E-2</v>
      </c>
      <c r="CN815" s="60">
        <f t="shared" si="41"/>
        <v>0.28381011999999994</v>
      </c>
      <c r="CO815" s="59">
        <f t="shared" si="42"/>
        <v>0.27490962770113497</v>
      </c>
      <c r="CR815" s="59">
        <v>27</v>
      </c>
      <c r="CS815" s="59" t="s">
        <v>469</v>
      </c>
      <c r="CT815" s="59">
        <v>1.1836880000000001</v>
      </c>
      <c r="CU815" s="59">
        <v>1.7581009999999999</v>
      </c>
      <c r="CV815" s="59">
        <v>1.952189</v>
      </c>
      <c r="CW815" s="59">
        <v>0.42874800000000002</v>
      </c>
      <c r="CX815" s="59">
        <v>4.3943000000000003E-2</v>
      </c>
      <c r="CY815" s="59">
        <v>0.71921400000000002</v>
      </c>
      <c r="CZ815" s="59">
        <v>1.1370880000000001</v>
      </c>
      <c r="DA815" s="59">
        <v>0.62468500000000005</v>
      </c>
      <c r="DB815" s="59">
        <v>7.3855000000000004E-2</v>
      </c>
      <c r="DC815" s="60">
        <f t="shared" si="43"/>
        <v>0.88016788888888886</v>
      </c>
      <c r="DD815" s="59">
        <f t="shared" si="44"/>
        <v>0.6821380292991378</v>
      </c>
    </row>
    <row r="816" spans="1:108" x14ac:dyDescent="0.2">
      <c r="A816" s="59">
        <v>28</v>
      </c>
      <c r="B816" s="59" t="s">
        <v>469</v>
      </c>
      <c r="C816" s="59">
        <v>0.20902000000000001</v>
      </c>
      <c r="D816" s="59">
        <v>8.1051999999999999E-2</v>
      </c>
      <c r="E816" s="59">
        <v>9.0054999999999996E-2</v>
      </c>
      <c r="F816" s="59">
        <v>4.8273000000000003E-2</v>
      </c>
      <c r="G816" s="59">
        <v>0.19321199999999999</v>
      </c>
      <c r="H816" s="59">
        <v>0.63978100000000004</v>
      </c>
      <c r="I816" s="59">
        <v>0.298875</v>
      </c>
      <c r="J816" s="59">
        <v>0.13179399999999999</v>
      </c>
      <c r="K816" s="59">
        <v>0.108497</v>
      </c>
      <c r="L816" s="59">
        <v>0.50014499999999995</v>
      </c>
      <c r="M816" s="59">
        <v>0.22592599999999999</v>
      </c>
      <c r="N816" s="59">
        <v>5.246E-2</v>
      </c>
      <c r="O816" s="59">
        <v>2.0702259999999999</v>
      </c>
      <c r="P816" s="59">
        <v>9.4890000000000002E-2</v>
      </c>
      <c r="Q816" s="59">
        <v>0.18083199999999999</v>
      </c>
      <c r="R816" s="59">
        <v>7.8833E-2</v>
      </c>
      <c r="S816" s="59">
        <v>0.11454300000000001</v>
      </c>
      <c r="T816" s="59">
        <v>0.226795</v>
      </c>
      <c r="U816" s="59">
        <v>0.40159499999999998</v>
      </c>
      <c r="V816" s="59">
        <v>0.13121099999999999</v>
      </c>
      <c r="W816" s="59">
        <v>0.23091400000000001</v>
      </c>
      <c r="X816" s="59">
        <v>0.52392300000000003</v>
      </c>
      <c r="Y816" s="59">
        <v>0.94235000000000002</v>
      </c>
      <c r="Z816" s="59">
        <v>0.115441</v>
      </c>
      <c r="AA816" s="59">
        <v>0.31474299999999999</v>
      </c>
      <c r="AB816" s="59">
        <v>2.1988000000000001E-2</v>
      </c>
      <c r="AC816" s="59">
        <v>0.105235</v>
      </c>
      <c r="AD816" s="59">
        <v>4.3332000000000002E-2</v>
      </c>
      <c r="AE816" s="59">
        <v>0.70968100000000001</v>
      </c>
      <c r="AF816" s="59">
        <v>0.19301499999999999</v>
      </c>
      <c r="AG816" s="59">
        <v>0.40082800000000002</v>
      </c>
      <c r="AH816" s="59">
        <v>5.9184E-2</v>
      </c>
      <c r="AI816" s="59">
        <v>0.100609</v>
      </c>
      <c r="AJ816" s="59">
        <v>0.229184</v>
      </c>
      <c r="AK816" s="59">
        <v>0.20211299999999999</v>
      </c>
      <c r="AL816" s="59">
        <v>0.891204</v>
      </c>
      <c r="AM816" s="59">
        <v>6.5957000000000002E-2</v>
      </c>
      <c r="AN816" s="59">
        <v>0.335592</v>
      </c>
      <c r="AO816" s="59">
        <v>3.3897999999999998E-2</v>
      </c>
      <c r="AP816" s="59">
        <v>4.5752000000000001E-2</v>
      </c>
      <c r="AQ816" s="59">
        <v>0.21142696365767877</v>
      </c>
      <c r="AR816" s="60">
        <f t="shared" si="38"/>
        <v>0.28425329179652886</v>
      </c>
      <c r="AS816" s="59">
        <f t="shared" si="39"/>
        <v>0.36411385305072641</v>
      </c>
      <c r="AV816" s="59">
        <v>28</v>
      </c>
      <c r="AW816" s="59" t="s">
        <v>469</v>
      </c>
      <c r="AX816" s="59">
        <v>0.13897300000000001</v>
      </c>
      <c r="AY816" s="59">
        <v>0.15846499999999999</v>
      </c>
      <c r="AZ816" s="59">
        <v>0.176901</v>
      </c>
      <c r="BA816" s="59">
        <v>0.66116299999999995</v>
      </c>
      <c r="BB816" s="59">
        <v>0.336787</v>
      </c>
      <c r="BC816" s="59">
        <v>0.38992900000000003</v>
      </c>
      <c r="BD816" s="59">
        <v>0.140988</v>
      </c>
      <c r="BE816" s="59">
        <v>0.110662</v>
      </c>
      <c r="BF816" s="59">
        <v>0.104309</v>
      </c>
      <c r="BG816" s="59">
        <v>0.44745400000000002</v>
      </c>
      <c r="BH816" s="59">
        <v>0.53589399999999998</v>
      </c>
      <c r="BI816" s="17">
        <v>0.13708814814814815</v>
      </c>
      <c r="BJ816" s="60">
        <f t="shared" si="40"/>
        <v>0.27821776234567902</v>
      </c>
      <c r="BK816" s="59">
        <f t="shared" si="37"/>
        <v>0.1941468989961421</v>
      </c>
      <c r="BM816" s="59">
        <v>28</v>
      </c>
      <c r="BN816" s="59" t="s">
        <v>469</v>
      </c>
      <c r="BO816" s="59">
        <v>0.25988</v>
      </c>
      <c r="BP816" s="59">
        <v>4.8215000000000001E-2</v>
      </c>
      <c r="BQ816" s="59">
        <v>7.6915999999999998E-2</v>
      </c>
      <c r="BR816" s="59">
        <v>0.199707</v>
      </c>
      <c r="BS816" s="59">
        <v>0.15873100000000001</v>
      </c>
      <c r="BT816" s="59">
        <v>1.101226</v>
      </c>
      <c r="BU816" s="59">
        <v>0.59915799999999997</v>
      </c>
      <c r="BV816" s="59">
        <v>0.303587</v>
      </c>
      <c r="BW816" s="59">
        <v>0.16636200000000001</v>
      </c>
      <c r="BX816" s="59">
        <v>0.15970400000000001</v>
      </c>
      <c r="BY816" s="59">
        <v>0.45244499999999999</v>
      </c>
      <c r="BZ816" s="59">
        <v>0.60347200000000001</v>
      </c>
      <c r="CA816" s="59">
        <v>8.4940000000000002E-2</v>
      </c>
      <c r="CB816" s="59">
        <v>0.19608400000000001</v>
      </c>
      <c r="CC816" s="59">
        <v>0.190527</v>
      </c>
      <c r="CD816" s="59">
        <v>0.14957200000000001</v>
      </c>
      <c r="CE816" s="59">
        <v>0.61581900000000001</v>
      </c>
      <c r="CF816" s="59">
        <v>0.14752999999999999</v>
      </c>
      <c r="CG816" s="59">
        <v>6.7928000000000002E-2</v>
      </c>
      <c r="CH816" s="59">
        <v>0.19867099999999999</v>
      </c>
      <c r="CI816" s="59">
        <v>0.28915299999999999</v>
      </c>
      <c r="CJ816" s="59">
        <v>0.75954900000000003</v>
      </c>
      <c r="CK816" s="59">
        <v>5.3224E-2</v>
      </c>
      <c r="CL816" s="59">
        <v>0.22636800000000001</v>
      </c>
      <c r="CM816" s="59">
        <v>4.684E-2</v>
      </c>
      <c r="CN816" s="60">
        <f t="shared" si="41"/>
        <v>0.28622431999999998</v>
      </c>
      <c r="CO816" s="59">
        <f t="shared" si="42"/>
        <v>0.2617951187353259</v>
      </c>
      <c r="CR816" s="59">
        <v>28</v>
      </c>
      <c r="CS816" s="59" t="s">
        <v>469</v>
      </c>
      <c r="CT816" s="59">
        <v>1.282375</v>
      </c>
      <c r="CU816" s="59">
        <v>2.4612660000000002</v>
      </c>
      <c r="CV816" s="59">
        <v>1.7882830000000001</v>
      </c>
      <c r="CW816" s="59">
        <v>0.407609</v>
      </c>
      <c r="CX816" s="59">
        <v>4.7544999999999997E-2</v>
      </c>
      <c r="CY816" s="59">
        <v>1.0665</v>
      </c>
      <c r="CZ816" s="59">
        <v>1.2298549999999999</v>
      </c>
      <c r="DA816" s="59">
        <v>0.58346100000000001</v>
      </c>
      <c r="DB816" s="59">
        <v>7.1085999999999996E-2</v>
      </c>
      <c r="DC816" s="60">
        <f t="shared" si="43"/>
        <v>0.99310888888888882</v>
      </c>
      <c r="DD816" s="59">
        <f t="shared" si="44"/>
        <v>0.80527447320827272</v>
      </c>
    </row>
    <row r="817" spans="1:108" x14ac:dyDescent="0.2">
      <c r="A817" s="59">
        <v>29</v>
      </c>
      <c r="B817" s="59" t="s">
        <v>469</v>
      </c>
      <c r="C817" s="59">
        <v>0.18366099999999999</v>
      </c>
      <c r="D817" s="59">
        <v>8.2253999999999994E-2</v>
      </c>
      <c r="E817" s="59">
        <v>8.727E-2</v>
      </c>
      <c r="F817" s="59">
        <v>4.8273000000000003E-2</v>
      </c>
      <c r="G817" s="59">
        <v>0.22121399999999999</v>
      </c>
      <c r="H817" s="59">
        <v>0.56252800000000003</v>
      </c>
      <c r="I817" s="59">
        <v>0.29594500000000001</v>
      </c>
      <c r="J817" s="59">
        <v>0.13131699999999999</v>
      </c>
      <c r="K817" s="59">
        <v>0.102933</v>
      </c>
      <c r="L817" s="59">
        <v>0.495666</v>
      </c>
      <c r="M817" s="59">
        <v>0.128468</v>
      </c>
      <c r="N817" s="59">
        <v>9.2424000000000006E-2</v>
      </c>
      <c r="O817" s="59">
        <v>1.9916130000000001</v>
      </c>
      <c r="P817" s="59">
        <v>8.3756999999999998E-2</v>
      </c>
      <c r="Q817" s="59">
        <v>0.161158</v>
      </c>
      <c r="R817" s="59">
        <v>5.765E-2</v>
      </c>
      <c r="S817" s="59">
        <v>0.124322</v>
      </c>
      <c r="T817" s="59">
        <v>0.25418099999999999</v>
      </c>
      <c r="U817" s="59">
        <v>0.40636499999999998</v>
      </c>
      <c r="V817" s="59">
        <v>0.130243</v>
      </c>
      <c r="W817" s="59">
        <v>0.12564500000000001</v>
      </c>
      <c r="X817" s="59">
        <v>0.53433799999999998</v>
      </c>
      <c r="Y817" s="59">
        <v>0.91519200000000001</v>
      </c>
      <c r="Z817" s="59">
        <v>0.108724</v>
      </c>
      <c r="AA817" s="59">
        <v>0.31815700000000002</v>
      </c>
      <c r="AB817" s="59">
        <v>1.7233999999999999E-2</v>
      </c>
      <c r="AC817" s="59">
        <v>0.100962</v>
      </c>
      <c r="AD817" s="59">
        <v>4.1082E-2</v>
      </c>
      <c r="AE817" s="59">
        <v>0.64917400000000003</v>
      </c>
      <c r="AF817" s="59">
        <v>0.166463</v>
      </c>
      <c r="AG817" s="59">
        <v>0.41617900000000002</v>
      </c>
      <c r="AH817" s="59">
        <v>6.4094999999999999E-2</v>
      </c>
      <c r="AI817" s="59">
        <v>6.8733000000000002E-2</v>
      </c>
      <c r="AJ817" s="59">
        <v>0.24124599999999999</v>
      </c>
      <c r="AK817" s="59">
        <v>0.27295000000000003</v>
      </c>
      <c r="AL817" s="59">
        <v>0.87577199999999999</v>
      </c>
      <c r="AM817" s="59">
        <v>6.6476999999999994E-2</v>
      </c>
      <c r="AN817" s="59">
        <v>0.35374800000000001</v>
      </c>
      <c r="AO817" s="59">
        <v>2.5243000000000002E-2</v>
      </c>
      <c r="AP817" s="59">
        <v>5.7942E-2</v>
      </c>
      <c r="AQ817" s="59">
        <v>0.21313669402110197</v>
      </c>
      <c r="AR817" s="60">
        <f t="shared" si="38"/>
        <v>0.2749691388785635</v>
      </c>
      <c r="AS817" s="59">
        <f t="shared" si="39"/>
        <v>0.35146009256784316</v>
      </c>
      <c r="AV817" s="59">
        <v>29</v>
      </c>
      <c r="AW817" s="59" t="s">
        <v>469</v>
      </c>
      <c r="AX817" s="59">
        <v>0.12697700000000001</v>
      </c>
      <c r="AY817" s="59">
        <v>0.144785</v>
      </c>
      <c r="AZ817" s="59">
        <v>0.171374</v>
      </c>
      <c r="BA817" s="59">
        <v>0.50585599999999997</v>
      </c>
      <c r="BB817" s="59">
        <v>0.342169</v>
      </c>
      <c r="BC817" s="59">
        <v>0.38299699999999998</v>
      </c>
      <c r="BD817" s="59">
        <v>0.116991</v>
      </c>
      <c r="BE817" s="59">
        <v>0.113995</v>
      </c>
      <c r="BF817" s="59">
        <v>0.102881</v>
      </c>
      <c r="BG817" s="59">
        <v>0.46535100000000001</v>
      </c>
      <c r="BH817" s="59">
        <v>0.43340000000000001</v>
      </c>
      <c r="BI817" s="17">
        <v>0.11908444444444444</v>
      </c>
      <c r="BJ817" s="60">
        <f t="shared" si="40"/>
        <v>0.25215503703703701</v>
      </c>
      <c r="BK817" s="59">
        <f t="shared" si="37"/>
        <v>0.16113424863837769</v>
      </c>
      <c r="BM817" s="59">
        <v>29</v>
      </c>
      <c r="BN817" s="59" t="s">
        <v>469</v>
      </c>
      <c r="BO817" s="59">
        <v>0.23472899999999999</v>
      </c>
      <c r="BP817" s="59">
        <v>4.9535999999999997E-2</v>
      </c>
      <c r="BQ817" s="59">
        <v>7.3840000000000003E-2</v>
      </c>
      <c r="BR817" s="59">
        <v>0.20574500000000001</v>
      </c>
      <c r="BS817" s="59">
        <v>0.153061</v>
      </c>
      <c r="BT817" s="59">
        <v>1.1810620000000001</v>
      </c>
      <c r="BU817" s="59">
        <v>0.74612599999999996</v>
      </c>
      <c r="BV817" s="59">
        <v>0.26074900000000001</v>
      </c>
      <c r="BW817" s="59">
        <v>0.172342</v>
      </c>
      <c r="BX817" s="59">
        <v>0.15970400000000001</v>
      </c>
      <c r="BY817" s="59">
        <v>0.41058499999999998</v>
      </c>
      <c r="BZ817" s="59">
        <v>0.59346900000000002</v>
      </c>
      <c r="CA817" s="59">
        <v>8.1034999999999996E-2</v>
      </c>
      <c r="CB817" s="59">
        <v>0.160634</v>
      </c>
      <c r="CC817" s="59">
        <v>0.15847600000000001</v>
      </c>
      <c r="CD817" s="59">
        <v>0.11591799999999999</v>
      </c>
      <c r="CE817" s="59">
        <v>0.54921200000000003</v>
      </c>
      <c r="CF817" s="59">
        <v>0.16597100000000001</v>
      </c>
      <c r="CG817" s="59">
        <v>7.0051000000000002E-2</v>
      </c>
      <c r="CH817" s="59">
        <v>0.20923900000000001</v>
      </c>
      <c r="CI817" s="59">
        <v>0.28496199999999999</v>
      </c>
      <c r="CJ817" s="59">
        <v>0.66551000000000005</v>
      </c>
      <c r="CK817" s="59">
        <v>4.9675999999999998E-2</v>
      </c>
      <c r="CL817" s="59">
        <v>0.218387</v>
      </c>
      <c r="CM817" s="59">
        <v>4.7266000000000002E-2</v>
      </c>
      <c r="CN817" s="60">
        <f t="shared" si="41"/>
        <v>0.28069139999999998</v>
      </c>
      <c r="CO817" s="59">
        <f t="shared" si="42"/>
        <v>0.27233225347251233</v>
      </c>
      <c r="CR817" s="59">
        <v>29</v>
      </c>
      <c r="CS817" s="59" t="s">
        <v>469</v>
      </c>
      <c r="CT817" s="59">
        <v>1.3218129999999999</v>
      </c>
      <c r="CU817" s="59">
        <v>2.373418</v>
      </c>
      <c r="CV817" s="59">
        <v>1.9224030000000001</v>
      </c>
      <c r="CW817" s="59">
        <v>0.37137399999999998</v>
      </c>
      <c r="CX817" s="59">
        <v>4.6464999999999999E-2</v>
      </c>
      <c r="CY817" s="59">
        <v>1.091286</v>
      </c>
      <c r="CZ817" s="59">
        <v>1.0217860000000001</v>
      </c>
      <c r="DA817" s="59">
        <v>0.57870299999999997</v>
      </c>
      <c r="DB817" s="59">
        <v>6.3186999999999993E-2</v>
      </c>
      <c r="DC817" s="60">
        <f t="shared" si="43"/>
        <v>0.97671499999999989</v>
      </c>
      <c r="DD817" s="59">
        <f t="shared" si="44"/>
        <v>0.80654396578456933</v>
      </c>
    </row>
    <row r="818" spans="1:108" x14ac:dyDescent="0.2">
      <c r="A818" s="61">
        <v>30</v>
      </c>
      <c r="B818" s="61" t="s">
        <v>470</v>
      </c>
      <c r="C818" s="61">
        <v>0.19325700000000001</v>
      </c>
      <c r="D818" s="61">
        <v>7.0245000000000002E-2</v>
      </c>
      <c r="E818" s="61">
        <v>6.2203000000000001E-2</v>
      </c>
      <c r="F818" s="61">
        <v>4.8273000000000003E-2</v>
      </c>
      <c r="G818" s="61">
        <v>0.22121399999999999</v>
      </c>
      <c r="H818" s="61">
        <v>0.60476799999999997</v>
      </c>
      <c r="I818" s="61">
        <v>0.33257100000000001</v>
      </c>
      <c r="J818" s="61">
        <v>0.14802999999999999</v>
      </c>
      <c r="K818" s="61">
        <v>0.13353499999999999</v>
      </c>
      <c r="L818" s="61">
        <v>0.56284999999999996</v>
      </c>
      <c r="M818" s="61">
        <v>0.12699099999999999</v>
      </c>
      <c r="N818" s="61">
        <v>0.124899</v>
      </c>
      <c r="O818" s="61">
        <v>2.3191790000000001</v>
      </c>
      <c r="P818" s="61">
        <v>9.2769000000000004E-2</v>
      </c>
      <c r="Q818" s="61">
        <v>0.19925000000000001</v>
      </c>
      <c r="R818" s="61">
        <v>7.1756E-2</v>
      </c>
      <c r="S818" s="61">
        <v>0.13130600000000001</v>
      </c>
      <c r="T818" s="61">
        <v>0.26273999999999997</v>
      </c>
      <c r="U818" s="61">
        <v>0.30429600000000001</v>
      </c>
      <c r="V818" s="61">
        <v>0.13799</v>
      </c>
      <c r="W818" s="61">
        <v>0.28185300000000002</v>
      </c>
      <c r="X818" s="61">
        <v>0.46303899999999998</v>
      </c>
      <c r="Y818" s="61">
        <v>0.94099200000000005</v>
      </c>
      <c r="Z818" s="61">
        <v>0.110823</v>
      </c>
      <c r="AA818" s="61">
        <v>0.28265400000000002</v>
      </c>
      <c r="AB818" s="61">
        <v>2.5554E-2</v>
      </c>
      <c r="AC818" s="61">
        <v>9.6687999999999996E-2</v>
      </c>
      <c r="AD818" s="61">
        <v>9.1166999999999998E-2</v>
      </c>
      <c r="AE818" s="61">
        <v>0.58456399999999997</v>
      </c>
      <c r="AF818" s="61">
        <v>0.16952600000000001</v>
      </c>
      <c r="AG818" s="61">
        <v>0.38803599999999999</v>
      </c>
      <c r="AH818" s="61">
        <v>5.8666999999999997E-2</v>
      </c>
      <c r="AI818" s="61">
        <v>6.2756000000000006E-2</v>
      </c>
      <c r="AJ818" s="61">
        <v>0.247278</v>
      </c>
      <c r="AK818" s="61">
        <v>0.21251100000000001</v>
      </c>
      <c r="AL818" s="61">
        <v>0.84104999999999996</v>
      </c>
      <c r="AM818" s="61">
        <v>4.2587E-2</v>
      </c>
      <c r="AN818" s="61">
        <v>0.32915</v>
      </c>
      <c r="AO818" s="61">
        <v>3.3897999999999998E-2</v>
      </c>
      <c r="AP818" s="61">
        <v>4.9665000000000001E-2</v>
      </c>
      <c r="AQ818" s="61">
        <v>0.19461535756154749</v>
      </c>
      <c r="AR818" s="62">
        <f t="shared" si="38"/>
        <v>0.28427305750150111</v>
      </c>
      <c r="AS818" s="61">
        <f t="shared" si="39"/>
        <v>0.38930255986126922</v>
      </c>
      <c r="AV818" s="61">
        <v>30</v>
      </c>
      <c r="AW818" s="61" t="s">
        <v>470</v>
      </c>
      <c r="AX818" s="61">
        <v>0.12897700000000001</v>
      </c>
      <c r="AY818" s="61">
        <v>0.14022399999999999</v>
      </c>
      <c r="AZ818" s="61">
        <v>0.15478900000000001</v>
      </c>
      <c r="BA818" s="61">
        <v>0.60347899999999999</v>
      </c>
      <c r="BB818" s="61">
        <v>0.35293400000000003</v>
      </c>
      <c r="BC818" s="61">
        <v>0.406393</v>
      </c>
      <c r="BD818" s="61">
        <v>0.14698800000000001</v>
      </c>
      <c r="BE818" s="61">
        <v>9.5995999999999998E-2</v>
      </c>
      <c r="BF818" s="61">
        <v>8.0019000000000007E-2</v>
      </c>
      <c r="BG818" s="61">
        <v>0.43671100000000002</v>
      </c>
      <c r="BH818" s="61">
        <v>0.357263</v>
      </c>
      <c r="BI818" s="33">
        <v>0.11779851851851852</v>
      </c>
      <c r="BJ818" s="62">
        <f t="shared" si="40"/>
        <v>0.25179762654320986</v>
      </c>
      <c r="BK818" s="61">
        <f t="shared" si="37"/>
        <v>0.17412725174381682</v>
      </c>
      <c r="BM818" s="61">
        <v>30</v>
      </c>
      <c r="BN818" s="61" t="s">
        <v>470</v>
      </c>
      <c r="BO818" s="61">
        <v>0.255687</v>
      </c>
      <c r="BP818" s="61">
        <v>4.0288999999999998E-2</v>
      </c>
      <c r="BQ818" s="61">
        <v>7.6915999999999998E-2</v>
      </c>
      <c r="BR818" s="61">
        <v>0.22170400000000001</v>
      </c>
      <c r="BS818" s="61">
        <v>0.147392</v>
      </c>
      <c r="BT818" s="61">
        <v>1.12277</v>
      </c>
      <c r="BU818" s="61">
        <v>0.56524700000000005</v>
      </c>
      <c r="BV818" s="61">
        <v>0.27564899999999998</v>
      </c>
      <c r="BW818" s="61">
        <v>0.19300200000000001</v>
      </c>
      <c r="BX818" s="61">
        <v>0.13563800000000001</v>
      </c>
      <c r="BY818" s="61">
        <v>0.28767599999999999</v>
      </c>
      <c r="BZ818" s="61">
        <v>0.59346900000000002</v>
      </c>
      <c r="CA818" s="61">
        <v>0.106907</v>
      </c>
      <c r="CB818" s="61">
        <v>0.175036</v>
      </c>
      <c r="CC818" s="61">
        <v>0.16025600000000001</v>
      </c>
      <c r="CD818" s="61">
        <v>0.13461500000000001</v>
      </c>
      <c r="CE818" s="61">
        <v>0.55972900000000003</v>
      </c>
      <c r="CF818" s="61">
        <v>0.16597100000000001</v>
      </c>
      <c r="CG818" s="61">
        <v>7.9602999999999993E-2</v>
      </c>
      <c r="CH818" s="61">
        <v>0.18810299999999999</v>
      </c>
      <c r="CI818" s="61">
        <v>0.28705700000000001</v>
      </c>
      <c r="CJ818" s="61">
        <v>0.65538200000000002</v>
      </c>
      <c r="CK818" s="61">
        <v>4.7191999999999998E-2</v>
      </c>
      <c r="CL818" s="61">
        <v>0.22128900000000001</v>
      </c>
      <c r="CM818" s="61">
        <v>4.8117E-2</v>
      </c>
      <c r="CN818" s="62">
        <f t="shared" si="41"/>
        <v>0.26978784</v>
      </c>
      <c r="CO818" s="61">
        <f t="shared" si="42"/>
        <v>0.2503942923235738</v>
      </c>
      <c r="CR818" s="61">
        <v>30</v>
      </c>
      <c r="CS818" s="61" t="s">
        <v>470</v>
      </c>
      <c r="CT818" s="61">
        <v>1.1639999999999999</v>
      </c>
      <c r="CU818" s="61">
        <v>2.5492409999999999</v>
      </c>
      <c r="CV818" s="61">
        <v>1.698841</v>
      </c>
      <c r="CW818" s="61">
        <v>0.47403499999999998</v>
      </c>
      <c r="CX818" s="61">
        <v>4.6824999999999999E-2</v>
      </c>
      <c r="CY818" s="61">
        <v>1.0416430000000001</v>
      </c>
      <c r="CZ818" s="61">
        <v>0.96214900000000003</v>
      </c>
      <c r="DA818" s="61">
        <v>0.62309599999999998</v>
      </c>
      <c r="DB818" s="61">
        <v>7.7188999999999994E-2</v>
      </c>
      <c r="DC818" s="62">
        <f t="shared" si="43"/>
        <v>0.95966877777777781</v>
      </c>
      <c r="DD818" s="61">
        <f t="shared" si="44"/>
        <v>0.79708596763661244</v>
      </c>
    </row>
    <row r="819" spans="1:108" x14ac:dyDescent="0.2">
      <c r="A819" s="61">
        <v>31</v>
      </c>
      <c r="B819" s="61" t="s">
        <v>470</v>
      </c>
      <c r="C819" s="61">
        <v>0.187773</v>
      </c>
      <c r="D819" s="61">
        <v>6.0639999999999999E-2</v>
      </c>
      <c r="E819" s="61">
        <v>9.4697000000000003E-2</v>
      </c>
      <c r="F819" s="61">
        <v>4.8273000000000003E-2</v>
      </c>
      <c r="G819" s="61">
        <v>0.19881199999999999</v>
      </c>
      <c r="H819" s="61">
        <v>0.55890200000000001</v>
      </c>
      <c r="I819" s="61">
        <v>0.27689900000000001</v>
      </c>
      <c r="J819" s="61">
        <v>0.13274900000000001</v>
      </c>
      <c r="K819" s="61">
        <v>0.116843</v>
      </c>
      <c r="L819" s="61">
        <v>0.57031399999999999</v>
      </c>
      <c r="M819" s="61">
        <v>0.143235</v>
      </c>
      <c r="N819" s="61">
        <v>0.109914</v>
      </c>
      <c r="O819" s="61">
        <v>1.8278300000000001</v>
      </c>
      <c r="P819" s="61">
        <v>8.2697000000000007E-2</v>
      </c>
      <c r="Q819" s="61">
        <v>0.171204</v>
      </c>
      <c r="R819" s="61">
        <v>4.8497999999999999E-2</v>
      </c>
      <c r="S819" s="61">
        <v>0.12292500000000001</v>
      </c>
      <c r="T819" s="61">
        <v>0.23193</v>
      </c>
      <c r="U819" s="61">
        <v>0.31669700000000001</v>
      </c>
      <c r="V819" s="61">
        <v>0.130243</v>
      </c>
      <c r="W819" s="61">
        <v>0.43466500000000002</v>
      </c>
      <c r="X819" s="61">
        <v>0.465443</v>
      </c>
      <c r="Y819" s="61">
        <v>0.89075099999999996</v>
      </c>
      <c r="Z819" s="61">
        <v>0.10788499999999999</v>
      </c>
      <c r="AA819" s="61">
        <v>0.28811599999999998</v>
      </c>
      <c r="AB819" s="61">
        <v>2.3771E-2</v>
      </c>
      <c r="AC819" s="61">
        <v>0.107372</v>
      </c>
      <c r="AD819" s="61">
        <v>3.7142000000000001E-2</v>
      </c>
      <c r="AE819" s="61">
        <v>0.56405300000000003</v>
      </c>
      <c r="AF819" s="61">
        <v>0.171568</v>
      </c>
      <c r="AG819" s="61">
        <v>0.41703200000000001</v>
      </c>
      <c r="AH819" s="61">
        <v>4.8846000000000001E-2</v>
      </c>
      <c r="AI819" s="61">
        <v>5.7775E-2</v>
      </c>
      <c r="AJ819" s="61">
        <v>0.23521600000000001</v>
      </c>
      <c r="AK819" s="61">
        <v>0.213811</v>
      </c>
      <c r="AL819" s="61">
        <v>1.0416669999999999</v>
      </c>
      <c r="AM819" s="61">
        <v>4.7260999999999997E-2</v>
      </c>
      <c r="AN819" s="61">
        <v>0.31040800000000002</v>
      </c>
      <c r="AO819" s="61">
        <v>4.3274E-2</v>
      </c>
      <c r="AP819" s="61">
        <v>4.4547999999999997E-2</v>
      </c>
      <c r="AQ819" s="61">
        <v>0.18749191090269635</v>
      </c>
      <c r="AR819" s="62">
        <f t="shared" si="38"/>
        <v>0.27241880270494384</v>
      </c>
      <c r="AS819" s="61">
        <f t="shared" si="39"/>
        <v>0.33722915640807005</v>
      </c>
      <c r="AV819" s="61">
        <v>31</v>
      </c>
      <c r="AW819" s="61" t="s">
        <v>470</v>
      </c>
      <c r="AX819" s="61">
        <v>0.103982</v>
      </c>
      <c r="AY819" s="61">
        <v>0.12882399999999999</v>
      </c>
      <c r="AZ819" s="61">
        <v>0.15478900000000001</v>
      </c>
      <c r="BA819" s="61">
        <v>0.57685600000000004</v>
      </c>
      <c r="BB819" s="61">
        <v>0.358317</v>
      </c>
      <c r="BC819" s="61">
        <v>0.316276</v>
      </c>
      <c r="BD819" s="61">
        <v>0.13048999999999999</v>
      </c>
      <c r="BE819" s="61">
        <v>8.5329000000000002E-2</v>
      </c>
      <c r="BF819" s="61">
        <v>9.0021000000000004E-2</v>
      </c>
      <c r="BG819" s="61">
        <v>0.43671100000000002</v>
      </c>
      <c r="BH819" s="61">
        <v>0.351406</v>
      </c>
      <c r="BI819" s="33">
        <v>0.12577185185185186</v>
      </c>
      <c r="BJ819" s="62">
        <f t="shared" si="40"/>
        <v>0.23823107098765431</v>
      </c>
      <c r="BK819" s="61">
        <f t="shared" si="37"/>
        <v>0.16737392351395294</v>
      </c>
      <c r="BM819" s="61">
        <v>31</v>
      </c>
      <c r="BN819" s="61" t="s">
        <v>470</v>
      </c>
      <c r="BO819" s="61">
        <v>0.26407000000000003</v>
      </c>
      <c r="BP819" s="61">
        <v>4.1610000000000001E-2</v>
      </c>
      <c r="BQ819" s="61">
        <v>7.6915999999999998E-2</v>
      </c>
      <c r="BR819" s="61">
        <v>0.21049000000000001</v>
      </c>
      <c r="BS819" s="61">
        <v>0.150227</v>
      </c>
      <c r="BT819" s="61">
        <v>1.1620550000000001</v>
      </c>
      <c r="BU819" s="61">
        <v>0.50872099999999998</v>
      </c>
      <c r="BV819" s="61">
        <v>0.26633600000000002</v>
      </c>
      <c r="BW819" s="61">
        <v>0.17397299999999999</v>
      </c>
      <c r="BX819" s="61">
        <v>0.13563800000000001</v>
      </c>
      <c r="BY819" s="61">
        <v>0.28856700000000002</v>
      </c>
      <c r="BZ819" s="61">
        <v>0.56346200000000002</v>
      </c>
      <c r="CA819" s="61">
        <v>9.3727000000000005E-2</v>
      </c>
      <c r="CB819" s="61">
        <v>0.16506499999999999</v>
      </c>
      <c r="CC819" s="61">
        <v>0.17361099999999999</v>
      </c>
      <c r="CD819" s="61">
        <v>0.11591799999999999</v>
      </c>
      <c r="CE819" s="61">
        <v>0.48494300000000001</v>
      </c>
      <c r="CF819" s="61">
        <v>0.15490599999999999</v>
      </c>
      <c r="CG819" s="61">
        <v>7.2174000000000002E-2</v>
      </c>
      <c r="CH819" s="61">
        <v>0.18598999999999999</v>
      </c>
      <c r="CI819" s="61">
        <v>0.28496199999999999</v>
      </c>
      <c r="CJ819" s="61">
        <v>0.671296</v>
      </c>
      <c r="CK819" s="61">
        <v>4.7546999999999999E-2</v>
      </c>
      <c r="CL819" s="61">
        <v>0.18573799999999999</v>
      </c>
      <c r="CM819" s="61">
        <v>4.5988000000000001E-2</v>
      </c>
      <c r="CN819" s="62">
        <f t="shared" si="41"/>
        <v>0.26095720000000006</v>
      </c>
      <c r="CO819" s="61">
        <f t="shared" si="42"/>
        <v>0.2517114967803748</v>
      </c>
      <c r="CR819" s="61">
        <v>31</v>
      </c>
      <c r="CS819" s="61" t="s">
        <v>470</v>
      </c>
      <c r="CT819" s="61">
        <v>1.242875</v>
      </c>
      <c r="CU819" s="61">
        <v>2.065696</v>
      </c>
      <c r="CV819" s="61">
        <v>1.430601</v>
      </c>
      <c r="CW819" s="61">
        <v>0.38949600000000001</v>
      </c>
      <c r="CX819" s="61">
        <v>4.1061E-2</v>
      </c>
      <c r="CY819" s="61">
        <v>0.76885700000000001</v>
      </c>
      <c r="CZ819" s="61">
        <v>0.99793100000000001</v>
      </c>
      <c r="DA819" s="61">
        <v>0.616753</v>
      </c>
      <c r="DB819" s="61">
        <v>6.2827999999999995E-2</v>
      </c>
      <c r="DC819" s="62">
        <f t="shared" si="43"/>
        <v>0.8462331111111111</v>
      </c>
      <c r="DD819" s="61">
        <f t="shared" si="44"/>
        <v>0.66503714874761777</v>
      </c>
    </row>
    <row r="820" spans="1:108" x14ac:dyDescent="0.2">
      <c r="A820" s="61">
        <v>32</v>
      </c>
      <c r="B820" s="61" t="s">
        <v>470</v>
      </c>
      <c r="C820" s="61">
        <v>0.20422000000000001</v>
      </c>
      <c r="D820" s="61">
        <v>7.0245000000000002E-2</v>
      </c>
      <c r="E820" s="61">
        <v>9.9338999999999997E-2</v>
      </c>
      <c r="F820" s="61">
        <v>4.8273000000000003E-2</v>
      </c>
      <c r="G820" s="61">
        <v>0.17361099999999999</v>
      </c>
      <c r="H820" s="61">
        <v>0.42974899999999999</v>
      </c>
      <c r="I820" s="61">
        <v>0.22122600000000001</v>
      </c>
      <c r="J820" s="61">
        <v>0.155193</v>
      </c>
      <c r="K820" s="61">
        <v>0.12518899999999999</v>
      </c>
      <c r="L820" s="61">
        <v>0.60913200000000001</v>
      </c>
      <c r="M820" s="61">
        <v>0.32338499999999998</v>
      </c>
      <c r="N820" s="61">
        <v>9.2424000000000006E-2</v>
      </c>
      <c r="O820" s="61">
        <v>2.987425</v>
      </c>
      <c r="P820" s="61">
        <v>0.12192500000000001</v>
      </c>
      <c r="Q820" s="61">
        <v>0.17371500000000001</v>
      </c>
      <c r="R820" s="61">
        <v>0.10077</v>
      </c>
      <c r="S820" s="61">
        <v>0.126417</v>
      </c>
      <c r="T820" s="61">
        <v>0.36115999999999998</v>
      </c>
      <c r="U820" s="61">
        <v>0.92338200000000004</v>
      </c>
      <c r="V820" s="61">
        <v>0.39072899999999999</v>
      </c>
      <c r="W820" s="61">
        <v>0.20714399999999999</v>
      </c>
      <c r="X820" s="61">
        <v>0.53994500000000001</v>
      </c>
      <c r="Y820" s="61">
        <v>1.097145</v>
      </c>
      <c r="Z820" s="61">
        <v>0.21409</v>
      </c>
      <c r="AA820" s="61">
        <v>0.41374100000000003</v>
      </c>
      <c r="AB820" s="61">
        <v>3.5656E-2</v>
      </c>
      <c r="AC820" s="61">
        <v>0.167735</v>
      </c>
      <c r="AD820" s="61">
        <v>0.14519199999999999</v>
      </c>
      <c r="AE820" s="61">
        <v>0.74967799999999996</v>
      </c>
      <c r="AF820" s="61">
        <v>0.38398700000000002</v>
      </c>
      <c r="AG820" s="61">
        <v>0.82041900000000001</v>
      </c>
      <c r="AH820" s="61">
        <v>8.0764000000000002E-2</v>
      </c>
      <c r="AI820" s="61">
        <v>0.11853900000000001</v>
      </c>
      <c r="AJ820" s="61">
        <v>0.42218099999999997</v>
      </c>
      <c r="AK820" s="61">
        <v>0.38083</v>
      </c>
      <c r="AL820" s="61">
        <v>1.0378080000000001</v>
      </c>
      <c r="AM820" s="61">
        <v>0.166711</v>
      </c>
      <c r="AN820" s="61">
        <v>0.47439799999999999</v>
      </c>
      <c r="AO820" s="61">
        <v>3.2454999999999998E-2</v>
      </c>
      <c r="AP820" s="61">
        <v>6.3059000000000004E-2</v>
      </c>
      <c r="AQ820" s="61">
        <v>0.30203856975381005</v>
      </c>
      <c r="AR820" s="62">
        <f t="shared" si="38"/>
        <v>0.38026889194521485</v>
      </c>
      <c r="AS820" s="61">
        <f t="shared" si="39"/>
        <v>0.50018970893711989</v>
      </c>
      <c r="AV820" s="61">
        <v>32</v>
      </c>
      <c r="AW820" s="61" t="s">
        <v>470</v>
      </c>
      <c r="AX820" s="61">
        <v>0.21995899999999999</v>
      </c>
      <c r="AY820" s="61">
        <v>0.15048500000000001</v>
      </c>
      <c r="AZ820" s="61">
        <v>0.15663199999999999</v>
      </c>
      <c r="BA820" s="61">
        <v>0.42598399999999997</v>
      </c>
      <c r="BB820" s="61">
        <v>0.282194</v>
      </c>
      <c r="BC820" s="61">
        <v>5.1990000000000001E-2</v>
      </c>
      <c r="BD820" s="61">
        <v>0.116991</v>
      </c>
      <c r="BE820" s="61">
        <v>0.135994</v>
      </c>
      <c r="BF820" s="61">
        <v>0.105739</v>
      </c>
      <c r="BG820" s="61">
        <v>0.565577</v>
      </c>
      <c r="BH820" s="61">
        <v>0.64717199999999997</v>
      </c>
      <c r="BI820" s="33">
        <v>0.34670814814814815</v>
      </c>
      <c r="BJ820" s="62">
        <f t="shared" si="40"/>
        <v>0.267118762345679</v>
      </c>
      <c r="BK820" s="61">
        <f t="shared" si="37"/>
        <v>0.19962414969851355</v>
      </c>
      <c r="BM820" s="61">
        <v>32</v>
      </c>
      <c r="BN820" s="61" t="s">
        <v>470</v>
      </c>
      <c r="BO820" s="61">
        <v>0.30179600000000001</v>
      </c>
      <c r="BP820" s="61">
        <v>4.0948999999999999E-2</v>
      </c>
      <c r="BQ820" s="61">
        <v>6.7685999999999996E-2</v>
      </c>
      <c r="BR820" s="61">
        <v>0.26483800000000002</v>
      </c>
      <c r="BS820" s="61">
        <v>0.13747100000000001</v>
      </c>
      <c r="BT820" s="61">
        <v>1.2228810000000001</v>
      </c>
      <c r="BU820" s="61">
        <v>0.48611199999999999</v>
      </c>
      <c r="BV820" s="61">
        <v>0.33711200000000002</v>
      </c>
      <c r="BW820" s="61">
        <v>0.24410599999999999</v>
      </c>
      <c r="BX820" s="61">
        <v>0.18376899999999999</v>
      </c>
      <c r="BY820" s="61">
        <v>0.309942</v>
      </c>
      <c r="BZ820" s="61">
        <v>0.64014700000000002</v>
      </c>
      <c r="CA820" s="61">
        <v>0.10788399999999999</v>
      </c>
      <c r="CB820" s="61">
        <v>0.20827000000000001</v>
      </c>
      <c r="CC820" s="61">
        <v>0.289352</v>
      </c>
      <c r="CD820" s="61">
        <v>0.21687999999999999</v>
      </c>
      <c r="CE820" s="61">
        <v>0.51883000000000001</v>
      </c>
      <c r="CF820" s="61">
        <v>0.14752999999999999</v>
      </c>
      <c r="CG820" s="61">
        <v>8.7032999999999999E-2</v>
      </c>
      <c r="CH820" s="61">
        <v>0.27053100000000002</v>
      </c>
      <c r="CI820" s="61">
        <v>0.51544599999999996</v>
      </c>
      <c r="CJ820" s="61">
        <v>1.4192709999999999</v>
      </c>
      <c r="CK820" s="61">
        <v>0.17351</v>
      </c>
      <c r="CL820" s="61">
        <v>0.24015300000000001</v>
      </c>
      <c r="CM820" s="61">
        <v>5.1950000000000003E-2</v>
      </c>
      <c r="CN820" s="62">
        <f t="shared" si="41"/>
        <v>0.33933795999999994</v>
      </c>
      <c r="CO820" s="61">
        <f t="shared" si="42"/>
        <v>0.33417806930892413</v>
      </c>
      <c r="CR820" s="61">
        <v>32</v>
      </c>
      <c r="CS820" s="61" t="s">
        <v>470</v>
      </c>
      <c r="CT820" s="61">
        <v>1.104813</v>
      </c>
      <c r="CU820" s="61">
        <v>2.065696</v>
      </c>
      <c r="CV820" s="61">
        <v>1.3114159999999999</v>
      </c>
      <c r="CW820" s="61">
        <v>0.50422599999999995</v>
      </c>
      <c r="CX820" s="61">
        <v>7.2758000000000003E-2</v>
      </c>
      <c r="CY820" s="61">
        <v>1.165643</v>
      </c>
      <c r="CZ820" s="61">
        <v>2.1986340000000002</v>
      </c>
      <c r="DA820" s="61">
        <v>0.689689</v>
      </c>
      <c r="DB820" s="61">
        <v>6.2827999999999995E-2</v>
      </c>
      <c r="DC820" s="62">
        <f t="shared" si="43"/>
        <v>1.0195225555555556</v>
      </c>
      <c r="DD820" s="61">
        <f t="shared" si="44"/>
        <v>0.7733497278246938</v>
      </c>
    </row>
    <row r="821" spans="1:108" x14ac:dyDescent="0.2">
      <c r="A821" s="61">
        <v>33</v>
      </c>
      <c r="B821" s="61" t="s">
        <v>470</v>
      </c>
      <c r="C821" s="61">
        <v>0.28303299999999998</v>
      </c>
      <c r="D821" s="61">
        <v>0.17891399999999999</v>
      </c>
      <c r="E821" s="61">
        <v>7.8913999999999998E-2</v>
      </c>
      <c r="F821" s="61">
        <v>0.118269</v>
      </c>
      <c r="G821" s="61">
        <v>0.17641100000000001</v>
      </c>
      <c r="H821" s="61">
        <v>0.40558699999999998</v>
      </c>
      <c r="I821" s="61">
        <v>0.32378099999999999</v>
      </c>
      <c r="J821" s="61">
        <v>0.27982400000000002</v>
      </c>
      <c r="K821" s="61">
        <v>0.17804700000000001</v>
      </c>
      <c r="L821" s="61">
        <v>1.2152780000000001</v>
      </c>
      <c r="M821" s="61">
        <v>0.493199</v>
      </c>
      <c r="N821" s="61">
        <v>8.9927999999999994E-2</v>
      </c>
      <c r="O821" s="61">
        <v>5.5752079999999999</v>
      </c>
      <c r="P821" s="61">
        <v>0.30216300000000001</v>
      </c>
      <c r="Q821" s="61">
        <v>0.55756499999999998</v>
      </c>
      <c r="R821" s="61">
        <v>0.16502500000000001</v>
      </c>
      <c r="S821" s="61">
        <v>0.14457600000000001</v>
      </c>
      <c r="T821" s="61">
        <v>0.77709300000000003</v>
      </c>
      <c r="U821" s="61">
        <v>1.8801509999999999</v>
      </c>
      <c r="V821" s="61">
        <v>0.88555499999999998</v>
      </c>
      <c r="W821" s="61">
        <v>0.57389199999999996</v>
      </c>
      <c r="X821" s="61">
        <v>0.61845399999999995</v>
      </c>
      <c r="Y821" s="61">
        <v>1.086282</v>
      </c>
      <c r="Z821" s="61">
        <v>0.34632299999999999</v>
      </c>
      <c r="AA821" s="61">
        <v>0.58510799999999996</v>
      </c>
      <c r="AB821" s="61">
        <v>5.289E-2</v>
      </c>
      <c r="AC821" s="61">
        <v>0.413462</v>
      </c>
      <c r="AD821" s="61">
        <v>0.31514500000000001</v>
      </c>
      <c r="AE821" s="61">
        <v>1.034781</v>
      </c>
      <c r="AF821" s="61">
        <v>1.013072</v>
      </c>
      <c r="AG821" s="61">
        <v>1.102705</v>
      </c>
      <c r="AH821" s="61">
        <v>0.25844600000000001</v>
      </c>
      <c r="AI821" s="61">
        <v>0.23409099999999999</v>
      </c>
      <c r="AJ821" s="61">
        <v>0.57296000000000002</v>
      </c>
      <c r="AK821" s="61">
        <v>0.61543700000000001</v>
      </c>
      <c r="AL821" s="61">
        <v>1.867283</v>
      </c>
      <c r="AM821" s="61">
        <v>0.24928800000000001</v>
      </c>
      <c r="AN821" s="61">
        <v>0.65302899999999997</v>
      </c>
      <c r="AO821" s="61">
        <v>4.1831E-2</v>
      </c>
      <c r="AP821" s="61">
        <v>0.117841</v>
      </c>
      <c r="AQ821" s="61">
        <v>0.56988405627198135</v>
      </c>
      <c r="AR821" s="62">
        <f t="shared" si="38"/>
        <v>0.64465183064078002</v>
      </c>
      <c r="AS821" s="61">
        <f t="shared" si="39"/>
        <v>0.90517049430346452</v>
      </c>
      <c r="AV821" s="61">
        <v>33</v>
      </c>
      <c r="AW821" s="61" t="s">
        <v>470</v>
      </c>
      <c r="AX821" s="61">
        <v>0.533891</v>
      </c>
      <c r="AY821" s="61">
        <v>0.12084399999999999</v>
      </c>
      <c r="AZ821" s="61">
        <v>0.12162000000000001</v>
      </c>
      <c r="BA821" s="61">
        <v>0.45704800000000001</v>
      </c>
      <c r="BB821" s="61">
        <v>0.24989900000000001</v>
      </c>
      <c r="BC821" s="61">
        <v>5.459E-2</v>
      </c>
      <c r="BD821" s="61">
        <v>0.16348699999999999</v>
      </c>
      <c r="BE821" s="61">
        <v>0.230656</v>
      </c>
      <c r="BF821" s="61">
        <v>0.22290699999999999</v>
      </c>
      <c r="BG821" s="61">
        <v>1.098938</v>
      </c>
      <c r="BH821" s="61">
        <v>1.0922860000000001</v>
      </c>
      <c r="BI821" s="33">
        <v>0.79578222222222217</v>
      </c>
      <c r="BJ821" s="62">
        <f t="shared" si="40"/>
        <v>0.42849568518518516</v>
      </c>
      <c r="BK821" s="61">
        <f t="shared" si="37"/>
        <v>0.37442377587701353</v>
      </c>
      <c r="BM821" s="61">
        <v>33</v>
      </c>
      <c r="BN821" s="61" t="s">
        <v>470</v>
      </c>
      <c r="BO821" s="61">
        <v>0.64549299999999998</v>
      </c>
      <c r="BP821" s="61">
        <v>3.8968000000000003E-2</v>
      </c>
      <c r="BQ821" s="61">
        <v>4.9227E-2</v>
      </c>
      <c r="BR821" s="61">
        <v>0.612923</v>
      </c>
      <c r="BS821" s="61">
        <v>0.21967100000000001</v>
      </c>
      <c r="BT821" s="61">
        <v>1.1962699999999999</v>
      </c>
      <c r="BU821" s="61">
        <v>0.96091599999999999</v>
      </c>
      <c r="BV821" s="61">
        <v>0.37436199999999997</v>
      </c>
      <c r="BW821" s="61">
        <v>0.26259100000000002</v>
      </c>
      <c r="BX821" s="61">
        <v>0.38941399999999998</v>
      </c>
      <c r="BY821" s="61">
        <v>0.50321099999999996</v>
      </c>
      <c r="BZ821" s="61">
        <v>0.77351000000000003</v>
      </c>
      <c r="CA821" s="61">
        <v>0.21723200000000001</v>
      </c>
      <c r="CB821" s="61">
        <v>0.357825</v>
      </c>
      <c r="CC821" s="61">
        <v>0.45317000000000002</v>
      </c>
      <c r="CD821" s="61">
        <v>0.228098</v>
      </c>
      <c r="CE821" s="61">
        <v>0.77473899999999996</v>
      </c>
      <c r="CF821" s="61">
        <v>0.19916500000000001</v>
      </c>
      <c r="CG821" s="61">
        <v>0.25366899999999998</v>
      </c>
      <c r="CH821" s="61">
        <v>0.32125599999999999</v>
      </c>
      <c r="CI821" s="61">
        <v>0.48820599999999997</v>
      </c>
      <c r="CJ821" s="61">
        <v>1.7664930000000001</v>
      </c>
      <c r="CK821" s="61">
        <v>0.18912200000000001</v>
      </c>
      <c r="CL821" s="61">
        <v>0.38961400000000002</v>
      </c>
      <c r="CM821" s="61">
        <v>5.0672000000000002E-2</v>
      </c>
      <c r="CN821" s="62">
        <f t="shared" si="41"/>
        <v>0.46863268000000013</v>
      </c>
      <c r="CO821" s="61">
        <f t="shared" si="42"/>
        <v>0.39316346458965801</v>
      </c>
      <c r="CR821" s="61">
        <v>33</v>
      </c>
      <c r="CS821" s="61" t="s">
        <v>470</v>
      </c>
      <c r="CT821" s="61">
        <v>1.045625</v>
      </c>
      <c r="CU821" s="61">
        <v>1.7581009999999999</v>
      </c>
      <c r="CV821" s="61">
        <v>1.5349360000000001</v>
      </c>
      <c r="CW821" s="61">
        <v>0.45289600000000002</v>
      </c>
      <c r="CX821" s="61">
        <v>0.19126000000000001</v>
      </c>
      <c r="CY821" s="61">
        <v>2.1329289999999999</v>
      </c>
      <c r="CZ821" s="61">
        <v>2.0024920000000002</v>
      </c>
      <c r="DA821" s="61">
        <v>0.66907799999999995</v>
      </c>
      <c r="DB821" s="61">
        <v>7.1085999999999996E-2</v>
      </c>
      <c r="DC821" s="62">
        <f t="shared" si="43"/>
        <v>1.0953781111111109</v>
      </c>
      <c r="DD821" s="61">
        <f t="shared" si="44"/>
        <v>0.79020365470007892</v>
      </c>
    </row>
    <row r="822" spans="1:108" x14ac:dyDescent="0.2">
      <c r="A822" s="61">
        <v>34</v>
      </c>
      <c r="B822" s="61" t="s">
        <v>470</v>
      </c>
      <c r="C822" s="61">
        <v>0.29605300000000001</v>
      </c>
      <c r="D822" s="61">
        <v>7.9850000000000004E-2</v>
      </c>
      <c r="E822" s="61">
        <v>8.2627999999999993E-2</v>
      </c>
      <c r="F822" s="61">
        <v>0.106201</v>
      </c>
      <c r="G822" s="61">
        <v>0.20441400000000001</v>
      </c>
      <c r="H822" s="61">
        <v>0.53173599999999999</v>
      </c>
      <c r="I822" s="61">
        <v>0.25931799999999999</v>
      </c>
      <c r="J822" s="61">
        <v>0.49948199999999998</v>
      </c>
      <c r="K822" s="61">
        <v>0.16969999999999999</v>
      </c>
      <c r="L822" s="61">
        <v>1.0122340000000001</v>
      </c>
      <c r="M822" s="61">
        <v>0.36177799999999999</v>
      </c>
      <c r="N822" s="61">
        <v>0.11490599999999999</v>
      </c>
      <c r="O822" s="61">
        <v>4.9069719999999997</v>
      </c>
      <c r="P822" s="61">
        <v>0.29898200000000003</v>
      </c>
      <c r="Q822" s="61">
        <v>0.53328600000000004</v>
      </c>
      <c r="R822" s="61">
        <v>0.10959199999999999</v>
      </c>
      <c r="S822" s="61">
        <v>0.101273</v>
      </c>
      <c r="T822" s="61">
        <v>0.38341199999999998</v>
      </c>
      <c r="U822" s="61">
        <v>1.3879349999999999</v>
      </c>
      <c r="V822" s="61">
        <v>0.47545900000000002</v>
      </c>
      <c r="W822" s="61">
        <v>0.38712200000000002</v>
      </c>
      <c r="X822" s="61">
        <v>0.42859199999999997</v>
      </c>
      <c r="Y822" s="61">
        <v>0.77125999999999995</v>
      </c>
      <c r="Z822" s="61">
        <v>0.213671</v>
      </c>
      <c r="AA822" s="61">
        <v>0.38506499999999999</v>
      </c>
      <c r="AB822" s="61">
        <v>4.1598999999999997E-2</v>
      </c>
      <c r="AC822" s="61">
        <v>0.24252099999999999</v>
      </c>
      <c r="AD822" s="61">
        <v>0.16995299999999999</v>
      </c>
      <c r="AE822" s="61">
        <v>0.96196700000000002</v>
      </c>
      <c r="AF822" s="61">
        <v>0.77001600000000003</v>
      </c>
      <c r="AG822" s="61">
        <v>0.68055500000000002</v>
      </c>
      <c r="AH822" s="61">
        <v>5.8796000000000001E-2</v>
      </c>
      <c r="AI822" s="61">
        <v>0.184284</v>
      </c>
      <c r="AJ822" s="61">
        <v>0.482491</v>
      </c>
      <c r="AK822" s="61">
        <v>0.50040899999999999</v>
      </c>
      <c r="AL822" s="61">
        <v>1.5393509999999999</v>
      </c>
      <c r="AM822" s="61">
        <v>0.13087599999999999</v>
      </c>
      <c r="AN822" s="61">
        <v>0.36194799999999999</v>
      </c>
      <c r="AO822" s="61">
        <v>4.9764999999999997E-2</v>
      </c>
      <c r="AP822" s="61">
        <v>0.118593</v>
      </c>
      <c r="AQ822" s="61">
        <v>0.43111735052754979</v>
      </c>
      <c r="AR822" s="62">
        <f t="shared" si="38"/>
        <v>0.50793078903725741</v>
      </c>
      <c r="AS822" s="61">
        <f t="shared" si="39"/>
        <v>0.78391618671058261</v>
      </c>
      <c r="AV822" s="61">
        <v>34</v>
      </c>
      <c r="AW822" s="61" t="s">
        <v>470</v>
      </c>
      <c r="AX822" s="61">
        <v>0.27994999999999998</v>
      </c>
      <c r="AY822" s="61">
        <v>0.110583</v>
      </c>
      <c r="AZ822" s="61">
        <v>0.149261</v>
      </c>
      <c r="BA822" s="61">
        <v>0.581291</v>
      </c>
      <c r="BB822" s="61">
        <v>0.33063599999999999</v>
      </c>
      <c r="BC822" s="61">
        <v>0.26428499999999999</v>
      </c>
      <c r="BD822" s="61">
        <v>0.21898300000000001</v>
      </c>
      <c r="BE822" s="61">
        <v>0.229323</v>
      </c>
      <c r="BF822" s="61">
        <v>0.22433700000000001</v>
      </c>
      <c r="BG822" s="61">
        <v>0.99513399999999996</v>
      </c>
      <c r="BH822" s="61">
        <v>0.93415300000000001</v>
      </c>
      <c r="BI822" s="33">
        <v>0.67155333333333334</v>
      </c>
      <c r="BJ822" s="62">
        <f t="shared" si="40"/>
        <v>0.41579077777777784</v>
      </c>
      <c r="BK822" s="61">
        <f t="shared" si="37"/>
        <v>0.30802395380595726</v>
      </c>
      <c r="BM822" s="61">
        <v>34</v>
      </c>
      <c r="BN822" s="61" t="s">
        <v>470</v>
      </c>
      <c r="BO822" s="61">
        <v>0.62873199999999996</v>
      </c>
      <c r="BP822" s="61">
        <v>4.4913000000000002E-2</v>
      </c>
      <c r="BQ822" s="61">
        <v>6.3072000000000003E-2</v>
      </c>
      <c r="BR822" s="61">
        <v>0.44772200000000001</v>
      </c>
      <c r="BS822" s="61">
        <v>0.22534100000000001</v>
      </c>
      <c r="BT822" s="61">
        <v>0.92634899999999998</v>
      </c>
      <c r="BU822" s="61">
        <v>0.75742799999999999</v>
      </c>
      <c r="BV822" s="61">
        <v>0.26447399999999999</v>
      </c>
      <c r="BW822" s="61">
        <v>0.18702099999999999</v>
      </c>
      <c r="BX822" s="61">
        <v>0.21002100000000001</v>
      </c>
      <c r="BY822" s="61">
        <v>0.36783399999999999</v>
      </c>
      <c r="BZ822" s="61">
        <v>0.69682599999999995</v>
      </c>
      <c r="CA822" s="61">
        <v>0.21674399999999999</v>
      </c>
      <c r="CB822" s="61">
        <v>0.46639199999999997</v>
      </c>
      <c r="CC822" s="61">
        <v>0.33208700000000002</v>
      </c>
      <c r="CD822" s="61">
        <v>0.224358</v>
      </c>
      <c r="CE822" s="61">
        <v>0.61465000000000003</v>
      </c>
      <c r="CF822" s="61">
        <v>0.20285400000000001</v>
      </c>
      <c r="CG822" s="61">
        <v>0.213337</v>
      </c>
      <c r="CH822" s="61">
        <v>0.25362299999999999</v>
      </c>
      <c r="CI822" s="61">
        <v>0.349916</v>
      </c>
      <c r="CJ822" s="61">
        <v>1.0489010000000001</v>
      </c>
      <c r="CK822" s="61">
        <v>0.11106000000000001</v>
      </c>
      <c r="CL822" s="61">
        <v>0.26772400000000002</v>
      </c>
      <c r="CM822" s="61">
        <v>4.3006999999999997E-2</v>
      </c>
      <c r="CN822" s="62">
        <f t="shared" si="41"/>
        <v>0.36657544000000003</v>
      </c>
      <c r="CO822" s="61">
        <f t="shared" si="42"/>
        <v>0.27058640389640792</v>
      </c>
      <c r="CR822" s="61">
        <v>34</v>
      </c>
      <c r="CS822" s="61" t="s">
        <v>470</v>
      </c>
      <c r="CT822" s="61">
        <v>1.6374379999999999</v>
      </c>
      <c r="CU822" s="61">
        <v>3.1206330000000002</v>
      </c>
      <c r="CV822" s="61">
        <v>1.5349360000000001</v>
      </c>
      <c r="CW822" s="61">
        <v>0.449878</v>
      </c>
      <c r="CX822" s="61">
        <v>0.102294</v>
      </c>
      <c r="CY822" s="61">
        <v>1.5625</v>
      </c>
      <c r="CZ822" s="61">
        <v>1.437924</v>
      </c>
      <c r="DA822" s="61">
        <v>0.505772</v>
      </c>
      <c r="DB822" s="61">
        <v>6.2109999999999999E-2</v>
      </c>
      <c r="DC822" s="62">
        <f t="shared" si="43"/>
        <v>1.157053888888889</v>
      </c>
      <c r="DD822" s="61">
        <f t="shared" si="44"/>
        <v>0.98159103358227084</v>
      </c>
    </row>
    <row r="823" spans="1:108" x14ac:dyDescent="0.2">
      <c r="A823" s="61">
        <v>35</v>
      </c>
      <c r="B823" s="61" t="s">
        <v>470</v>
      </c>
      <c r="C823" s="61">
        <v>0.27000999999999997</v>
      </c>
      <c r="D823" s="61">
        <v>7.6850000000000002E-2</v>
      </c>
      <c r="E823" s="61">
        <v>0.147616</v>
      </c>
      <c r="F823" s="61">
        <v>0.13516500000000001</v>
      </c>
      <c r="G823" s="61">
        <v>0.215614</v>
      </c>
      <c r="H823" s="61">
        <v>0.65969699999999998</v>
      </c>
      <c r="I823" s="61">
        <v>0.44245200000000001</v>
      </c>
      <c r="J823" s="61">
        <v>0.47417300000000001</v>
      </c>
      <c r="K823" s="61">
        <v>0.14188000000000001</v>
      </c>
      <c r="L823" s="61">
        <v>0.56284999999999996</v>
      </c>
      <c r="M823" s="61">
        <v>0.16243099999999999</v>
      </c>
      <c r="N823" s="61">
        <v>9.7423999999999997E-2</v>
      </c>
      <c r="O823" s="61">
        <v>3.2298209999999998</v>
      </c>
      <c r="P823" s="61">
        <v>0.23324900000000001</v>
      </c>
      <c r="Q823" s="61">
        <v>0.36919800000000003</v>
      </c>
      <c r="R823" s="61">
        <v>8.5815000000000002E-2</v>
      </c>
      <c r="S823" s="61"/>
      <c r="T823" s="61">
        <v>0.25418099999999999</v>
      </c>
      <c r="U823" s="61">
        <v>0.848024</v>
      </c>
      <c r="V823" s="61">
        <v>0.23627699999999999</v>
      </c>
      <c r="W823" s="61">
        <v>0.31920799999999999</v>
      </c>
      <c r="X823" s="61">
        <v>0.37652000000000002</v>
      </c>
      <c r="Y823" s="61">
        <v>0.60967499999999997</v>
      </c>
      <c r="Z823" s="61">
        <v>0.13139300000000001</v>
      </c>
      <c r="AA823" s="61">
        <v>0.264903</v>
      </c>
      <c r="AB823" s="61">
        <v>3.2684999999999999E-2</v>
      </c>
      <c r="AC823" s="61">
        <v>0.11378199999999999</v>
      </c>
      <c r="AD823" s="61">
        <v>9.1730000000000006E-2</v>
      </c>
      <c r="AE823" s="61">
        <v>0.96709500000000004</v>
      </c>
      <c r="AF823" s="61">
        <v>0.42177300000000001</v>
      </c>
      <c r="AG823" s="61">
        <v>0.35818699999999998</v>
      </c>
      <c r="AH823" s="61">
        <v>0.17380499999999999</v>
      </c>
      <c r="AI823" s="61">
        <v>0.15240799999999999</v>
      </c>
      <c r="AJ823" s="61">
        <v>0.30155799999999999</v>
      </c>
      <c r="AK823" s="61">
        <v>0.40617599999999998</v>
      </c>
      <c r="AL823" s="61">
        <v>1.23071</v>
      </c>
      <c r="AM823" s="61">
        <v>8.0499000000000001E-2</v>
      </c>
      <c r="AN823" s="61">
        <v>0.27116800000000002</v>
      </c>
      <c r="AO823" s="61">
        <v>4.6879999999999998E-2</v>
      </c>
      <c r="AP823" s="61">
        <v>9.9629999999999996E-2</v>
      </c>
      <c r="AQ823" s="61">
        <v>0.31058686987104339</v>
      </c>
      <c r="AR823" s="62">
        <f t="shared" si="38"/>
        <v>0.38507747174677598</v>
      </c>
      <c r="AS823" s="61">
        <f t="shared" si="39"/>
        <v>0.52893889424419804</v>
      </c>
      <c r="AV823" s="61">
        <v>35</v>
      </c>
      <c r="AW823" s="61" t="s">
        <v>470</v>
      </c>
      <c r="AX823" s="61">
        <v>0.13997299999999999</v>
      </c>
      <c r="AY823" s="61">
        <v>0.25080799999999998</v>
      </c>
      <c r="AZ823" s="61">
        <v>0.241397</v>
      </c>
      <c r="BA823" s="61">
        <v>0.50141899999999995</v>
      </c>
      <c r="BB823" s="61">
        <v>0.41137200000000002</v>
      </c>
      <c r="BC823" s="61">
        <v>0.56063099999999999</v>
      </c>
      <c r="BD823" s="61">
        <v>0.19798399999999999</v>
      </c>
      <c r="BE823" s="61">
        <v>0.165992</v>
      </c>
      <c r="BF823" s="61">
        <v>0.22290699999999999</v>
      </c>
      <c r="BG823" s="61">
        <v>0.84478399999999998</v>
      </c>
      <c r="BH823" s="61">
        <v>0.568106</v>
      </c>
      <c r="BI823" s="33">
        <v>0.50231481481481477</v>
      </c>
      <c r="BJ823" s="62">
        <f t="shared" si="40"/>
        <v>0.38397398456790127</v>
      </c>
      <c r="BK823" s="61">
        <f t="shared" si="37"/>
        <v>0.22279539094159501</v>
      </c>
      <c r="BM823" s="61">
        <v>35</v>
      </c>
      <c r="BN823" s="61" t="s">
        <v>470</v>
      </c>
      <c r="BO823" s="61">
        <v>0.50718300000000005</v>
      </c>
      <c r="BP823" s="61">
        <v>5.0195999999999998E-2</v>
      </c>
      <c r="BQ823" s="61">
        <v>0.175369</v>
      </c>
      <c r="BR823" s="61">
        <v>0.27173900000000001</v>
      </c>
      <c r="BS823" s="61">
        <v>0.28628199999999998</v>
      </c>
      <c r="BT823" s="61">
        <v>1.0302610000000001</v>
      </c>
      <c r="BU823" s="61">
        <v>0.59915799999999997</v>
      </c>
      <c r="BV823" s="61">
        <v>0.22908700000000001</v>
      </c>
      <c r="BW823" s="61">
        <v>0.20985500000000001</v>
      </c>
      <c r="BX823" s="61">
        <v>0.203458</v>
      </c>
      <c r="BY823" s="61">
        <v>0.29213</v>
      </c>
      <c r="BZ823" s="61">
        <v>0.693492</v>
      </c>
      <c r="CA823" s="61">
        <v>0.153283</v>
      </c>
      <c r="CB823" s="61">
        <v>0.213809</v>
      </c>
      <c r="CC823" s="61">
        <v>0.20388200000000001</v>
      </c>
      <c r="CD823" s="61">
        <v>0.183226</v>
      </c>
      <c r="CE823" s="61">
        <v>0.51415599999999995</v>
      </c>
      <c r="CF823" s="61">
        <v>0.136466</v>
      </c>
      <c r="CG823" s="61">
        <v>0.139041</v>
      </c>
      <c r="CH823" s="61">
        <v>0.24094199999999999</v>
      </c>
      <c r="CI823" s="61">
        <v>0.31848599999999999</v>
      </c>
      <c r="CJ823" s="61">
        <v>0.70457199999999998</v>
      </c>
      <c r="CK823" s="61">
        <v>5.4997999999999998E-2</v>
      </c>
      <c r="CL823" s="61">
        <v>0.21185699999999999</v>
      </c>
      <c r="CM823" s="61">
        <v>3.4916999999999997E-2</v>
      </c>
      <c r="CN823" s="62">
        <f t="shared" si="41"/>
        <v>0.30631380000000008</v>
      </c>
      <c r="CO823" s="61">
        <f t="shared" si="42"/>
        <v>0.23952343823952452</v>
      </c>
      <c r="CR823" s="61">
        <v>35</v>
      </c>
      <c r="CS823" s="61" t="s">
        <v>470</v>
      </c>
      <c r="CT823" s="61">
        <v>1.1836880000000001</v>
      </c>
      <c r="CU823" s="61">
        <v>4.5710129999999998</v>
      </c>
      <c r="CV823" s="61">
        <v>1.7584550000000001</v>
      </c>
      <c r="CW823" s="61">
        <v>0.30192999999999998</v>
      </c>
      <c r="CX823" s="61">
        <v>5.4028E-2</v>
      </c>
      <c r="CY823" s="61">
        <v>0.96728599999999998</v>
      </c>
      <c r="CZ823" s="61">
        <v>1.2470840000000001</v>
      </c>
      <c r="DA823" s="61">
        <v>0.480402</v>
      </c>
      <c r="DB823" s="61">
        <v>5.1339999999999997E-2</v>
      </c>
      <c r="DC823" s="62">
        <f t="shared" si="43"/>
        <v>1.1794695555555554</v>
      </c>
      <c r="DD823" s="61">
        <f t="shared" si="44"/>
        <v>1.4002441107685573</v>
      </c>
    </row>
    <row r="824" spans="1:108" x14ac:dyDescent="0.2">
      <c r="A824" s="61">
        <v>36</v>
      </c>
      <c r="B824" s="61" t="s">
        <v>470</v>
      </c>
      <c r="C824" s="61">
        <v>0.232319</v>
      </c>
      <c r="D824" s="61">
        <v>7.5049000000000005E-2</v>
      </c>
      <c r="E824" s="61">
        <v>0.41221000000000002</v>
      </c>
      <c r="F824" s="61">
        <v>0.25102099999999999</v>
      </c>
      <c r="G824" s="61">
        <v>0.45082800000000001</v>
      </c>
      <c r="H824" s="61">
        <v>0.53354900000000005</v>
      </c>
      <c r="I824" s="61">
        <v>0.57723899999999995</v>
      </c>
      <c r="J824" s="61">
        <v>0.422124</v>
      </c>
      <c r="K824" s="61">
        <v>0.13075200000000001</v>
      </c>
      <c r="L824" s="61">
        <v>0.312031</v>
      </c>
      <c r="M824" s="61">
        <v>0.11665499999999999</v>
      </c>
      <c r="N824" s="61">
        <v>0.11740299999999999</v>
      </c>
      <c r="O824" s="61">
        <v>1.8605849999999999</v>
      </c>
      <c r="P824" s="61">
        <v>0.182888</v>
      </c>
      <c r="Q824" s="61">
        <v>0.227295</v>
      </c>
      <c r="R824" s="61">
        <v>6.6378000000000006E-2</v>
      </c>
      <c r="S824" s="61">
        <v>9.7082000000000002E-2</v>
      </c>
      <c r="T824" s="61">
        <v>0.205399</v>
      </c>
      <c r="U824" s="61">
        <v>0.54086500000000004</v>
      </c>
      <c r="V824" s="61">
        <v>0.16703999999999999</v>
      </c>
      <c r="W824" s="61">
        <v>0.35655999999999999</v>
      </c>
      <c r="X824" s="61">
        <v>0.387735</v>
      </c>
      <c r="Y824" s="61">
        <v>0.62597000000000003</v>
      </c>
      <c r="Z824" s="61">
        <v>0.113342</v>
      </c>
      <c r="AA824" s="61">
        <v>0.23349700000000001</v>
      </c>
      <c r="AB824" s="61">
        <v>1.7233999999999999E-2</v>
      </c>
      <c r="AC824" s="61">
        <v>7.5319999999999998E-2</v>
      </c>
      <c r="AD824" s="61">
        <v>5.7964000000000002E-2</v>
      </c>
      <c r="AE824" s="61">
        <v>0.92094500000000001</v>
      </c>
      <c r="AF824" s="61">
        <v>0.272671</v>
      </c>
      <c r="AG824" s="61">
        <v>0.32748500000000003</v>
      </c>
      <c r="AH824" s="61">
        <v>0.117851</v>
      </c>
      <c r="AI824" s="61">
        <v>0.107582</v>
      </c>
      <c r="AJ824" s="61">
        <v>0.32568200000000003</v>
      </c>
      <c r="AK824" s="61">
        <v>0.37563099999999999</v>
      </c>
      <c r="AL824" s="61">
        <v>0.90277799999999997</v>
      </c>
      <c r="AM824" s="61">
        <v>5.1416000000000003E-2</v>
      </c>
      <c r="AN824" s="61">
        <v>0.233099</v>
      </c>
      <c r="AO824" s="61">
        <v>4.3994999999999999E-2</v>
      </c>
      <c r="AP824" s="61">
        <v>0.101135</v>
      </c>
      <c r="AQ824" s="61">
        <v>0.19547022274325912</v>
      </c>
      <c r="AR824" s="62">
        <f t="shared" si="38"/>
        <v>0.31273351762788437</v>
      </c>
      <c r="AS824" s="61">
        <f t="shared" si="39"/>
        <v>0.32855306754651453</v>
      </c>
      <c r="AV824" s="61">
        <v>36</v>
      </c>
      <c r="AW824" s="61" t="s">
        <v>470</v>
      </c>
      <c r="AX824" s="61">
        <v>9.7982E-2</v>
      </c>
      <c r="AY824" s="61">
        <v>0.378492</v>
      </c>
      <c r="AZ824" s="61">
        <v>0.305892</v>
      </c>
      <c r="BA824" s="61">
        <v>0.57685600000000004</v>
      </c>
      <c r="BB824" s="61">
        <v>0.41675499999999999</v>
      </c>
      <c r="BC824" s="61">
        <v>0.83791300000000002</v>
      </c>
      <c r="BD824" s="61">
        <v>0.173986</v>
      </c>
      <c r="BE824" s="61">
        <v>0.115995</v>
      </c>
      <c r="BF824" s="61">
        <v>0.115741</v>
      </c>
      <c r="BG824" s="61">
        <v>0.698021</v>
      </c>
      <c r="BH824" s="61">
        <v>0.46561200000000003</v>
      </c>
      <c r="BI824" s="33">
        <v>0.30658444444444444</v>
      </c>
      <c r="BJ824" s="62">
        <f t="shared" si="40"/>
        <v>0.37415245370370376</v>
      </c>
      <c r="BK824" s="61">
        <f t="shared" si="37"/>
        <v>0.25005099347813031</v>
      </c>
      <c r="BM824" s="61">
        <v>36</v>
      </c>
      <c r="BN824" s="61" t="s">
        <v>470</v>
      </c>
      <c r="BO824" s="61">
        <v>0.44429600000000002</v>
      </c>
      <c r="BP824" s="61">
        <v>6.3406000000000004E-2</v>
      </c>
      <c r="BQ824" s="61">
        <v>0.315357</v>
      </c>
      <c r="BR824" s="61">
        <v>0.20272599999999999</v>
      </c>
      <c r="BS824" s="61">
        <v>0.30753900000000001</v>
      </c>
      <c r="BT824" s="61">
        <v>1.1823300000000001</v>
      </c>
      <c r="BU824" s="61">
        <v>0.33914899999999998</v>
      </c>
      <c r="BV824" s="61">
        <v>0.23094899999999999</v>
      </c>
      <c r="BW824" s="61">
        <v>0.20876800000000001</v>
      </c>
      <c r="BX824" s="61">
        <v>0.190331</v>
      </c>
      <c r="BY824" s="61">
        <v>0.30370799999999998</v>
      </c>
      <c r="BZ824" s="61">
        <v>0.60680500000000004</v>
      </c>
      <c r="CA824" s="61">
        <v>0.12399300000000001</v>
      </c>
      <c r="CB824" s="61">
        <v>0.16617299999999999</v>
      </c>
      <c r="CC824" s="61">
        <v>0.18429499999999999</v>
      </c>
      <c r="CD824" s="61">
        <v>0.20566300000000001</v>
      </c>
      <c r="CE824" s="61">
        <v>0.52817800000000004</v>
      </c>
      <c r="CF824" s="61">
        <v>0.15859500000000001</v>
      </c>
      <c r="CG824" s="61">
        <v>0.101892</v>
      </c>
      <c r="CH824" s="61">
        <v>0.23882900000000001</v>
      </c>
      <c r="CI824" s="61">
        <v>0.31429600000000002</v>
      </c>
      <c r="CJ824" s="61">
        <v>0.65972200000000003</v>
      </c>
      <c r="CK824" s="61">
        <v>4.3998000000000002E-2</v>
      </c>
      <c r="CL824" s="61">
        <v>0.147284</v>
      </c>
      <c r="CM824" s="61">
        <v>3.0232999999999999E-2</v>
      </c>
      <c r="CN824" s="62">
        <f t="shared" si="41"/>
        <v>0.29194059999999999</v>
      </c>
      <c r="CO824" s="61">
        <f t="shared" si="42"/>
        <v>0.24678700927284114</v>
      </c>
      <c r="CR824" s="61">
        <v>36</v>
      </c>
      <c r="CS824" s="61" t="s">
        <v>470</v>
      </c>
      <c r="CT824" s="61">
        <v>1.203438</v>
      </c>
      <c r="CU824" s="61">
        <v>3.560127</v>
      </c>
      <c r="CV824" s="61">
        <v>1.564721</v>
      </c>
      <c r="CW824" s="61">
        <v>0.27475699999999997</v>
      </c>
      <c r="CX824" s="61">
        <v>3.9620000000000002E-2</v>
      </c>
      <c r="CY824" s="61">
        <v>0.84328599999999998</v>
      </c>
      <c r="CZ824" s="61">
        <v>1.1423890000000001</v>
      </c>
      <c r="DA824" s="61">
        <v>0.45978999999999998</v>
      </c>
      <c r="DB824" s="61">
        <v>4.7390000000000002E-2</v>
      </c>
      <c r="DC824" s="62">
        <f t="shared" si="43"/>
        <v>1.0150575555555557</v>
      </c>
      <c r="DD824" s="61">
        <f t="shared" si="44"/>
        <v>1.0957269407091248</v>
      </c>
    </row>
    <row r="825" spans="1:108" x14ac:dyDescent="0.2">
      <c r="A825" s="61">
        <v>37</v>
      </c>
      <c r="B825" s="61" t="s">
        <v>470</v>
      </c>
      <c r="C825" s="61">
        <v>0.23780299999999999</v>
      </c>
      <c r="D825" s="61">
        <v>8.3451999999999998E-2</v>
      </c>
      <c r="E825" s="61">
        <v>0.34443699999999999</v>
      </c>
      <c r="F825" s="61">
        <v>0.20757500000000001</v>
      </c>
      <c r="G825" s="61">
        <v>0.47043000000000001</v>
      </c>
      <c r="H825" s="61">
        <v>0.461733</v>
      </c>
      <c r="I825" s="61">
        <v>0.53328600000000004</v>
      </c>
      <c r="J825" s="61">
        <v>0.37437199999999998</v>
      </c>
      <c r="K825" s="61">
        <v>0.122407</v>
      </c>
      <c r="L825" s="61">
        <v>0.232904</v>
      </c>
      <c r="M825" s="61">
        <v>9.4505000000000006E-2</v>
      </c>
      <c r="N825" s="61">
        <v>0.119906</v>
      </c>
      <c r="O825" s="61">
        <v>1.2840659999999999</v>
      </c>
      <c r="P825" s="61">
        <v>0.136769</v>
      </c>
      <c r="Q825" s="61">
        <v>0.13980999999999999</v>
      </c>
      <c r="R825" s="61">
        <v>6.1094000000000002E-2</v>
      </c>
      <c r="S825" s="61">
        <v>8.7304000000000007E-2</v>
      </c>
      <c r="T825" s="61">
        <v>0.142924</v>
      </c>
      <c r="U825" s="61">
        <v>0.40159499999999998</v>
      </c>
      <c r="V825" s="61">
        <v>0.121528</v>
      </c>
      <c r="W825" s="61">
        <v>0.20374800000000001</v>
      </c>
      <c r="X825" s="61">
        <v>0.35248600000000002</v>
      </c>
      <c r="Y825" s="61">
        <v>0.56622499999999998</v>
      </c>
      <c r="Z825" s="61">
        <v>8.8575000000000001E-2</v>
      </c>
      <c r="AA825" s="61">
        <v>0.200043</v>
      </c>
      <c r="AB825" s="61">
        <v>2.3771E-2</v>
      </c>
      <c r="AC825" s="61">
        <v>7.1046999999999999E-2</v>
      </c>
      <c r="AD825" s="61">
        <v>4.8959999999999997E-2</v>
      </c>
      <c r="AE825" s="61">
        <v>0.78659699999999999</v>
      </c>
      <c r="AF825" s="61">
        <v>0.176675</v>
      </c>
      <c r="AG825" s="61">
        <v>0.261818</v>
      </c>
      <c r="AH825" s="61">
        <v>7.9601000000000005E-2</v>
      </c>
      <c r="AI825" s="61">
        <v>6.4748E-2</v>
      </c>
      <c r="AJ825" s="61">
        <v>0.28346399999999999</v>
      </c>
      <c r="AK825" s="61">
        <v>0.19561400000000001</v>
      </c>
      <c r="AL825" s="61">
        <v>0.895061</v>
      </c>
      <c r="AM825" s="61">
        <v>6.3361000000000001E-2</v>
      </c>
      <c r="AN825" s="61">
        <v>0.23134199999999999</v>
      </c>
      <c r="AO825" s="61">
        <v>4.3994999999999999E-2</v>
      </c>
      <c r="AP825" s="61">
        <v>9.2256000000000005E-2</v>
      </c>
      <c r="AQ825" s="61">
        <v>0.15928264947245016</v>
      </c>
      <c r="AR825" s="62">
        <f t="shared" si="38"/>
        <v>0.25723340608469392</v>
      </c>
      <c r="AS825" s="61">
        <f t="shared" si="39"/>
        <v>0.2570590409909127</v>
      </c>
      <c r="AV825" s="61">
        <v>37</v>
      </c>
      <c r="AW825" s="61" t="s">
        <v>470</v>
      </c>
      <c r="AX825" s="61">
        <v>9.4981999999999997E-2</v>
      </c>
      <c r="AY825" s="61">
        <v>0.31579000000000002</v>
      </c>
      <c r="AZ825" s="61">
        <v>0.40171400000000002</v>
      </c>
      <c r="BA825" s="61">
        <v>0.76322400000000001</v>
      </c>
      <c r="BB825" s="61">
        <v>0.33755600000000002</v>
      </c>
      <c r="BC825" s="61">
        <v>0.55716500000000002</v>
      </c>
      <c r="BD825" s="61">
        <v>0.18298600000000001</v>
      </c>
      <c r="BE825" s="61">
        <v>8.7329000000000004E-2</v>
      </c>
      <c r="BF825" s="61">
        <v>9.5737000000000003E-2</v>
      </c>
      <c r="BG825" s="61">
        <v>0.57274199999999997</v>
      </c>
      <c r="BH825" s="61">
        <v>0.31626500000000002</v>
      </c>
      <c r="BI825" s="33">
        <v>0.18801407407407408</v>
      </c>
      <c r="BJ825" s="62">
        <f t="shared" si="40"/>
        <v>0.32612533950617284</v>
      </c>
      <c r="BK825" s="61">
        <f t="shared" si="37"/>
        <v>0.22216822885887824</v>
      </c>
      <c r="BM825" s="61">
        <v>37</v>
      </c>
      <c r="BN825" s="61" t="s">
        <v>470</v>
      </c>
      <c r="BO825" s="61">
        <v>0.435915</v>
      </c>
      <c r="BP825" s="61">
        <v>6.3406000000000004E-2</v>
      </c>
      <c r="BQ825" s="61">
        <v>0.25536199999999998</v>
      </c>
      <c r="BR825" s="61">
        <v>0.15786800000000001</v>
      </c>
      <c r="BS825" s="61">
        <v>0.25085099999999999</v>
      </c>
      <c r="BT825" s="61">
        <v>1.105029</v>
      </c>
      <c r="BU825" s="61">
        <v>0.33914899999999998</v>
      </c>
      <c r="BV825" s="61">
        <v>0.203012</v>
      </c>
      <c r="BW825" s="61">
        <v>0.21148600000000001</v>
      </c>
      <c r="BX825" s="61">
        <v>0.142202</v>
      </c>
      <c r="BY825" s="61">
        <v>0.31617699999999999</v>
      </c>
      <c r="BZ825" s="61">
        <v>0.51011700000000004</v>
      </c>
      <c r="CA825" s="61">
        <v>9.6168000000000003E-2</v>
      </c>
      <c r="CB825" s="61">
        <v>0.17614299999999999</v>
      </c>
      <c r="CC825" s="61">
        <v>0.17628199999999999</v>
      </c>
      <c r="CD825" s="61">
        <v>0.17948800000000001</v>
      </c>
      <c r="CE825" s="61">
        <v>0.44287500000000002</v>
      </c>
      <c r="CF825" s="61">
        <v>0.16597100000000001</v>
      </c>
      <c r="CG825" s="61">
        <v>9.7646999999999998E-2</v>
      </c>
      <c r="CH825" s="61">
        <v>0.190217</v>
      </c>
      <c r="CI825" s="61">
        <v>0.31220100000000001</v>
      </c>
      <c r="CJ825" s="61">
        <v>0.54832199999999998</v>
      </c>
      <c r="CK825" s="61">
        <v>3.8321000000000001E-2</v>
      </c>
      <c r="CL825" s="61">
        <v>0.127695</v>
      </c>
      <c r="CM825" s="61">
        <v>3.1085000000000002E-2</v>
      </c>
      <c r="CN825" s="62">
        <f t="shared" si="41"/>
        <v>0.26291955999999994</v>
      </c>
      <c r="CO825" s="61">
        <f t="shared" si="42"/>
        <v>0.22465050486349536</v>
      </c>
      <c r="CR825" s="61">
        <v>37</v>
      </c>
      <c r="CS825" s="61" t="s">
        <v>470</v>
      </c>
      <c r="CT825" s="61">
        <v>1.3415630000000001</v>
      </c>
      <c r="CU825" s="61">
        <v>2.373418</v>
      </c>
      <c r="CV825" s="61">
        <v>1.9372959999999999</v>
      </c>
      <c r="CW825" s="61">
        <v>0.27475699999999997</v>
      </c>
      <c r="CX825" s="61">
        <v>3.5298999999999997E-2</v>
      </c>
      <c r="CY825" s="61">
        <v>0.69442899999999996</v>
      </c>
      <c r="CZ825" s="61">
        <v>1.399492</v>
      </c>
      <c r="DA825" s="61">
        <v>0.44711000000000001</v>
      </c>
      <c r="DB825" s="61">
        <v>5.3135000000000002E-2</v>
      </c>
      <c r="DC825" s="62">
        <f t="shared" si="43"/>
        <v>0.95072211111111116</v>
      </c>
      <c r="DD825" s="61">
        <f t="shared" si="44"/>
        <v>0.84937071464620861</v>
      </c>
    </row>
    <row r="826" spans="1:108" x14ac:dyDescent="0.2">
      <c r="A826" s="61">
        <v>38</v>
      </c>
      <c r="B826" s="61" t="s">
        <v>470</v>
      </c>
      <c r="C826" s="61">
        <v>0.21038799999999999</v>
      </c>
      <c r="D826" s="61">
        <v>8.7656999999999999E-2</v>
      </c>
      <c r="E826" s="61">
        <v>0.32679799999999998</v>
      </c>
      <c r="F826" s="61">
        <v>0.142406</v>
      </c>
      <c r="G826" s="61">
        <v>0.43402800000000002</v>
      </c>
      <c r="H826" s="61">
        <v>0.43516300000000002</v>
      </c>
      <c r="I826" s="61">
        <v>0.37212800000000001</v>
      </c>
      <c r="J826" s="61">
        <v>0.27982400000000002</v>
      </c>
      <c r="K826" s="61">
        <v>8.9023000000000005E-2</v>
      </c>
      <c r="L826" s="61">
        <v>0.24186099999999999</v>
      </c>
      <c r="M826" s="61">
        <v>0.11222500000000001</v>
      </c>
      <c r="N826" s="61">
        <v>0.122403</v>
      </c>
      <c r="O826" s="61">
        <v>1.0154620000000001</v>
      </c>
      <c r="P826" s="61">
        <v>9.8070000000000004E-2</v>
      </c>
      <c r="Q826" s="61">
        <v>9.4602000000000006E-2</v>
      </c>
      <c r="R826" s="61">
        <v>6.0622000000000002E-2</v>
      </c>
      <c r="S826" s="61">
        <v>9.7082000000000002E-2</v>
      </c>
      <c r="T826" s="61">
        <v>0.12837399999999999</v>
      </c>
      <c r="U826" s="61">
        <v>0.33100600000000002</v>
      </c>
      <c r="V826" s="61">
        <v>0.103129</v>
      </c>
      <c r="W826" s="61">
        <v>0.16300000000000001</v>
      </c>
      <c r="X826" s="61">
        <v>0.36290099999999997</v>
      </c>
      <c r="Y826" s="61">
        <v>0.59066600000000002</v>
      </c>
      <c r="Z826" s="61">
        <v>8.5636000000000004E-2</v>
      </c>
      <c r="AA826" s="61">
        <v>0.18365699999999999</v>
      </c>
      <c r="AB826" s="61">
        <v>2.0799000000000002E-2</v>
      </c>
      <c r="AC826" s="61">
        <v>6.8376000000000006E-2</v>
      </c>
      <c r="AD826" s="61">
        <v>4.2207000000000001E-2</v>
      </c>
      <c r="AE826" s="61">
        <v>0.81736399999999998</v>
      </c>
      <c r="AF826" s="61">
        <v>0.18790799999999999</v>
      </c>
      <c r="AG826" s="61">
        <v>0.23367399999999999</v>
      </c>
      <c r="AH826" s="61">
        <v>6.4481999999999998E-2</v>
      </c>
      <c r="AI826" s="61">
        <v>5.0802E-2</v>
      </c>
      <c r="AJ826" s="61">
        <v>0.29552600000000001</v>
      </c>
      <c r="AK826" s="61">
        <v>0.178067</v>
      </c>
      <c r="AL826" s="61">
        <v>0.78317899999999996</v>
      </c>
      <c r="AM826" s="61">
        <v>5.8167000000000003E-2</v>
      </c>
      <c r="AN826" s="61">
        <v>0.20264399999999999</v>
      </c>
      <c r="AO826" s="61">
        <v>3.9668000000000002E-2</v>
      </c>
      <c r="AP826" s="61">
        <v>0.112423</v>
      </c>
      <c r="AQ826" s="61">
        <v>0.15244396248534584</v>
      </c>
      <c r="AR826" s="62">
        <f t="shared" si="38"/>
        <v>0.23111807225574016</v>
      </c>
      <c r="AS826" s="61">
        <f t="shared" si="39"/>
        <v>0.22423067395327756</v>
      </c>
      <c r="AV826" s="61">
        <v>38</v>
      </c>
      <c r="AW826" s="61" t="s">
        <v>470</v>
      </c>
      <c r="AX826" s="61">
        <v>6.9986000000000007E-2</v>
      </c>
      <c r="AY826" s="61">
        <v>0.32718999999999998</v>
      </c>
      <c r="AZ826" s="61">
        <v>0.47910799999999998</v>
      </c>
      <c r="BA826" s="61">
        <v>0.78984699999999997</v>
      </c>
      <c r="BB826" s="61">
        <v>0.27527299999999999</v>
      </c>
      <c r="BC826" s="61">
        <v>0.34660299999999999</v>
      </c>
      <c r="BD826" s="61">
        <v>0.15148800000000001</v>
      </c>
      <c r="BE826" s="61">
        <v>0.30265300000000001</v>
      </c>
      <c r="BF826" s="61">
        <v>9.0021000000000004E-2</v>
      </c>
      <c r="BG826" s="61">
        <v>0.50830900000000001</v>
      </c>
      <c r="BH826" s="61">
        <v>0.33676400000000001</v>
      </c>
      <c r="BI826" s="33">
        <v>0.14171777777777778</v>
      </c>
      <c r="BJ826" s="62">
        <f t="shared" si="40"/>
        <v>0.31824664814814813</v>
      </c>
      <c r="BK826" s="61">
        <f t="shared" si="37"/>
        <v>0.20649930076689901</v>
      </c>
      <c r="BM826" s="61">
        <v>38</v>
      </c>
      <c r="BN826" s="61" t="s">
        <v>470</v>
      </c>
      <c r="BO826" s="61">
        <v>0.31856299999999999</v>
      </c>
      <c r="BP826" s="61">
        <v>5.4820000000000001E-2</v>
      </c>
      <c r="BQ826" s="61">
        <v>0.23536399999999999</v>
      </c>
      <c r="BR826" s="61">
        <v>0.147947</v>
      </c>
      <c r="BS826" s="61">
        <v>0.18424099999999999</v>
      </c>
      <c r="BT826" s="61">
        <v>1.214011</v>
      </c>
      <c r="BU826" s="61">
        <v>0.52002800000000005</v>
      </c>
      <c r="BV826" s="61">
        <v>0.20859900000000001</v>
      </c>
      <c r="BW826" s="61">
        <v>0.18484700000000001</v>
      </c>
      <c r="BX826" s="61">
        <v>0.102823</v>
      </c>
      <c r="BY826" s="61">
        <v>0.28500500000000001</v>
      </c>
      <c r="BZ826" s="61">
        <v>0.56346200000000002</v>
      </c>
      <c r="CA826" s="61">
        <v>9.4702999999999996E-2</v>
      </c>
      <c r="CB826" s="61">
        <v>0.132938</v>
      </c>
      <c r="CC826" s="61">
        <v>0.17628199999999999</v>
      </c>
      <c r="CD826" s="61">
        <v>0.16452900000000001</v>
      </c>
      <c r="CE826" s="61">
        <v>0.46975099999999997</v>
      </c>
      <c r="CF826" s="61">
        <v>0.16966000000000001</v>
      </c>
      <c r="CG826" s="61">
        <v>8.8094000000000006E-2</v>
      </c>
      <c r="CH826" s="61">
        <v>0.19655800000000001</v>
      </c>
      <c r="CI826" s="61">
        <v>0.28077099999999999</v>
      </c>
      <c r="CJ826" s="61">
        <v>0.50636499999999995</v>
      </c>
      <c r="CK826" s="61">
        <v>2.8740999999999999E-2</v>
      </c>
      <c r="CL826" s="61">
        <v>0.11391</v>
      </c>
      <c r="CM826" s="61">
        <v>2.853E-2</v>
      </c>
      <c r="CN826" s="62">
        <f t="shared" si="41"/>
        <v>0.25882167999999994</v>
      </c>
      <c r="CO826" s="61">
        <f t="shared" si="42"/>
        <v>0.25022571099937624</v>
      </c>
      <c r="CR826" s="61">
        <v>38</v>
      </c>
      <c r="CS826" s="61" t="s">
        <v>470</v>
      </c>
      <c r="CT826" s="61">
        <v>1.0258750000000001</v>
      </c>
      <c r="CU826" s="61">
        <v>1.7581009999999999</v>
      </c>
      <c r="CV826" s="61">
        <v>1.8776820000000001</v>
      </c>
      <c r="CW826" s="61">
        <v>0.25362600000000002</v>
      </c>
      <c r="CX826" s="61">
        <v>2.7734000000000002E-2</v>
      </c>
      <c r="CY826" s="61">
        <v>1.140857</v>
      </c>
      <c r="CZ826" s="61">
        <v>0.92106500000000002</v>
      </c>
      <c r="DA826" s="61">
        <v>0.41857100000000003</v>
      </c>
      <c r="DB826" s="61">
        <v>4.0210000000000003E-2</v>
      </c>
      <c r="DC826" s="62">
        <f t="shared" si="43"/>
        <v>0.82930233333333325</v>
      </c>
      <c r="DD826" s="61">
        <f t="shared" si="44"/>
        <v>0.69562708865346834</v>
      </c>
    </row>
    <row r="827" spans="1:108" x14ac:dyDescent="0.2">
      <c r="A827" s="61">
        <v>39</v>
      </c>
      <c r="B827" s="61" t="s">
        <v>470</v>
      </c>
      <c r="C827" s="61">
        <v>0.195997</v>
      </c>
      <c r="D827" s="61">
        <v>7.6247999999999996E-2</v>
      </c>
      <c r="E827" s="61">
        <v>0.32122699999999998</v>
      </c>
      <c r="F827" s="61">
        <v>0.168956</v>
      </c>
      <c r="G827" s="61">
        <v>0.37242399999999998</v>
      </c>
      <c r="H827" s="61">
        <v>0.40258300000000002</v>
      </c>
      <c r="I827" s="61">
        <v>0.31206</v>
      </c>
      <c r="J827" s="61">
        <v>0.23446</v>
      </c>
      <c r="K827" s="61">
        <v>0.102933</v>
      </c>
      <c r="L827" s="61">
        <v>0.28515699999999999</v>
      </c>
      <c r="M827" s="61">
        <v>0.10927199999999999</v>
      </c>
      <c r="N827" s="61">
        <v>0.107417</v>
      </c>
      <c r="O827" s="61">
        <v>1.074425</v>
      </c>
      <c r="P827" s="61">
        <v>8.9058999999999999E-2</v>
      </c>
      <c r="Q827" s="61">
        <v>0.10423</v>
      </c>
      <c r="R827" s="61">
        <v>6.2886999999999998E-2</v>
      </c>
      <c r="S827" s="61">
        <v>8.8002999999999998E-2</v>
      </c>
      <c r="T827" s="61">
        <v>0.13522100000000001</v>
      </c>
      <c r="U827" s="61">
        <v>0.28712599999999999</v>
      </c>
      <c r="V827" s="61">
        <v>9.393E-2</v>
      </c>
      <c r="W827" s="61">
        <v>0.34297800000000001</v>
      </c>
      <c r="X827" s="61">
        <v>0.38453100000000001</v>
      </c>
      <c r="Y827" s="61">
        <v>0.551288</v>
      </c>
      <c r="Z827" s="61">
        <v>7.3042999999999997E-2</v>
      </c>
      <c r="AA827" s="61">
        <v>0.194581</v>
      </c>
      <c r="AB827" s="61">
        <v>1.7828E-2</v>
      </c>
      <c r="AC827" s="61">
        <v>5.9295E-2</v>
      </c>
      <c r="AD827" s="61">
        <v>3.7142000000000001E-2</v>
      </c>
      <c r="AE827" s="61">
        <v>0.73839699999999997</v>
      </c>
      <c r="AF827" s="61">
        <v>0.13888900000000001</v>
      </c>
      <c r="AG827" s="61">
        <v>0.23111599999999999</v>
      </c>
      <c r="AH827" s="61">
        <v>6.5644999999999995E-2</v>
      </c>
      <c r="AI827" s="61">
        <v>6.0763999999999999E-2</v>
      </c>
      <c r="AJ827" s="61">
        <v>0.14474699999999999</v>
      </c>
      <c r="AK827" s="61">
        <v>0.15337200000000001</v>
      </c>
      <c r="AL827" s="61">
        <v>0.70987599999999995</v>
      </c>
      <c r="AM827" s="61">
        <v>5.5051000000000003E-2</v>
      </c>
      <c r="AN827" s="61">
        <v>0.21904299999999999</v>
      </c>
      <c r="AO827" s="61">
        <v>3.7504000000000003E-2</v>
      </c>
      <c r="AP827" s="61">
        <v>6.6972000000000004E-2</v>
      </c>
      <c r="AQ827" s="61">
        <v>0.13050339976553341</v>
      </c>
      <c r="AR827" s="62">
        <f t="shared" si="38"/>
        <v>0.22039464389672031</v>
      </c>
      <c r="AS827" s="61">
        <f t="shared" si="39"/>
        <v>0.21871658212801989</v>
      </c>
      <c r="AV827" s="61">
        <v>39</v>
      </c>
      <c r="AW827" s="61" t="s">
        <v>470</v>
      </c>
      <c r="AX827" s="61">
        <v>6.7986000000000005E-2</v>
      </c>
      <c r="AY827" s="61">
        <v>0.26106800000000002</v>
      </c>
      <c r="AZ827" s="61">
        <v>0.37591599999999997</v>
      </c>
      <c r="BA827" s="61">
        <v>0.54579200000000005</v>
      </c>
      <c r="BB827" s="61">
        <v>0.24221000000000001</v>
      </c>
      <c r="BC827" s="61">
        <v>0.277283</v>
      </c>
      <c r="BD827" s="61">
        <v>0.16048699999999999</v>
      </c>
      <c r="BE827" s="61">
        <v>8.0662999999999999E-2</v>
      </c>
      <c r="BF827" s="61">
        <v>6.5727999999999995E-2</v>
      </c>
      <c r="BG827" s="61">
        <v>0.44745400000000002</v>
      </c>
      <c r="BH827" s="61">
        <v>0.27234000000000003</v>
      </c>
      <c r="BI827" s="33">
        <v>0.1270577777777778</v>
      </c>
      <c r="BJ827" s="62">
        <f t="shared" si="40"/>
        <v>0.24366539814814817</v>
      </c>
      <c r="BK827" s="61">
        <f t="shared" si="37"/>
        <v>0.15726891584763628</v>
      </c>
      <c r="BM827" s="61">
        <v>39</v>
      </c>
      <c r="BN827" s="61" t="s">
        <v>470</v>
      </c>
      <c r="BO827" s="61">
        <v>0.34790500000000002</v>
      </c>
      <c r="BP827" s="61">
        <v>5.4158999999999999E-2</v>
      </c>
      <c r="BQ827" s="61">
        <v>0.19844400000000001</v>
      </c>
      <c r="BR827" s="61">
        <v>0.102225</v>
      </c>
      <c r="BS827" s="61">
        <v>0.19983100000000001</v>
      </c>
      <c r="BT827" s="61">
        <v>0.60573699999999997</v>
      </c>
      <c r="BU827" s="61">
        <v>0.39567000000000002</v>
      </c>
      <c r="BV827" s="61">
        <v>0.203012</v>
      </c>
      <c r="BW827" s="61">
        <v>0.19408900000000001</v>
      </c>
      <c r="BX827" s="61">
        <v>0.13563800000000001</v>
      </c>
      <c r="BY827" s="61">
        <v>0.253832</v>
      </c>
      <c r="BZ827" s="61">
        <v>0.56012799999999996</v>
      </c>
      <c r="CA827" s="61">
        <v>7.9570000000000002E-2</v>
      </c>
      <c r="CB827" s="61">
        <v>0.12961500000000001</v>
      </c>
      <c r="CC827" s="61">
        <v>0.18251400000000001</v>
      </c>
      <c r="CD827" s="61">
        <v>0.11218</v>
      </c>
      <c r="CE827" s="61">
        <v>0.36575200000000002</v>
      </c>
      <c r="CF827" s="61">
        <v>0.140153</v>
      </c>
      <c r="CG827" s="61">
        <v>7.7480999999999994E-2</v>
      </c>
      <c r="CH827" s="61">
        <v>0.18176300000000001</v>
      </c>
      <c r="CI827" s="61">
        <v>0.32267800000000002</v>
      </c>
      <c r="CJ827" s="61">
        <v>0.51215299999999997</v>
      </c>
      <c r="CK827" s="61">
        <v>3.2643999999999999E-2</v>
      </c>
      <c r="CL827" s="61">
        <v>0.11391</v>
      </c>
      <c r="CM827" s="61">
        <v>2.5975000000000002E-2</v>
      </c>
      <c r="CN827" s="62">
        <f t="shared" si="41"/>
        <v>0.22108231999999994</v>
      </c>
      <c r="CO827" s="61">
        <f t="shared" si="42"/>
        <v>0.16244872495106472</v>
      </c>
      <c r="CR827" s="61">
        <v>39</v>
      </c>
      <c r="CS827" s="61" t="s">
        <v>470</v>
      </c>
      <c r="CT827" s="61">
        <v>1.203438</v>
      </c>
      <c r="CU827" s="61">
        <v>1.802025</v>
      </c>
      <c r="CV827" s="61">
        <v>1.8329610000000001</v>
      </c>
      <c r="CW827" s="61">
        <v>0.17813899999999999</v>
      </c>
      <c r="CX827" s="61">
        <v>5.6189999999999997E-2</v>
      </c>
      <c r="CY827" s="61">
        <v>0.86807100000000004</v>
      </c>
      <c r="CZ827" s="61">
        <v>0.80179</v>
      </c>
      <c r="DA827" s="61">
        <v>0.41381299999999999</v>
      </c>
      <c r="DB827" s="61">
        <v>6.3546000000000005E-2</v>
      </c>
      <c r="DC827" s="62">
        <f t="shared" si="43"/>
        <v>0.80221922222222219</v>
      </c>
      <c r="DD827" s="61">
        <f t="shared" si="44"/>
        <v>0.69551119699034625</v>
      </c>
    </row>
    <row r="828" spans="1:108" x14ac:dyDescent="0.2">
      <c r="A828" s="61">
        <v>40</v>
      </c>
      <c r="B828" s="61" t="s">
        <v>470</v>
      </c>
      <c r="C828" s="61">
        <v>0.17338200000000001</v>
      </c>
      <c r="D828" s="61">
        <v>7.1446999999999997E-2</v>
      </c>
      <c r="E828" s="61">
        <v>0.27202199999999999</v>
      </c>
      <c r="F828" s="61">
        <v>0.13757900000000001</v>
      </c>
      <c r="G828" s="61">
        <v>0.296819</v>
      </c>
      <c r="H828" s="61">
        <v>0.39895700000000001</v>
      </c>
      <c r="I828" s="61">
        <v>0.39703500000000003</v>
      </c>
      <c r="J828" s="61">
        <v>0.274094</v>
      </c>
      <c r="K828" s="61">
        <v>0.127971</v>
      </c>
      <c r="L828" s="61">
        <v>0.37622899999999998</v>
      </c>
      <c r="M828" s="61">
        <v>0.11960800000000001</v>
      </c>
      <c r="N828" s="61">
        <v>8.7431999999999996E-2</v>
      </c>
      <c r="O828" s="61">
        <v>1.2578579999999999</v>
      </c>
      <c r="P828" s="61">
        <v>9.3829999999999997E-2</v>
      </c>
      <c r="Q828" s="61">
        <v>0.109253</v>
      </c>
      <c r="R828" s="61">
        <v>6.3877000000000003E-2</v>
      </c>
      <c r="S828" s="61">
        <v>7.1939000000000003E-2</v>
      </c>
      <c r="T828" s="61">
        <v>0.14891399999999999</v>
      </c>
      <c r="U828" s="61">
        <v>0.28617199999999998</v>
      </c>
      <c r="V828" s="61">
        <v>7.8436000000000006E-2</v>
      </c>
      <c r="W828" s="61">
        <v>0.359956</v>
      </c>
      <c r="X828" s="61">
        <v>0.38533200000000001</v>
      </c>
      <c r="Y828" s="61">
        <v>0.56758200000000003</v>
      </c>
      <c r="Z828" s="61">
        <v>7.2203000000000003E-2</v>
      </c>
      <c r="AA828" s="61">
        <v>0.19048499999999999</v>
      </c>
      <c r="AB828" s="61">
        <v>1.9016999999999999E-2</v>
      </c>
      <c r="AC828" s="61">
        <v>6.0897E-2</v>
      </c>
      <c r="AD828" s="61">
        <v>3.6017E-2</v>
      </c>
      <c r="AE828" s="61">
        <v>0.82146600000000003</v>
      </c>
      <c r="AF828" s="61">
        <v>0.13276099999999999</v>
      </c>
      <c r="AG828" s="61">
        <v>0.38888899999999998</v>
      </c>
      <c r="AH828" s="61">
        <v>6.2932000000000002E-2</v>
      </c>
      <c r="AI828" s="61">
        <v>4.8809999999999999E-2</v>
      </c>
      <c r="AJ828" s="61">
        <v>0.20505999999999999</v>
      </c>
      <c r="AK828" s="61">
        <v>0.139075</v>
      </c>
      <c r="AL828" s="61">
        <v>0.70216100000000004</v>
      </c>
      <c r="AM828" s="61">
        <v>6.0243999999999999E-2</v>
      </c>
      <c r="AN828" s="61">
        <v>0.15110399999999999</v>
      </c>
      <c r="AO828" s="61">
        <v>4.5437999999999999E-2</v>
      </c>
      <c r="AP828" s="61">
        <v>4.6955999999999998E-2</v>
      </c>
      <c r="AQ828" s="61">
        <v>0.12565943728018755</v>
      </c>
      <c r="AR828" s="62">
        <f t="shared" si="38"/>
        <v>0.23085118139707778</v>
      </c>
      <c r="AS828" s="61">
        <f t="shared" si="39"/>
        <v>0.24614300853015744</v>
      </c>
      <c r="AV828" s="61">
        <v>40</v>
      </c>
      <c r="AW828" s="61" t="s">
        <v>470</v>
      </c>
      <c r="AX828" s="61">
        <v>5.8991000000000002E-2</v>
      </c>
      <c r="AY828" s="61">
        <v>0.22344700000000001</v>
      </c>
      <c r="AZ828" s="61">
        <v>0.217442</v>
      </c>
      <c r="BA828" s="61">
        <v>0.58572800000000003</v>
      </c>
      <c r="BB828" s="61">
        <v>0.242979</v>
      </c>
      <c r="BC828" s="61">
        <v>0.23655699999999999</v>
      </c>
      <c r="BD828" s="61">
        <v>0.15898699999999999</v>
      </c>
      <c r="BE828" s="61">
        <v>7.5995999999999994E-2</v>
      </c>
      <c r="BF828" s="61">
        <v>8.1447000000000006E-2</v>
      </c>
      <c r="BG828" s="61">
        <v>0.41166000000000003</v>
      </c>
      <c r="BH828" s="61">
        <v>0.23719899999999999</v>
      </c>
      <c r="BI828" s="33">
        <v>0.11059703703703704</v>
      </c>
      <c r="BJ828" s="62">
        <f t="shared" si="40"/>
        <v>0.22008583641975307</v>
      </c>
      <c r="BK828" s="61">
        <f t="shared" si="37"/>
        <v>0.15494477018555533</v>
      </c>
      <c r="BM828" s="61">
        <v>40</v>
      </c>
      <c r="BN828" s="61" t="s">
        <v>470</v>
      </c>
      <c r="BO828" s="61">
        <v>0.30598599999999998</v>
      </c>
      <c r="BP828" s="61">
        <v>4.8875000000000002E-2</v>
      </c>
      <c r="BQ828" s="61">
        <v>0.183061</v>
      </c>
      <c r="BR828" s="61">
        <v>0.10524500000000001</v>
      </c>
      <c r="BS828" s="61">
        <v>0.20975099999999999</v>
      </c>
      <c r="BT828" s="61">
        <v>0.92888300000000001</v>
      </c>
      <c r="BU828" s="61">
        <v>0.49741400000000002</v>
      </c>
      <c r="BV828" s="61">
        <v>0.19556200000000001</v>
      </c>
      <c r="BW828" s="61">
        <v>0.16908000000000001</v>
      </c>
      <c r="BX828" s="61">
        <v>0.109386</v>
      </c>
      <c r="BY828" s="61">
        <v>0.282333</v>
      </c>
      <c r="BZ828" s="61">
        <v>0.55679400000000001</v>
      </c>
      <c r="CA828" s="61">
        <v>6.3461000000000004E-2</v>
      </c>
      <c r="CB828" s="61">
        <v>0.14180100000000001</v>
      </c>
      <c r="CC828" s="61">
        <v>0.17450099999999999</v>
      </c>
      <c r="CD828" s="61">
        <v>0.16079099999999999</v>
      </c>
      <c r="CE828" s="61">
        <v>0.42534699999999998</v>
      </c>
      <c r="CF828" s="61">
        <v>0.213918</v>
      </c>
      <c r="CG828" s="61">
        <v>7.2174000000000002E-2</v>
      </c>
      <c r="CH828" s="61">
        <v>0.164855</v>
      </c>
      <c r="CI828" s="61">
        <v>0.26400899999999999</v>
      </c>
      <c r="CJ828" s="61">
        <v>0.44704899999999997</v>
      </c>
      <c r="CK828" s="61">
        <v>3.4417999999999997E-2</v>
      </c>
      <c r="CL828" s="61">
        <v>0.11100699999999999</v>
      </c>
      <c r="CM828" s="61">
        <v>3.2787999999999998E-2</v>
      </c>
      <c r="CN828" s="62">
        <f t="shared" si="41"/>
        <v>0.23593956000000002</v>
      </c>
      <c r="CO828" s="61">
        <f t="shared" si="42"/>
        <v>0.20364679669816388</v>
      </c>
      <c r="CR828" s="61">
        <v>40</v>
      </c>
      <c r="CS828" s="61" t="s">
        <v>470</v>
      </c>
      <c r="CT828" s="61">
        <v>1.104813</v>
      </c>
      <c r="CU828" s="61">
        <v>1.4064559999999999</v>
      </c>
      <c r="CV828" s="61">
        <v>1.698841</v>
      </c>
      <c r="CW828" s="61">
        <v>0.22040899999999999</v>
      </c>
      <c r="CX828" s="61">
        <v>2.0531000000000001E-2</v>
      </c>
      <c r="CY828" s="61">
        <v>2.5545710000000001</v>
      </c>
      <c r="CZ828" s="61">
        <v>0.63745799999999997</v>
      </c>
      <c r="DA828" s="61">
        <v>0.41857100000000003</v>
      </c>
      <c r="DB828" s="61">
        <v>4.2722999999999997E-2</v>
      </c>
      <c r="DC828" s="62">
        <f t="shared" si="43"/>
        <v>0.90048588888888892</v>
      </c>
      <c r="DD828" s="61">
        <f t="shared" si="44"/>
        <v>0.86205653419677819</v>
      </c>
    </row>
    <row r="829" spans="1:108" x14ac:dyDescent="0.2">
      <c r="A829" s="61">
        <v>41</v>
      </c>
      <c r="B829" s="61" t="s">
        <v>470</v>
      </c>
      <c r="C829" s="61">
        <v>0.18571699999999999</v>
      </c>
      <c r="D829" s="61">
        <v>8.6455000000000004E-2</v>
      </c>
      <c r="E829" s="61">
        <v>0.24417</v>
      </c>
      <c r="F829" s="61">
        <v>0.120683</v>
      </c>
      <c r="G829" s="61">
        <v>0.25761600000000001</v>
      </c>
      <c r="H829" s="61">
        <v>0.382046</v>
      </c>
      <c r="I829" s="61">
        <v>0.32231599999999999</v>
      </c>
      <c r="J829" s="61">
        <v>0.257859</v>
      </c>
      <c r="K829" s="61">
        <v>0.139099</v>
      </c>
      <c r="L829" s="61">
        <v>0.31501699999999999</v>
      </c>
      <c r="M829" s="61">
        <v>7.3831999999999995E-2</v>
      </c>
      <c r="N829" s="61">
        <v>0.14238799999999999</v>
      </c>
      <c r="O829" s="61">
        <v>1.23166</v>
      </c>
      <c r="P829" s="61">
        <v>8.7468000000000004E-2</v>
      </c>
      <c r="Q829" s="61">
        <v>0.11260199999999999</v>
      </c>
      <c r="R829" s="61">
        <v>6.2368E-2</v>
      </c>
      <c r="S829" s="61">
        <v>7.4034000000000003E-2</v>
      </c>
      <c r="T829" s="61">
        <v>0.173733</v>
      </c>
      <c r="U829" s="61">
        <v>0.30429600000000001</v>
      </c>
      <c r="V829" s="61">
        <v>9.7803000000000001E-2</v>
      </c>
      <c r="W829" s="61">
        <v>0.20374800000000001</v>
      </c>
      <c r="X829" s="61">
        <v>0.39734900000000001</v>
      </c>
      <c r="Y829" s="61">
        <v>0.52684699999999995</v>
      </c>
      <c r="Z829" s="61">
        <v>6.5487000000000004E-2</v>
      </c>
      <c r="AA829" s="61">
        <v>0.17478099999999999</v>
      </c>
      <c r="AB829" s="61">
        <v>2.3177E-2</v>
      </c>
      <c r="AC829" s="61">
        <v>6.3034000000000007E-2</v>
      </c>
      <c r="AD829" s="61">
        <v>3.2077000000000001E-2</v>
      </c>
      <c r="AE829" s="61">
        <v>0.88299899999999998</v>
      </c>
      <c r="AF829" s="61">
        <v>0.13174</v>
      </c>
      <c r="AG829" s="61">
        <v>0.249025</v>
      </c>
      <c r="AH829" s="61">
        <v>5.8021000000000003E-2</v>
      </c>
      <c r="AI829" s="61">
        <v>2.9884000000000001E-2</v>
      </c>
      <c r="AJ829" s="61">
        <v>0.211089</v>
      </c>
      <c r="AK829" s="61">
        <v>0.15727099999999999</v>
      </c>
      <c r="AL829" s="61">
        <v>0.82561700000000005</v>
      </c>
      <c r="AM829" s="61">
        <v>5.4011999999999998E-2</v>
      </c>
      <c r="AN829" s="61">
        <v>0.2208</v>
      </c>
      <c r="AO829" s="61">
        <v>9.0874999999999997E-2</v>
      </c>
      <c r="AP829" s="61">
        <v>4.5901999999999998E-2</v>
      </c>
      <c r="AQ829" s="61">
        <v>0.13420773739742087</v>
      </c>
      <c r="AR829" s="62">
        <f t="shared" si="38"/>
        <v>0.22558792042432738</v>
      </c>
      <c r="AS829" s="61">
        <f t="shared" si="39"/>
        <v>0.24735349285375258</v>
      </c>
      <c r="AV829" s="61">
        <v>41</v>
      </c>
      <c r="AW829" s="61" t="s">
        <v>470</v>
      </c>
      <c r="AX829" s="61">
        <v>7.2985999999999995E-2</v>
      </c>
      <c r="AY829" s="61">
        <v>0.192666</v>
      </c>
      <c r="AZ829" s="61">
        <v>0.17505899999999999</v>
      </c>
      <c r="BA829" s="61">
        <v>0.55466800000000005</v>
      </c>
      <c r="BB829" s="61">
        <v>0.21529799999999999</v>
      </c>
      <c r="BC829" s="61">
        <v>0.21316099999999999</v>
      </c>
      <c r="BD829" s="61">
        <v>0.140988</v>
      </c>
      <c r="BE829" s="61">
        <v>8.5329000000000002E-2</v>
      </c>
      <c r="BF829" s="61">
        <v>6.8585999999999994E-2</v>
      </c>
      <c r="BG829" s="61">
        <v>0.45103100000000002</v>
      </c>
      <c r="BH829" s="61">
        <v>0.222557</v>
      </c>
      <c r="BI829" s="33">
        <v>0.11419777777777777</v>
      </c>
      <c r="BJ829" s="62">
        <f t="shared" si="40"/>
        <v>0.20887723148148149</v>
      </c>
      <c r="BK829" s="61">
        <f t="shared" si="37"/>
        <v>0.15397049571743521</v>
      </c>
      <c r="BM829" s="61">
        <v>41</v>
      </c>
      <c r="BN829" s="61" t="s">
        <v>470</v>
      </c>
      <c r="BO829" s="61">
        <v>0.37306299999999998</v>
      </c>
      <c r="BP829" s="61">
        <v>5.4820000000000001E-2</v>
      </c>
      <c r="BQ829" s="61">
        <v>0.186137</v>
      </c>
      <c r="BR829" s="61">
        <v>0.108696</v>
      </c>
      <c r="BS829" s="61">
        <v>0.196996</v>
      </c>
      <c r="BT829" s="61">
        <v>0.88199499999999997</v>
      </c>
      <c r="BU829" s="61">
        <v>0.45219500000000001</v>
      </c>
      <c r="BV829" s="61">
        <v>0.21418699999999999</v>
      </c>
      <c r="BW829" s="61">
        <v>0.16527500000000001</v>
      </c>
      <c r="BX829" s="61">
        <v>0.100635</v>
      </c>
      <c r="BY829" s="61">
        <v>0.28945799999999999</v>
      </c>
      <c r="BZ829" s="61">
        <v>0.51345099999999999</v>
      </c>
      <c r="CA829" s="61">
        <v>0.103002</v>
      </c>
      <c r="CB829" s="61">
        <v>0.15731000000000001</v>
      </c>
      <c r="CC829" s="61">
        <v>0.17005000000000001</v>
      </c>
      <c r="CD829" s="61">
        <v>0.213142</v>
      </c>
      <c r="CE829" s="61">
        <v>0.40665000000000001</v>
      </c>
      <c r="CF829" s="61">
        <v>0.12908800000000001</v>
      </c>
      <c r="CG829" s="61">
        <v>7.8542000000000001E-2</v>
      </c>
      <c r="CH829" s="61">
        <v>0.152174</v>
      </c>
      <c r="CI829" s="61">
        <v>0.30381999999999998</v>
      </c>
      <c r="CJ829" s="61">
        <v>0.44415500000000002</v>
      </c>
      <c r="CK829" s="61">
        <v>2.9805000000000002E-2</v>
      </c>
      <c r="CL829" s="61">
        <v>0.13422500000000001</v>
      </c>
      <c r="CM829" s="61">
        <v>3.0232999999999999E-2</v>
      </c>
      <c r="CN829" s="62">
        <f t="shared" si="41"/>
        <v>0.23556415999999994</v>
      </c>
      <c r="CO829" s="61">
        <f t="shared" si="42"/>
        <v>0.19189584133362561</v>
      </c>
      <c r="CR829" s="61">
        <v>41</v>
      </c>
      <c r="CS829" s="61" t="s">
        <v>470</v>
      </c>
      <c r="CT829" s="61">
        <v>1.302063</v>
      </c>
      <c r="CU829" s="61">
        <v>1.802025</v>
      </c>
      <c r="CV829" s="61">
        <v>1.4455359999999999</v>
      </c>
      <c r="CW829" s="61">
        <v>0.19927800000000001</v>
      </c>
      <c r="CX829" s="61">
        <v>3.4217999999999998E-2</v>
      </c>
      <c r="CY829" s="61">
        <v>0.86807100000000004</v>
      </c>
      <c r="CZ829" s="61">
        <v>0.90781299999999998</v>
      </c>
      <c r="DA829" s="61">
        <v>0.40430100000000002</v>
      </c>
      <c r="DB829" s="61">
        <v>4.3441E-2</v>
      </c>
      <c r="DC829" s="62">
        <f t="shared" si="43"/>
        <v>0.77852733333333324</v>
      </c>
      <c r="DD829" s="61">
        <f t="shared" si="44"/>
        <v>0.64818920087675791</v>
      </c>
    </row>
    <row r="830" spans="1:108" x14ac:dyDescent="0.2">
      <c r="A830" s="61">
        <v>42</v>
      </c>
      <c r="B830" s="61" t="s">
        <v>470</v>
      </c>
      <c r="C830" s="61">
        <v>0.167214</v>
      </c>
      <c r="D830" s="61">
        <v>8.1651000000000001E-2</v>
      </c>
      <c r="E830" s="61">
        <v>0.23117199999999999</v>
      </c>
      <c r="F830" s="61">
        <v>0.103787</v>
      </c>
      <c r="G830" s="61">
        <v>0.21001400000000001</v>
      </c>
      <c r="H830" s="61">
        <v>0.39836100000000002</v>
      </c>
      <c r="I830" s="61">
        <v>0.36333799999999999</v>
      </c>
      <c r="J830" s="61">
        <v>0.25833600000000001</v>
      </c>
      <c r="K830" s="61">
        <v>0.119625</v>
      </c>
      <c r="L830" s="61">
        <v>0.371749</v>
      </c>
      <c r="M830" s="61">
        <v>7.6785999999999993E-2</v>
      </c>
      <c r="N830" s="61">
        <v>0.11241</v>
      </c>
      <c r="O830" s="61">
        <v>1.1071789999999999</v>
      </c>
      <c r="P830" s="61">
        <v>9.0648999999999993E-2</v>
      </c>
      <c r="Q830" s="61">
        <v>0.103811</v>
      </c>
      <c r="R830" s="61">
        <v>7.0906999999999998E-2</v>
      </c>
      <c r="S830" s="61">
        <v>7.6827999999999994E-2</v>
      </c>
      <c r="T830" s="61">
        <v>0.189994</v>
      </c>
      <c r="U830" s="61">
        <v>0.24324599999999999</v>
      </c>
      <c r="V830" s="61">
        <v>9.8771999999999999E-2</v>
      </c>
      <c r="W830" s="61">
        <v>0.22072900000000001</v>
      </c>
      <c r="X830" s="61">
        <v>0.346078</v>
      </c>
      <c r="Y830" s="61">
        <v>0.54314099999999998</v>
      </c>
      <c r="Z830" s="61">
        <v>7.4721999999999997E-2</v>
      </c>
      <c r="AA830" s="61">
        <v>0.17205100000000001</v>
      </c>
      <c r="AB830" s="61">
        <v>2.3771E-2</v>
      </c>
      <c r="AC830" s="61">
        <v>6.5705E-2</v>
      </c>
      <c r="AD830" s="61">
        <v>2.7012999999999999E-2</v>
      </c>
      <c r="AE830" s="61">
        <v>0.76198399999999999</v>
      </c>
      <c r="AF830" s="61">
        <v>0.120507</v>
      </c>
      <c r="AG830" s="61">
        <v>0.28740199999999999</v>
      </c>
      <c r="AH830" s="61">
        <v>6.3319E-2</v>
      </c>
      <c r="AI830" s="61">
        <v>1.9923E-2</v>
      </c>
      <c r="AJ830" s="61">
        <v>0.21712200000000001</v>
      </c>
      <c r="AK830" s="61">
        <v>0.14167399999999999</v>
      </c>
      <c r="AL830" s="61">
        <v>0.65200599999999997</v>
      </c>
      <c r="AM830" s="61">
        <v>5.0895999999999997E-2</v>
      </c>
      <c r="AN830" s="61">
        <v>0.20088700000000001</v>
      </c>
      <c r="AO830" s="61">
        <v>4.1831E-2</v>
      </c>
      <c r="AP830" s="61">
        <v>4.9063000000000002E-2</v>
      </c>
      <c r="AQ830" s="61">
        <v>0.14019144196951935</v>
      </c>
      <c r="AR830" s="62">
        <f t="shared" si="38"/>
        <v>0.21209376687730536</v>
      </c>
      <c r="AS830" s="61">
        <f t="shared" si="39"/>
        <v>0.21985256041391116</v>
      </c>
      <c r="AV830" s="61">
        <v>42</v>
      </c>
      <c r="AW830" s="61" t="s">
        <v>470</v>
      </c>
      <c r="AX830" s="61">
        <v>6.3986000000000001E-2</v>
      </c>
      <c r="AY830" s="61">
        <v>0.15276500000000001</v>
      </c>
      <c r="AZ830" s="61">
        <v>0.176901</v>
      </c>
      <c r="BA830" s="61">
        <v>0.62122699999999997</v>
      </c>
      <c r="BB830" s="61">
        <v>0.24912999999999999</v>
      </c>
      <c r="BC830" s="61">
        <v>0.21662699999999999</v>
      </c>
      <c r="BD830" s="61">
        <v>0.15448700000000001</v>
      </c>
      <c r="BE830" s="61">
        <v>7.8662999999999997E-2</v>
      </c>
      <c r="BF830" s="61">
        <v>4.7154000000000001E-2</v>
      </c>
      <c r="BG830" s="61">
        <v>0.41523700000000002</v>
      </c>
      <c r="BH830" s="61">
        <v>0.210843</v>
      </c>
      <c r="BI830" s="33">
        <v>9.7736296296296293E-2</v>
      </c>
      <c r="BJ830" s="62">
        <f t="shared" si="40"/>
        <v>0.20706302469135804</v>
      </c>
      <c r="BK830" s="61">
        <f t="shared" si="37"/>
        <v>0.16876248813514114</v>
      </c>
      <c r="BM830" s="61">
        <v>42</v>
      </c>
      <c r="BN830" s="61" t="s">
        <v>470</v>
      </c>
      <c r="BO830" s="61">
        <v>0.31856299999999999</v>
      </c>
      <c r="BP830" s="61">
        <v>5.1517E-2</v>
      </c>
      <c r="BQ830" s="61">
        <v>0.13844899999999999</v>
      </c>
      <c r="BR830" s="61">
        <v>0.117322</v>
      </c>
      <c r="BS830" s="61">
        <v>0.19841200000000001</v>
      </c>
      <c r="BT830" s="61">
        <v>0.99731400000000003</v>
      </c>
      <c r="BU830" s="61">
        <v>0.26001400000000002</v>
      </c>
      <c r="BV830" s="61">
        <v>0.23094899999999999</v>
      </c>
      <c r="BW830" s="61">
        <v>0.18593399999999999</v>
      </c>
      <c r="BX830" s="61">
        <v>0.113761</v>
      </c>
      <c r="BY830" s="61">
        <v>0.331318</v>
      </c>
      <c r="BZ830" s="61">
        <v>0.61014000000000002</v>
      </c>
      <c r="CA830" s="61">
        <v>8.4451999999999999E-2</v>
      </c>
      <c r="CB830" s="61">
        <v>0.28249400000000002</v>
      </c>
      <c r="CC830" s="61">
        <v>0.27599699999999999</v>
      </c>
      <c r="CD830" s="61">
        <v>0.12339700000000001</v>
      </c>
      <c r="CE830" s="61">
        <v>0.41950399999999999</v>
      </c>
      <c r="CF830" s="61">
        <v>0.143842</v>
      </c>
      <c r="CG830" s="61">
        <v>9.7646999999999998E-2</v>
      </c>
      <c r="CH830" s="61">
        <v>0.16696900000000001</v>
      </c>
      <c r="CI830" s="61">
        <v>0.29124699999999998</v>
      </c>
      <c r="CJ830" s="61">
        <v>0.42100700000000002</v>
      </c>
      <c r="CK830" s="61">
        <v>2.4483000000000001E-2</v>
      </c>
      <c r="CL830" s="61">
        <v>0.126244</v>
      </c>
      <c r="CM830" s="61">
        <v>2.9807E-2</v>
      </c>
      <c r="CN830" s="62">
        <f t="shared" si="41"/>
        <v>0.24163132000000004</v>
      </c>
      <c r="CO830" s="61">
        <f t="shared" si="42"/>
        <v>0.20954815580169953</v>
      </c>
      <c r="CR830" s="61">
        <v>42</v>
      </c>
      <c r="CS830" s="61" t="s">
        <v>470</v>
      </c>
      <c r="CT830" s="61">
        <v>1.065313</v>
      </c>
      <c r="CU830" s="61">
        <v>1.8459490000000001</v>
      </c>
      <c r="CV830" s="61">
        <v>1.326309</v>
      </c>
      <c r="CW830" s="61">
        <v>0.205313</v>
      </c>
      <c r="CX830" s="61">
        <v>2.7734000000000002E-2</v>
      </c>
      <c r="CY830" s="61">
        <v>0.79364299999999999</v>
      </c>
      <c r="CZ830" s="61">
        <v>0.64276</v>
      </c>
      <c r="DA830" s="61">
        <v>0.41539700000000002</v>
      </c>
      <c r="DB830" s="61">
        <v>4.7031000000000003E-2</v>
      </c>
      <c r="DC830" s="62">
        <f t="shared" si="43"/>
        <v>0.70771655555555557</v>
      </c>
      <c r="DD830" s="61">
        <f t="shared" si="44"/>
        <v>0.61790466187432813</v>
      </c>
    </row>
    <row r="831" spans="1:108" x14ac:dyDescent="0.2">
      <c r="A831" s="61">
        <v>43</v>
      </c>
      <c r="B831" s="61" t="s">
        <v>470</v>
      </c>
      <c r="C831" s="61">
        <v>0.15898999999999999</v>
      </c>
      <c r="D831" s="61">
        <v>7.9251000000000002E-2</v>
      </c>
      <c r="E831" s="61">
        <v>0.193108</v>
      </c>
      <c r="F831" s="61">
        <v>0.12551000000000001</v>
      </c>
      <c r="G831" s="61">
        <v>0.16800999999999999</v>
      </c>
      <c r="H831" s="61">
        <v>0.39654800000000001</v>
      </c>
      <c r="I831" s="61">
        <v>0.34429199999999999</v>
      </c>
      <c r="J831" s="61">
        <v>0.24210100000000001</v>
      </c>
      <c r="K831" s="61">
        <v>0.111279</v>
      </c>
      <c r="L831" s="61">
        <v>0.36727100000000001</v>
      </c>
      <c r="M831" s="61">
        <v>5.6112000000000002E-2</v>
      </c>
      <c r="N831" s="61">
        <v>0.11490599999999999</v>
      </c>
      <c r="O831" s="61">
        <v>1.153038</v>
      </c>
      <c r="P831" s="61">
        <v>9.6479999999999996E-2</v>
      </c>
      <c r="Q831" s="61">
        <v>9.7113000000000005E-2</v>
      </c>
      <c r="R831" s="61">
        <v>5.9443000000000003E-2</v>
      </c>
      <c r="S831" s="61">
        <v>7.5430999999999998E-2</v>
      </c>
      <c r="T831" s="61">
        <v>0.189994</v>
      </c>
      <c r="U831" s="61">
        <v>0.26423200000000002</v>
      </c>
      <c r="V831" s="61">
        <v>0.103613</v>
      </c>
      <c r="W831" s="61">
        <v>0.21393599999999999</v>
      </c>
      <c r="X831" s="61">
        <v>0.334061</v>
      </c>
      <c r="Y831" s="61">
        <v>0.50104700000000002</v>
      </c>
      <c r="Z831" s="61">
        <v>7.0104E-2</v>
      </c>
      <c r="AA831" s="61">
        <v>0.16317499999999999</v>
      </c>
      <c r="AB831" s="61">
        <v>2.0205000000000001E-2</v>
      </c>
      <c r="AC831" s="61">
        <v>5.7692E-2</v>
      </c>
      <c r="AD831" s="61">
        <v>2.6450000000000001E-2</v>
      </c>
      <c r="AE831" s="61">
        <v>0.69737499999999997</v>
      </c>
      <c r="AF831" s="61">
        <v>0.11744300000000001</v>
      </c>
      <c r="AG831" s="61">
        <v>0.25073099999999998</v>
      </c>
      <c r="AH831" s="61">
        <v>5.1560000000000002E-2</v>
      </c>
      <c r="AI831" s="61">
        <v>2.0919E-2</v>
      </c>
      <c r="AJ831" s="61">
        <v>0.211089</v>
      </c>
      <c r="AK831" s="61">
        <v>0.15077199999999999</v>
      </c>
      <c r="AL831" s="61">
        <v>0.671296</v>
      </c>
      <c r="AM831" s="61">
        <v>5.2454000000000001E-2</v>
      </c>
      <c r="AN831" s="61">
        <v>0.21845700000000001</v>
      </c>
      <c r="AO831" s="61">
        <v>4.2553000000000001E-2</v>
      </c>
      <c r="AP831" s="61">
        <v>3.7624999999999999E-2</v>
      </c>
      <c r="AQ831" s="61">
        <v>0.15272895662368113</v>
      </c>
      <c r="AR831" s="62">
        <f t="shared" si="38"/>
        <v>0.20630231601521176</v>
      </c>
      <c r="AS831" s="61">
        <f t="shared" si="39"/>
        <v>0.22053405959672681</v>
      </c>
      <c r="AV831" s="61">
        <v>43</v>
      </c>
      <c r="AW831" s="61" t="s">
        <v>470</v>
      </c>
      <c r="AX831" s="61">
        <v>6.8986000000000006E-2</v>
      </c>
      <c r="AY831" s="61">
        <v>0.145924</v>
      </c>
      <c r="AZ831" s="61">
        <v>0.14188999999999999</v>
      </c>
      <c r="BA831" s="61">
        <v>0.50585599999999997</v>
      </c>
      <c r="BB831" s="61">
        <v>0.23375199999999999</v>
      </c>
      <c r="BC831" s="61">
        <v>0.21316099999999999</v>
      </c>
      <c r="BD831" s="61">
        <v>0.16198699999999999</v>
      </c>
      <c r="BE831" s="61">
        <v>5.5997999999999999E-2</v>
      </c>
      <c r="BF831" s="61">
        <v>6.2871999999999997E-2</v>
      </c>
      <c r="BG831" s="61">
        <v>0.41166000000000003</v>
      </c>
      <c r="BH831" s="61">
        <v>0.204987</v>
      </c>
      <c r="BI831" s="33">
        <v>0.10802444444444444</v>
      </c>
      <c r="BJ831" s="62">
        <f t="shared" si="40"/>
        <v>0.19292478703703705</v>
      </c>
      <c r="BK831" s="61">
        <f t="shared" si="37"/>
        <v>0.14287473066291317</v>
      </c>
      <c r="BM831" s="61">
        <v>43</v>
      </c>
      <c r="BN831" s="61" t="s">
        <v>470</v>
      </c>
      <c r="BO831" s="61">
        <v>0.28083799999999998</v>
      </c>
      <c r="BP831" s="61">
        <v>4.2930999999999997E-2</v>
      </c>
      <c r="BQ831" s="61">
        <v>0.118451</v>
      </c>
      <c r="BR831" s="61">
        <v>0.10610700000000001</v>
      </c>
      <c r="BS831" s="61">
        <v>0.20124700000000001</v>
      </c>
      <c r="BT831" s="61">
        <v>0.93901999999999997</v>
      </c>
      <c r="BU831" s="61">
        <v>0.38436700000000001</v>
      </c>
      <c r="BV831" s="61">
        <v>0.21232400000000001</v>
      </c>
      <c r="BW831" s="61">
        <v>0.19898199999999999</v>
      </c>
      <c r="BX831" s="61">
        <v>0.115949</v>
      </c>
      <c r="BY831" s="61">
        <v>0.33577099999999999</v>
      </c>
      <c r="BZ831" s="61">
        <v>0.55679400000000001</v>
      </c>
      <c r="CA831" s="61">
        <v>6.7853999999999998E-2</v>
      </c>
      <c r="CB831" s="61">
        <v>0.158418</v>
      </c>
      <c r="CC831" s="61">
        <v>0.19586899999999999</v>
      </c>
      <c r="CD831" s="61">
        <v>0.10843999999999999</v>
      </c>
      <c r="CE831" s="61">
        <v>0.34238099999999999</v>
      </c>
      <c r="CF831" s="61">
        <v>0.12540100000000001</v>
      </c>
      <c r="CG831" s="61">
        <v>7.5357999999999994E-2</v>
      </c>
      <c r="CH831" s="61">
        <v>0.16908200000000001</v>
      </c>
      <c r="CI831" s="61">
        <v>0.30381999999999998</v>
      </c>
      <c r="CJ831" s="61">
        <v>0.390625</v>
      </c>
      <c r="CK831" s="61">
        <v>2.7675999999999999E-2</v>
      </c>
      <c r="CL831" s="61">
        <v>0.122616</v>
      </c>
      <c r="CM831" s="61">
        <v>2.8955999999999999E-2</v>
      </c>
      <c r="CN831" s="62">
        <f t="shared" si="41"/>
        <v>0.22437107999999997</v>
      </c>
      <c r="CO831" s="61">
        <f t="shared" si="42"/>
        <v>0.19863037083842439</v>
      </c>
      <c r="CR831" s="61">
        <v>43</v>
      </c>
      <c r="CS831" s="61" t="s">
        <v>470</v>
      </c>
      <c r="CT831" s="61">
        <v>1.0850630000000001</v>
      </c>
      <c r="CU831" s="61">
        <v>1.318608</v>
      </c>
      <c r="CV831" s="61">
        <v>1.326309</v>
      </c>
      <c r="CW831" s="61">
        <v>0.202296</v>
      </c>
      <c r="CX831" s="61">
        <v>3.4938999999999998E-2</v>
      </c>
      <c r="CY831" s="61">
        <v>0.79364299999999999</v>
      </c>
      <c r="CZ831" s="61">
        <v>0.63215600000000005</v>
      </c>
      <c r="DA831" s="61">
        <v>0.40112799999999998</v>
      </c>
      <c r="DB831" s="61">
        <v>4.0210000000000003E-2</v>
      </c>
      <c r="DC831" s="62">
        <f t="shared" si="43"/>
        <v>0.64826133333333347</v>
      </c>
      <c r="DD831" s="61">
        <f t="shared" si="44"/>
        <v>0.5156494533673045</v>
      </c>
    </row>
    <row r="832" spans="1:108" x14ac:dyDescent="0.2">
      <c r="A832" s="61">
        <v>44</v>
      </c>
      <c r="B832" s="61" t="s">
        <v>470</v>
      </c>
      <c r="C832" s="61">
        <v>0.16173399999999999</v>
      </c>
      <c r="D832" s="61">
        <v>8.2253999999999994E-2</v>
      </c>
      <c r="E832" s="61">
        <v>0.181038</v>
      </c>
      <c r="F832" s="61">
        <v>0.111029</v>
      </c>
      <c r="G832" s="61">
        <v>0.20161299999999999</v>
      </c>
      <c r="H832" s="61">
        <v>0.38870100000000002</v>
      </c>
      <c r="I832" s="61">
        <v>0.26957300000000001</v>
      </c>
      <c r="J832" s="61">
        <v>0.18670900000000001</v>
      </c>
      <c r="K832" s="61">
        <v>9.4587000000000004E-2</v>
      </c>
      <c r="L832" s="61">
        <v>0.27769199999999999</v>
      </c>
      <c r="M832" s="61">
        <v>6.6448999999999994E-2</v>
      </c>
      <c r="N832" s="61">
        <v>8.2432000000000005E-2</v>
      </c>
      <c r="O832" s="61">
        <v>1.2054530000000001</v>
      </c>
      <c r="P832" s="61">
        <v>9.2769000000000004E-2</v>
      </c>
      <c r="Q832" s="61">
        <v>5.3161E-2</v>
      </c>
      <c r="R832" s="61">
        <v>5.2932E-2</v>
      </c>
      <c r="S832" s="61">
        <v>7.6827999999999994E-2</v>
      </c>
      <c r="T832" s="61">
        <v>0.188282</v>
      </c>
      <c r="U832" s="61">
        <v>0.28998800000000002</v>
      </c>
      <c r="V832" s="61">
        <v>0.107971</v>
      </c>
      <c r="W832" s="61">
        <v>0.16300000000000001</v>
      </c>
      <c r="X832" s="61">
        <v>0.32444800000000001</v>
      </c>
      <c r="Y832" s="61">
        <v>0.52005800000000002</v>
      </c>
      <c r="Z832" s="61">
        <v>7.1783E-2</v>
      </c>
      <c r="AA832" s="61">
        <v>0.155665</v>
      </c>
      <c r="AB832" s="61">
        <v>2.3177E-2</v>
      </c>
      <c r="AC832" s="61">
        <v>6.3568E-2</v>
      </c>
      <c r="AD832" s="61">
        <v>3.0952E-2</v>
      </c>
      <c r="AE832" s="61">
        <v>0.66045500000000001</v>
      </c>
      <c r="AF832" s="61">
        <v>0.130719</v>
      </c>
      <c r="AG832" s="61">
        <v>0.26522899999999999</v>
      </c>
      <c r="AH832" s="61">
        <v>5.7375000000000002E-2</v>
      </c>
      <c r="AI832" s="61">
        <v>4.3830000000000001E-2</v>
      </c>
      <c r="AJ832" s="61">
        <v>0.248139</v>
      </c>
      <c r="AK832" s="61">
        <v>0.14752299999999999</v>
      </c>
      <c r="AL832" s="61">
        <v>0.71373500000000001</v>
      </c>
      <c r="AM832" s="61">
        <v>5.0376999999999998E-2</v>
      </c>
      <c r="AN832" s="61">
        <v>0.22489999999999999</v>
      </c>
      <c r="AO832" s="61">
        <v>5.1207000000000003E-2</v>
      </c>
      <c r="AP832" s="61">
        <v>3.6421000000000002E-2</v>
      </c>
      <c r="AQ832" s="61">
        <v>0.14019144196951935</v>
      </c>
      <c r="AR832" s="62">
        <f t="shared" si="38"/>
        <v>0.20229140102364679</v>
      </c>
      <c r="AS832" s="61">
        <f t="shared" si="39"/>
        <v>0.22565237722196663</v>
      </c>
      <c r="AV832" s="61">
        <v>44</v>
      </c>
      <c r="AW832" s="61" t="s">
        <v>470</v>
      </c>
      <c r="AX832" s="61">
        <v>6.6986000000000004E-2</v>
      </c>
      <c r="AY832" s="61">
        <v>0.148205</v>
      </c>
      <c r="AZ832" s="61">
        <v>0.15663199999999999</v>
      </c>
      <c r="BA832" s="61">
        <v>0.49254599999999998</v>
      </c>
      <c r="BB832" s="61">
        <v>0.23067599999999999</v>
      </c>
      <c r="BC832" s="61">
        <v>0.175901</v>
      </c>
      <c r="BD832" s="61">
        <v>0.139489</v>
      </c>
      <c r="BE832" s="61">
        <v>7.5329999999999994E-2</v>
      </c>
      <c r="BF832" s="61">
        <v>5.4297999999999999E-2</v>
      </c>
      <c r="BG832" s="61">
        <v>0.47250500000000001</v>
      </c>
      <c r="BH832" s="61">
        <v>0.210843</v>
      </c>
      <c r="BI832" s="33">
        <v>0.12062740740740741</v>
      </c>
      <c r="BJ832" s="62">
        <f t="shared" si="40"/>
        <v>0.19533653395061731</v>
      </c>
      <c r="BK832" s="61">
        <f t="shared" si="37"/>
        <v>0.14970676472497221</v>
      </c>
      <c r="BM832" s="61">
        <v>44</v>
      </c>
      <c r="BN832" s="61" t="s">
        <v>470</v>
      </c>
      <c r="BO832" s="61">
        <v>0.29760599999999998</v>
      </c>
      <c r="BP832" s="61">
        <v>5.4820000000000001E-2</v>
      </c>
      <c r="BQ832" s="61">
        <v>0.13844899999999999</v>
      </c>
      <c r="BR832" s="61">
        <v>0.11344</v>
      </c>
      <c r="BS832" s="61">
        <v>9.4954999999999998E-2</v>
      </c>
      <c r="BT832" s="61">
        <v>1.036599</v>
      </c>
      <c r="BU832" s="61">
        <v>0.29392600000000002</v>
      </c>
      <c r="BV832" s="61">
        <v>0.2235</v>
      </c>
      <c r="BW832" s="61">
        <v>0.18973999999999999</v>
      </c>
      <c r="BX832" s="61">
        <v>0.107198</v>
      </c>
      <c r="BY832" s="61">
        <v>0.25472299999999998</v>
      </c>
      <c r="BZ832" s="61">
        <v>0.59346900000000002</v>
      </c>
      <c r="CA832" s="61">
        <v>5.8090999999999997E-2</v>
      </c>
      <c r="CB832" s="61">
        <v>0.187222</v>
      </c>
      <c r="CC832" s="61">
        <v>0.187856</v>
      </c>
      <c r="CD832" s="61">
        <v>0.153312</v>
      </c>
      <c r="CE832" s="61">
        <v>0.37159500000000001</v>
      </c>
      <c r="CF832" s="61">
        <v>0.12540100000000001</v>
      </c>
      <c r="CG832" s="61">
        <v>8.3849000000000007E-2</v>
      </c>
      <c r="CH832" s="61">
        <v>0.18598999999999999</v>
      </c>
      <c r="CI832" s="61">
        <v>0.32058199999999998</v>
      </c>
      <c r="CJ832" s="61">
        <v>0.40219899999999997</v>
      </c>
      <c r="CK832" s="61">
        <v>3.0870000000000002E-2</v>
      </c>
      <c r="CL832" s="61">
        <v>0.14583299999999999</v>
      </c>
      <c r="CM832" s="61">
        <v>2.853E-2</v>
      </c>
      <c r="CN832" s="62">
        <f t="shared" si="41"/>
        <v>0.22719020000000001</v>
      </c>
      <c r="CO832" s="61">
        <f t="shared" si="42"/>
        <v>0.21388573503333508</v>
      </c>
      <c r="CR832" s="61">
        <v>44</v>
      </c>
      <c r="CS832" s="61" t="s">
        <v>470</v>
      </c>
      <c r="CT832" s="61">
        <v>1.282375</v>
      </c>
      <c r="CU832" s="61">
        <v>1.05481</v>
      </c>
      <c r="CV832" s="61">
        <v>1.1474679999999999</v>
      </c>
      <c r="CW832" s="61">
        <v>0.265704</v>
      </c>
      <c r="CX832" s="61">
        <v>2.4493000000000001E-2</v>
      </c>
      <c r="CY832" s="61">
        <v>0.91764299999999999</v>
      </c>
      <c r="CZ832" s="61">
        <v>0.60167599999999999</v>
      </c>
      <c r="DA832" s="61">
        <v>0.37417400000000001</v>
      </c>
      <c r="DB832" s="61">
        <v>4.7031000000000003E-2</v>
      </c>
      <c r="DC832" s="62">
        <f t="shared" si="43"/>
        <v>0.63504155555555553</v>
      </c>
      <c r="DD832" s="61">
        <f t="shared" si="44"/>
        <v>0.48241474590519917</v>
      </c>
    </row>
    <row r="833" spans="1:108" x14ac:dyDescent="0.2">
      <c r="A833" s="61">
        <v>45</v>
      </c>
      <c r="B833" s="61" t="s">
        <v>470</v>
      </c>
      <c r="C833" s="61">
        <v>0.15762200000000001</v>
      </c>
      <c r="D833" s="61">
        <v>7.2646000000000002E-2</v>
      </c>
      <c r="E833" s="61">
        <v>0.18010999999999999</v>
      </c>
      <c r="F833" s="61">
        <v>0.118269</v>
      </c>
      <c r="G833" s="61">
        <v>0.17921200000000001</v>
      </c>
      <c r="H833" s="61">
        <v>0.31989099999999998</v>
      </c>
      <c r="I833" s="61">
        <v>0.25931799999999999</v>
      </c>
      <c r="J833" s="61">
        <v>0.17286099999999999</v>
      </c>
      <c r="K833" s="61">
        <v>0.119625</v>
      </c>
      <c r="L833" s="61">
        <v>0.31501699999999999</v>
      </c>
      <c r="M833" s="61">
        <v>5.4635999999999997E-2</v>
      </c>
      <c r="N833" s="61">
        <v>0.10491399999999999</v>
      </c>
      <c r="O833" s="61">
        <v>1.2185569999999999</v>
      </c>
      <c r="P833" s="61">
        <v>9.9661E-2</v>
      </c>
      <c r="Q833" s="61">
        <v>0.10423</v>
      </c>
      <c r="R833" s="61">
        <v>7.8690999999999997E-2</v>
      </c>
      <c r="S833" s="61">
        <v>8.5208999999999993E-2</v>
      </c>
      <c r="T833" s="61">
        <v>0.18314800000000001</v>
      </c>
      <c r="U833" s="61">
        <v>0.254693</v>
      </c>
      <c r="V833" s="61">
        <v>9.8771999999999999E-2</v>
      </c>
      <c r="W833" s="61">
        <v>0.41089500000000001</v>
      </c>
      <c r="X833" s="61">
        <v>0.31884000000000001</v>
      </c>
      <c r="Y833" s="61">
        <v>0.45080700000000001</v>
      </c>
      <c r="Z833" s="61">
        <v>6.8004999999999996E-2</v>
      </c>
      <c r="AA833" s="61">
        <v>0.15703</v>
      </c>
      <c r="AB833" s="61">
        <v>2.0799000000000002E-2</v>
      </c>
      <c r="AC833" s="61">
        <v>5.7692E-2</v>
      </c>
      <c r="AD833" s="61">
        <v>3.2077000000000001E-2</v>
      </c>
      <c r="AE833" s="61">
        <v>0.65225</v>
      </c>
      <c r="AF833" s="61">
        <v>0.113358</v>
      </c>
      <c r="AG833" s="61">
        <v>0.23708599999999999</v>
      </c>
      <c r="AH833" s="61">
        <v>7.4949000000000002E-2</v>
      </c>
      <c r="AI833" s="61">
        <v>4.3830000000000001E-2</v>
      </c>
      <c r="AJ833" s="61">
        <v>0.25934000000000001</v>
      </c>
      <c r="AK833" s="61">
        <v>0.121528</v>
      </c>
      <c r="AL833" s="61">
        <v>0.73688299999999995</v>
      </c>
      <c r="AM833" s="61">
        <v>4.4144999999999997E-2</v>
      </c>
      <c r="AN833" s="61">
        <v>0.18858800000000001</v>
      </c>
      <c r="AO833" s="61">
        <v>7.5008000000000005E-2</v>
      </c>
      <c r="AP833" s="61">
        <v>6.3509999999999997E-2</v>
      </c>
      <c r="AQ833" s="61">
        <v>0.14161617819460728</v>
      </c>
      <c r="AR833" s="62">
        <f t="shared" si="38"/>
        <v>0.20598337019986848</v>
      </c>
      <c r="AS833" s="61">
        <f t="shared" si="39"/>
        <v>0.22502431478829721</v>
      </c>
      <c r="AV833" s="61">
        <v>45</v>
      </c>
      <c r="AW833" s="61" t="s">
        <v>470</v>
      </c>
      <c r="AX833" s="61">
        <v>6.0990999999999997E-2</v>
      </c>
      <c r="AY833" s="61">
        <v>0.12654399999999999</v>
      </c>
      <c r="AZ833" s="61">
        <v>0.176901</v>
      </c>
      <c r="BA833" s="61">
        <v>0.51029400000000003</v>
      </c>
      <c r="BB833" s="61">
        <v>0.20837700000000001</v>
      </c>
      <c r="BC833" s="61">
        <v>0.17330200000000001</v>
      </c>
      <c r="BD833" s="61">
        <v>0.11849</v>
      </c>
      <c r="BE833" s="61">
        <v>8.133E-2</v>
      </c>
      <c r="BF833" s="61">
        <v>9.1449000000000003E-2</v>
      </c>
      <c r="BG833" s="61">
        <v>0.565577</v>
      </c>
      <c r="BH833" s="61">
        <v>0.24305499999999999</v>
      </c>
      <c r="BI833" s="33">
        <v>0.14377555555555555</v>
      </c>
      <c r="BJ833" s="62">
        <f t="shared" si="40"/>
        <v>0.20834046296296294</v>
      </c>
      <c r="BK833" s="61">
        <f t="shared" si="37"/>
        <v>0.16973716535926958</v>
      </c>
      <c r="BM833" s="61">
        <v>45</v>
      </c>
      <c r="BN833" s="61" t="s">
        <v>470</v>
      </c>
      <c r="BO833" s="61">
        <v>0.27245399999999997</v>
      </c>
      <c r="BP833" s="61">
        <v>5.4158999999999999E-2</v>
      </c>
      <c r="BQ833" s="61">
        <v>0.106144</v>
      </c>
      <c r="BR833" s="61">
        <v>9.5755999999999994E-2</v>
      </c>
      <c r="BS833" s="61">
        <v>0.18991</v>
      </c>
      <c r="BT833" s="61">
        <v>0.98590900000000004</v>
      </c>
      <c r="BU833" s="61">
        <v>0.31653999999999999</v>
      </c>
      <c r="BV833" s="61">
        <v>0.221637</v>
      </c>
      <c r="BW833" s="61">
        <v>0.206593</v>
      </c>
      <c r="BX833" s="61">
        <v>0.126887</v>
      </c>
      <c r="BY833" s="61">
        <v>0.25026999999999999</v>
      </c>
      <c r="BZ833" s="61">
        <v>0.49011199999999999</v>
      </c>
      <c r="CA833" s="61">
        <v>5.5649999999999998E-2</v>
      </c>
      <c r="CB833" s="61">
        <v>0.14180100000000001</v>
      </c>
      <c r="CC833" s="61">
        <v>0.17539199999999999</v>
      </c>
      <c r="CD833" s="61">
        <v>0.17948800000000001</v>
      </c>
      <c r="CE833" s="61">
        <v>0.34471800000000002</v>
      </c>
      <c r="CF833" s="61">
        <v>0.12540100000000001</v>
      </c>
      <c r="CG833" s="61">
        <v>9.2340000000000005E-2</v>
      </c>
      <c r="CH833" s="61">
        <v>0.19867099999999999</v>
      </c>
      <c r="CI833" s="61">
        <v>0.31010500000000002</v>
      </c>
      <c r="CJ833" s="61">
        <v>0.34722199999999998</v>
      </c>
      <c r="CK833" s="61">
        <v>2.9096E-2</v>
      </c>
      <c r="CL833" s="61">
        <v>0.127695</v>
      </c>
      <c r="CM833" s="61">
        <v>3.662E-2</v>
      </c>
      <c r="CN833" s="62">
        <f t="shared" si="41"/>
        <v>0.2192228</v>
      </c>
      <c r="CO833" s="61">
        <f t="shared" si="42"/>
        <v>0.19569537289177277</v>
      </c>
      <c r="CR833" s="61">
        <v>45</v>
      </c>
      <c r="CS833" s="61" t="s">
        <v>470</v>
      </c>
      <c r="CT833" s="61">
        <v>0.98643800000000004</v>
      </c>
      <c r="CU833" s="61">
        <v>1.1427849999999999</v>
      </c>
      <c r="CV833" s="61">
        <v>0.89412000000000003</v>
      </c>
      <c r="CW833" s="61">
        <v>0.17813899999999999</v>
      </c>
      <c r="CX833" s="61">
        <v>2.9895000000000001E-2</v>
      </c>
      <c r="CY833" s="61">
        <v>1.0168569999999999</v>
      </c>
      <c r="CZ833" s="61">
        <v>0.62420600000000004</v>
      </c>
      <c r="DA833" s="61">
        <v>0.32185399999999997</v>
      </c>
      <c r="DB833" s="61">
        <v>4.4877E-2</v>
      </c>
      <c r="DC833" s="62">
        <f t="shared" si="43"/>
        <v>0.58213011111111113</v>
      </c>
      <c r="DD833" s="61">
        <f t="shared" si="44"/>
        <v>0.44587712822380898</v>
      </c>
    </row>
    <row r="834" spans="1:108" x14ac:dyDescent="0.2">
      <c r="A834" s="61">
        <v>46</v>
      </c>
      <c r="B834" s="61" t="s">
        <v>470</v>
      </c>
      <c r="C834" s="61">
        <v>0.16653000000000001</v>
      </c>
      <c r="D834" s="61">
        <v>8.7656999999999999E-2</v>
      </c>
      <c r="E834" s="61">
        <v>0.15968499999999999</v>
      </c>
      <c r="F834" s="61">
        <v>0.142406</v>
      </c>
      <c r="G834" s="61">
        <v>0.15401000000000001</v>
      </c>
      <c r="H834" s="61">
        <v>0.31385600000000002</v>
      </c>
      <c r="I834" s="61">
        <v>0.82483600000000001</v>
      </c>
      <c r="J834" s="61">
        <v>0.17333799999999999</v>
      </c>
      <c r="K834" s="61">
        <v>0.150227</v>
      </c>
      <c r="L834" s="61">
        <v>0.27918599999999999</v>
      </c>
      <c r="M834" s="61">
        <v>7.0878999999999998E-2</v>
      </c>
      <c r="N834" s="61">
        <v>9.9920999999999996E-2</v>
      </c>
      <c r="O834" s="61">
        <v>1.2578579999999999</v>
      </c>
      <c r="P834" s="61">
        <v>9.0119000000000005E-2</v>
      </c>
      <c r="Q834" s="61">
        <v>8.9997999999999995E-2</v>
      </c>
      <c r="R834" s="61">
        <v>5.2461000000000001E-2</v>
      </c>
      <c r="S834" s="61">
        <v>6.5653000000000003E-2</v>
      </c>
      <c r="T834" s="61">
        <v>0.23535300000000001</v>
      </c>
      <c r="U834" s="61">
        <v>0.29761900000000002</v>
      </c>
      <c r="V834" s="61">
        <v>8.8604000000000002E-2</v>
      </c>
      <c r="W834" s="61">
        <v>0.32939400000000002</v>
      </c>
      <c r="X834" s="61">
        <v>0.33085700000000001</v>
      </c>
      <c r="Y834" s="61">
        <v>0.36254599999999998</v>
      </c>
      <c r="Z834" s="61">
        <v>6.0028999999999999E-2</v>
      </c>
      <c r="AA834" s="61">
        <v>0.15703</v>
      </c>
      <c r="AB834" s="61">
        <v>1.6045E-2</v>
      </c>
      <c r="AC834" s="61">
        <v>5.7158E-2</v>
      </c>
      <c r="AD834" s="61">
        <v>2.6450000000000001E-2</v>
      </c>
      <c r="AE834" s="61">
        <v>0.65532699999999999</v>
      </c>
      <c r="AF834" s="61">
        <v>8.5783999999999999E-2</v>
      </c>
      <c r="AG834" s="61">
        <v>0.220029</v>
      </c>
      <c r="AH834" s="61">
        <v>5.6729000000000002E-2</v>
      </c>
      <c r="AI834" s="61">
        <v>4.5822000000000002E-2</v>
      </c>
      <c r="AJ834" s="61">
        <v>0.26536999999999999</v>
      </c>
      <c r="AK834" s="61">
        <v>0.116329</v>
      </c>
      <c r="AL834" s="61">
        <v>0.640432</v>
      </c>
      <c r="AM834" s="61">
        <v>5.0895999999999997E-2</v>
      </c>
      <c r="AN834" s="61">
        <v>0.17160300000000001</v>
      </c>
      <c r="AO834" s="61">
        <v>5.9861999999999999E-2</v>
      </c>
      <c r="AP834" s="61">
        <v>6.6519999999999996E-2</v>
      </c>
      <c r="AQ834" s="61">
        <v>0.11055756154747949</v>
      </c>
      <c r="AR834" s="62">
        <f t="shared" si="38"/>
        <v>0.21182842833042637</v>
      </c>
      <c r="AS834" s="61">
        <f t="shared" si="39"/>
        <v>0.24319430827338673</v>
      </c>
      <c r="AV834" s="61">
        <v>46</v>
      </c>
      <c r="AW834" s="61" t="s">
        <v>470</v>
      </c>
      <c r="AX834" s="61">
        <v>5.5990999999999999E-2</v>
      </c>
      <c r="AY834" s="61">
        <v>0.131104</v>
      </c>
      <c r="AZ834" s="61">
        <v>0.17505899999999999</v>
      </c>
      <c r="BA834" s="61">
        <v>0.51473199999999997</v>
      </c>
      <c r="BB834" s="61">
        <v>0.19914999999999999</v>
      </c>
      <c r="BC834" s="61">
        <v>0.20449600000000001</v>
      </c>
      <c r="BD834" s="61">
        <v>0.143988</v>
      </c>
      <c r="BE834" s="61">
        <v>8.3996000000000001E-2</v>
      </c>
      <c r="BF834" s="61">
        <v>6.8585999999999994E-2</v>
      </c>
      <c r="BG834" s="61">
        <v>0.42596899999999999</v>
      </c>
      <c r="BH834" s="61">
        <v>0.204987</v>
      </c>
      <c r="BI834" s="33">
        <v>0.1059674074074074</v>
      </c>
      <c r="BJ834" s="62">
        <f t="shared" si="40"/>
        <v>0.19283545061728394</v>
      </c>
      <c r="BK834" s="61">
        <f t="shared" si="37"/>
        <v>0.14495838732295804</v>
      </c>
      <c r="BM834" s="61">
        <v>46</v>
      </c>
      <c r="BN834" s="61" t="s">
        <v>470</v>
      </c>
      <c r="BO834" s="61">
        <v>0.29760599999999998</v>
      </c>
      <c r="BP834" s="61">
        <v>4.2271000000000003E-2</v>
      </c>
      <c r="BQ834" s="61">
        <v>0.153833</v>
      </c>
      <c r="BR834" s="61">
        <v>0.102657</v>
      </c>
      <c r="BS834" s="61">
        <v>0.18849199999999999</v>
      </c>
      <c r="BT834" s="61">
        <v>0.87312400000000001</v>
      </c>
      <c r="BU834" s="61">
        <v>0.41828399999999999</v>
      </c>
      <c r="BV834" s="61">
        <v>0.23467399999999999</v>
      </c>
      <c r="BW834" s="61">
        <v>0.15983800000000001</v>
      </c>
      <c r="BX834" s="61">
        <v>0.12470000000000001</v>
      </c>
      <c r="BY834" s="61">
        <v>0.25828499999999999</v>
      </c>
      <c r="BZ834" s="61">
        <v>0.51678500000000005</v>
      </c>
      <c r="CA834" s="61">
        <v>4.0029000000000002E-2</v>
      </c>
      <c r="CB834" s="61">
        <v>0.15398700000000001</v>
      </c>
      <c r="CC834" s="61">
        <v>0.156695</v>
      </c>
      <c r="CD834" s="61">
        <v>0.168269</v>
      </c>
      <c r="CE834" s="61">
        <v>0.42534699999999998</v>
      </c>
      <c r="CF834" s="61">
        <v>0.15490599999999999</v>
      </c>
      <c r="CG834" s="61">
        <v>7.5357999999999994E-2</v>
      </c>
      <c r="CH834" s="61">
        <v>0.135266</v>
      </c>
      <c r="CI834" s="61">
        <v>0.27448499999999998</v>
      </c>
      <c r="CJ834" s="61">
        <v>0.30815999999999999</v>
      </c>
      <c r="CK834" s="61">
        <v>2.8031E-2</v>
      </c>
      <c r="CL834" s="61">
        <v>9.3594999999999998E-2</v>
      </c>
      <c r="CM834" s="61">
        <v>3.2787999999999998E-2</v>
      </c>
      <c r="CN834" s="62">
        <f t="shared" si="41"/>
        <v>0.21669859999999999</v>
      </c>
      <c r="CO834" s="61">
        <f t="shared" si="42"/>
        <v>0.18723710531346788</v>
      </c>
      <c r="CR834" s="61">
        <v>46</v>
      </c>
      <c r="CS834" s="61" t="s">
        <v>470</v>
      </c>
      <c r="CT834" s="61">
        <v>0.98643800000000004</v>
      </c>
      <c r="CU834" s="61">
        <v>1.538354</v>
      </c>
      <c r="CV834" s="61">
        <v>1.0729610000000001</v>
      </c>
      <c r="CW834" s="61">
        <v>0.160026</v>
      </c>
      <c r="CX834" s="61">
        <v>2.2332000000000001E-2</v>
      </c>
      <c r="CY834" s="61">
        <v>0.62007100000000004</v>
      </c>
      <c r="CZ834" s="61">
        <v>0.58312200000000003</v>
      </c>
      <c r="DA834" s="61">
        <v>0.34880800000000001</v>
      </c>
      <c r="DB834" s="61">
        <v>4.5235999999999998E-2</v>
      </c>
      <c r="DC834" s="62">
        <f t="shared" si="43"/>
        <v>0.59748311111111119</v>
      </c>
      <c r="DD834" s="61">
        <f t="shared" si="44"/>
        <v>0.51868864932381253</v>
      </c>
    </row>
    <row r="835" spans="1:108" x14ac:dyDescent="0.2">
      <c r="A835" s="61">
        <v>47</v>
      </c>
      <c r="B835" s="61" t="s">
        <v>470</v>
      </c>
      <c r="C835" s="61">
        <v>0.13569100000000001</v>
      </c>
      <c r="D835" s="61">
        <v>9.4258999999999996E-2</v>
      </c>
      <c r="E835" s="61">
        <v>0.135547</v>
      </c>
      <c r="F835" s="61">
        <v>7.4823000000000001E-2</v>
      </c>
      <c r="G835" s="61">
        <v>0.184812</v>
      </c>
      <c r="H835" s="61">
        <v>0.292128</v>
      </c>
      <c r="I835" s="61">
        <v>0.26371299999999998</v>
      </c>
      <c r="J835" s="61">
        <v>0.17286099999999999</v>
      </c>
      <c r="K835" s="61">
        <v>0.114061</v>
      </c>
      <c r="L835" s="61">
        <v>0.28665000000000002</v>
      </c>
      <c r="M835" s="61">
        <v>7.9739000000000004E-2</v>
      </c>
      <c r="N835" s="61">
        <v>0.119906</v>
      </c>
      <c r="O835" s="61">
        <v>1.388887</v>
      </c>
      <c r="P835" s="61">
        <v>9.4359999999999999E-2</v>
      </c>
      <c r="Q835" s="61">
        <v>7.9114000000000004E-2</v>
      </c>
      <c r="R835" s="61">
        <v>6.2274000000000003E-2</v>
      </c>
      <c r="S835" s="61">
        <v>6.2858999999999998E-2</v>
      </c>
      <c r="T835" s="61">
        <v>0.217136</v>
      </c>
      <c r="U835" s="61">
        <v>0.25087799999999999</v>
      </c>
      <c r="V835" s="61">
        <v>8.0373E-2</v>
      </c>
      <c r="W835" s="61">
        <v>0.26826899999999998</v>
      </c>
      <c r="X835" s="61">
        <v>0.327652</v>
      </c>
      <c r="Y835" s="61">
        <v>0.42365000000000003</v>
      </c>
      <c r="Z835" s="61">
        <v>6.0449000000000003E-2</v>
      </c>
      <c r="AA835" s="61">
        <v>0.153617</v>
      </c>
      <c r="AB835" s="61">
        <v>1.5450999999999999E-2</v>
      </c>
      <c r="AC835" s="61">
        <v>4.9680000000000002E-2</v>
      </c>
      <c r="AD835" s="61">
        <v>2.4198999999999998E-2</v>
      </c>
      <c r="AE835" s="61">
        <v>0.59687000000000001</v>
      </c>
      <c r="AF835" s="61">
        <v>9.9060999999999996E-2</v>
      </c>
      <c r="AG835" s="61">
        <v>0.26608199999999999</v>
      </c>
      <c r="AH835" s="61">
        <v>6.1898000000000002E-2</v>
      </c>
      <c r="AI835" s="61">
        <v>1.9923E-2</v>
      </c>
      <c r="AJ835" s="61">
        <v>0.19902700000000001</v>
      </c>
      <c r="AK835" s="61">
        <v>0.115679</v>
      </c>
      <c r="AL835" s="61">
        <v>0.63271699999999997</v>
      </c>
      <c r="AM835" s="61">
        <v>3.7913000000000002E-2</v>
      </c>
      <c r="AN835" s="61">
        <v>0.176288</v>
      </c>
      <c r="AO835" s="61">
        <v>6.7074999999999996E-2</v>
      </c>
      <c r="AP835" s="61">
        <v>4.6804999999999999E-2</v>
      </c>
      <c r="AQ835" s="61">
        <v>0.11055756154747949</v>
      </c>
      <c r="AR835" s="62">
        <f t="shared" si="38"/>
        <v>0.19373008686701171</v>
      </c>
      <c r="AS835" s="61">
        <f t="shared" si="39"/>
        <v>0.23722659101805121</v>
      </c>
      <c r="AV835" s="61">
        <v>47</v>
      </c>
      <c r="AW835" s="61" t="s">
        <v>470</v>
      </c>
      <c r="AX835" s="61">
        <v>5.1991000000000002E-2</v>
      </c>
      <c r="AY835" s="61">
        <v>0.12540399999999999</v>
      </c>
      <c r="AZ835" s="61">
        <v>0.13820499999999999</v>
      </c>
      <c r="BA835" s="61">
        <v>0.39936100000000002</v>
      </c>
      <c r="BB835" s="61">
        <v>0.198381</v>
      </c>
      <c r="BC835" s="61">
        <v>0.19583100000000001</v>
      </c>
      <c r="BD835" s="61">
        <v>0.136489</v>
      </c>
      <c r="BE835" s="61">
        <v>6.7330000000000001E-2</v>
      </c>
      <c r="BF835" s="61">
        <v>5.5725999999999998E-2</v>
      </c>
      <c r="BG835" s="61">
        <v>0.42239199999999999</v>
      </c>
      <c r="BH835" s="61">
        <v>0.20791399999999999</v>
      </c>
      <c r="BI835" s="33">
        <v>0.12371407407407407</v>
      </c>
      <c r="BJ835" s="62">
        <f t="shared" si="40"/>
        <v>0.1768948395061728</v>
      </c>
      <c r="BK835" s="61">
        <f t="shared" si="37"/>
        <v>0.12623530186866408</v>
      </c>
      <c r="BM835" s="61">
        <v>47</v>
      </c>
      <c r="BN835" s="61" t="s">
        <v>470</v>
      </c>
      <c r="BO835" s="61">
        <v>0.31436999999999998</v>
      </c>
      <c r="BP835" s="61">
        <v>5.3498999999999998E-2</v>
      </c>
      <c r="BQ835" s="61">
        <v>0.17075399999999999</v>
      </c>
      <c r="BR835" s="61">
        <v>0.10653899999999999</v>
      </c>
      <c r="BS835" s="61">
        <v>0.17432</v>
      </c>
      <c r="BT835" s="61">
        <v>0.87312400000000001</v>
      </c>
      <c r="BU835" s="61">
        <v>0.22609799999999999</v>
      </c>
      <c r="BV835" s="61">
        <v>0.219775</v>
      </c>
      <c r="BW835" s="61">
        <v>0.17451700000000001</v>
      </c>
      <c r="BX835" s="61">
        <v>0.107198</v>
      </c>
      <c r="BY835" s="61">
        <v>0.29302099999999998</v>
      </c>
      <c r="BZ835" s="61">
        <v>0.53345500000000001</v>
      </c>
      <c r="CA835" s="61">
        <v>6.3461000000000004E-2</v>
      </c>
      <c r="CB835" s="61">
        <v>0.135154</v>
      </c>
      <c r="CC835" s="61">
        <v>0.17628199999999999</v>
      </c>
      <c r="CD835" s="61">
        <v>0.168269</v>
      </c>
      <c r="CE835" s="61">
        <v>0.39730199999999999</v>
      </c>
      <c r="CF835" s="61">
        <v>0.16228200000000001</v>
      </c>
      <c r="CG835" s="61">
        <v>8.1725999999999993E-2</v>
      </c>
      <c r="CH835" s="61">
        <v>0.205012</v>
      </c>
      <c r="CI835" s="61">
        <v>0.31848599999999999</v>
      </c>
      <c r="CJ835" s="61">
        <v>0.27922400000000003</v>
      </c>
      <c r="CK835" s="61">
        <v>2.1644E-2</v>
      </c>
      <c r="CL835" s="61">
        <v>9.3594999999999998E-2</v>
      </c>
      <c r="CM835" s="61">
        <v>3.1085000000000002E-2</v>
      </c>
      <c r="CN835" s="62">
        <f t="shared" si="41"/>
        <v>0.21520768000000001</v>
      </c>
      <c r="CO835" s="61">
        <f t="shared" si="42"/>
        <v>0.18177919195361722</v>
      </c>
      <c r="CR835" s="61">
        <v>47</v>
      </c>
      <c r="CS835" s="61" t="s">
        <v>470</v>
      </c>
      <c r="CT835" s="61">
        <v>0.92725000000000002</v>
      </c>
      <c r="CU835" s="61">
        <v>1.1427849999999999</v>
      </c>
      <c r="CV835" s="61">
        <v>0.86433499999999996</v>
      </c>
      <c r="CW835" s="61">
        <v>0.17210400000000001</v>
      </c>
      <c r="CX835" s="61">
        <v>2.1610999999999998E-2</v>
      </c>
      <c r="CY835" s="61">
        <v>0.76885700000000001</v>
      </c>
      <c r="CZ835" s="61">
        <v>0.52480899999999997</v>
      </c>
      <c r="DA835" s="61">
        <v>0.31709599999999999</v>
      </c>
      <c r="DB835" s="61">
        <v>4.2363999999999999E-2</v>
      </c>
      <c r="DC835" s="62">
        <f t="shared" si="43"/>
        <v>0.53124566666666673</v>
      </c>
      <c r="DD835" s="61">
        <f t="shared" si="44"/>
        <v>0.41409909178842674</v>
      </c>
    </row>
    <row r="836" spans="1:108" x14ac:dyDescent="0.2">
      <c r="A836" s="61">
        <v>48</v>
      </c>
      <c r="B836" s="61" t="s">
        <v>470</v>
      </c>
      <c r="C836" s="61">
        <v>0.136375</v>
      </c>
      <c r="D836" s="61">
        <v>8.0451999999999996E-2</v>
      </c>
      <c r="E836" s="61">
        <v>0.11605</v>
      </c>
      <c r="F836" s="61">
        <v>8.6891999999999997E-2</v>
      </c>
      <c r="G836" s="61">
        <v>0.14280899999999999</v>
      </c>
      <c r="H836" s="61">
        <v>0.35428399999999999</v>
      </c>
      <c r="I836" s="61">
        <v>0.29448000000000002</v>
      </c>
      <c r="J836" s="61">
        <v>0.20485400000000001</v>
      </c>
      <c r="K836" s="61">
        <v>0.21699399999999999</v>
      </c>
      <c r="L836" s="61">
        <v>0.26425599999999999</v>
      </c>
      <c r="M836" s="61">
        <v>5.3158999999999998E-2</v>
      </c>
      <c r="N836" s="61">
        <v>0.11740299999999999</v>
      </c>
      <c r="O836" s="61">
        <v>1.6968019999999999</v>
      </c>
      <c r="P836" s="61">
        <v>9.5420000000000005E-2</v>
      </c>
      <c r="Q836" s="61">
        <v>7.4091000000000004E-2</v>
      </c>
      <c r="R836" s="61">
        <v>5.0338000000000001E-2</v>
      </c>
      <c r="S836" s="61">
        <v>8.0320000000000003E-2</v>
      </c>
      <c r="T836" s="61">
        <v>0.23963200000000001</v>
      </c>
      <c r="U836" s="61">
        <v>0.195551</v>
      </c>
      <c r="V836" s="61">
        <v>9.1993000000000005E-2</v>
      </c>
      <c r="W836" s="61">
        <v>0.20374800000000001</v>
      </c>
      <c r="X836" s="61">
        <v>0.29881200000000002</v>
      </c>
      <c r="Y836" s="61">
        <v>0.460312</v>
      </c>
      <c r="Z836" s="61">
        <v>6.2128000000000003E-2</v>
      </c>
      <c r="AA836" s="61">
        <v>0.15156800000000001</v>
      </c>
      <c r="AB836" s="61">
        <v>1.9611E-2</v>
      </c>
      <c r="AC836" s="61">
        <v>5.3953000000000001E-2</v>
      </c>
      <c r="AD836" s="61">
        <v>2.3636000000000001E-2</v>
      </c>
      <c r="AE836" s="61">
        <v>0.72814100000000004</v>
      </c>
      <c r="AF836" s="61">
        <v>0.101103</v>
      </c>
      <c r="AG836" s="61">
        <v>0.19273899999999999</v>
      </c>
      <c r="AH836" s="61">
        <v>5.9572E-2</v>
      </c>
      <c r="AI836" s="61">
        <v>3.7852999999999998E-2</v>
      </c>
      <c r="AJ836" s="61">
        <v>0.28346399999999999</v>
      </c>
      <c r="AK836" s="61">
        <v>0.13062599999999999</v>
      </c>
      <c r="AL836" s="61">
        <v>0.71759300000000004</v>
      </c>
      <c r="AM836" s="61">
        <v>5.3492999999999999E-2</v>
      </c>
      <c r="AN836" s="61">
        <v>0.16281799999999999</v>
      </c>
      <c r="AO836" s="61">
        <v>4.2553000000000001E-2</v>
      </c>
      <c r="AP836" s="61">
        <v>4.1988999999999999E-2</v>
      </c>
      <c r="AQ836" s="61">
        <v>0.10428874560375147</v>
      </c>
      <c r="AR836" s="62">
        <f t="shared" si="38"/>
        <v>0.20785745720984763</v>
      </c>
      <c r="AS836" s="61">
        <f t="shared" si="39"/>
        <v>0.28730441441079163</v>
      </c>
      <c r="AV836" s="61">
        <v>48</v>
      </c>
      <c r="AW836" s="61" t="s">
        <v>470</v>
      </c>
      <c r="AX836" s="61">
        <v>5.5990999999999999E-2</v>
      </c>
      <c r="AY836" s="61">
        <v>0.124264</v>
      </c>
      <c r="AZ836" s="61">
        <v>0.13636200000000001</v>
      </c>
      <c r="BA836" s="61">
        <v>0.44373499999999999</v>
      </c>
      <c r="BB836" s="61">
        <v>0.19530600000000001</v>
      </c>
      <c r="BC836" s="61">
        <v>0.19236500000000001</v>
      </c>
      <c r="BD836" s="61">
        <v>0.167986</v>
      </c>
      <c r="BE836" s="61">
        <v>5.7331E-2</v>
      </c>
      <c r="BF836" s="61">
        <v>0.15432100000000001</v>
      </c>
      <c r="BG836" s="61">
        <v>0.35795900000000003</v>
      </c>
      <c r="BH836" s="61">
        <v>0.187417</v>
      </c>
      <c r="BI836" s="33">
        <v>0.12834370370370371</v>
      </c>
      <c r="BJ836" s="62">
        <f t="shared" si="40"/>
        <v>0.18344839197530863</v>
      </c>
      <c r="BK836" s="61">
        <f t="shared" si="37"/>
        <v>0.11709879409580151</v>
      </c>
      <c r="BM836" s="61">
        <v>48</v>
      </c>
      <c r="BN836" s="61" t="s">
        <v>470</v>
      </c>
      <c r="BO836" s="61">
        <v>0.40239399999999997</v>
      </c>
      <c r="BP836" s="61">
        <v>4.0948999999999999E-2</v>
      </c>
      <c r="BQ836" s="61">
        <v>0.150756</v>
      </c>
      <c r="BR836" s="61">
        <v>0.123361</v>
      </c>
      <c r="BS836" s="61">
        <v>0.194161</v>
      </c>
      <c r="BT836" s="61">
        <v>0.99858000000000002</v>
      </c>
      <c r="BU836" s="61">
        <v>0.30523299999999998</v>
      </c>
      <c r="BV836" s="61">
        <v>0.257025</v>
      </c>
      <c r="BW836" s="61">
        <v>0.203875</v>
      </c>
      <c r="BX836" s="61">
        <v>0.11813700000000001</v>
      </c>
      <c r="BY836" s="61">
        <v>0.24759800000000001</v>
      </c>
      <c r="BZ836" s="61">
        <v>0.57013000000000003</v>
      </c>
      <c r="CA836" s="61">
        <v>6.3949000000000006E-2</v>
      </c>
      <c r="CB836" s="61">
        <v>0.16617299999999999</v>
      </c>
      <c r="CC836" s="61">
        <v>0.13176599999999999</v>
      </c>
      <c r="CD836" s="61">
        <v>9.7222000000000003E-2</v>
      </c>
      <c r="CE836" s="61">
        <v>0.400808</v>
      </c>
      <c r="CF836" s="61">
        <v>0.140153</v>
      </c>
      <c r="CG836" s="61">
        <v>8.4909999999999999E-2</v>
      </c>
      <c r="CH836" s="61">
        <v>0.17119599999999999</v>
      </c>
      <c r="CI836" s="61">
        <v>0.27867599999999998</v>
      </c>
      <c r="CJ836" s="61">
        <v>0.245949</v>
      </c>
      <c r="CK836" s="61">
        <v>2.5547E-2</v>
      </c>
      <c r="CL836" s="61">
        <v>0.111733</v>
      </c>
      <c r="CM836" s="61">
        <v>3.1935999999999999E-2</v>
      </c>
      <c r="CN836" s="62">
        <f t="shared" si="41"/>
        <v>0.22248868000000002</v>
      </c>
      <c r="CO836" s="61">
        <f t="shared" si="42"/>
        <v>0.20692286356206913</v>
      </c>
      <c r="CR836" s="61">
        <v>48</v>
      </c>
      <c r="CS836" s="61" t="s">
        <v>470</v>
      </c>
      <c r="CT836" s="61">
        <v>1.1836880000000001</v>
      </c>
      <c r="CU836" s="61">
        <v>1.933924</v>
      </c>
      <c r="CV836" s="61">
        <v>0.92394799999999999</v>
      </c>
      <c r="CW836" s="61">
        <v>0.160026</v>
      </c>
      <c r="CX836" s="61">
        <v>2.1971999999999998E-2</v>
      </c>
      <c r="CY836" s="61">
        <v>1.0168569999999999</v>
      </c>
      <c r="CZ836" s="61">
        <v>0.60167599999999999</v>
      </c>
      <c r="DA836" s="61">
        <v>0.32185399999999997</v>
      </c>
      <c r="DB836" s="61">
        <v>3.7338000000000003E-2</v>
      </c>
      <c r="DC836" s="62">
        <f t="shared" si="43"/>
        <v>0.68903144444444453</v>
      </c>
      <c r="DD836" s="61">
        <f t="shared" si="44"/>
        <v>0.63728600559032966</v>
      </c>
    </row>
    <row r="837" spans="1:108" x14ac:dyDescent="0.2">
      <c r="A837" s="61">
        <v>49</v>
      </c>
      <c r="B837" s="61" t="s">
        <v>470</v>
      </c>
      <c r="C837" s="61">
        <v>0.14596999999999999</v>
      </c>
      <c r="D837" s="61">
        <v>7.9251000000000002E-2</v>
      </c>
      <c r="E837" s="61">
        <v>0.107694</v>
      </c>
      <c r="F837" s="61">
        <v>9.4132999999999994E-2</v>
      </c>
      <c r="G837" s="61">
        <v>0.137209</v>
      </c>
      <c r="H837" s="61">
        <v>0.30901400000000001</v>
      </c>
      <c r="I837" s="61">
        <v>0.25931799999999999</v>
      </c>
      <c r="J837" s="61">
        <v>0.179068</v>
      </c>
      <c r="K837" s="61">
        <v>0.150227</v>
      </c>
      <c r="L837" s="61">
        <v>0.26425599999999999</v>
      </c>
      <c r="M837" s="61">
        <v>4.4299999999999999E-2</v>
      </c>
      <c r="N837" s="61">
        <v>0.11241</v>
      </c>
      <c r="O837" s="61">
        <v>1.336481</v>
      </c>
      <c r="P837" s="61">
        <v>9.1178999999999996E-2</v>
      </c>
      <c r="Q837" s="61">
        <v>6.9904999999999995E-2</v>
      </c>
      <c r="R837" s="61">
        <v>0.16644</v>
      </c>
      <c r="S837" s="61">
        <v>6.7049999999999998E-2</v>
      </c>
      <c r="T837" s="61">
        <v>0.23963200000000001</v>
      </c>
      <c r="U837" s="61">
        <v>0.21176700000000001</v>
      </c>
      <c r="V837" s="61">
        <v>8.1340999999999997E-2</v>
      </c>
      <c r="W837" s="61">
        <v>0.19356200000000001</v>
      </c>
      <c r="X837" s="61">
        <v>0.28759699999999999</v>
      </c>
      <c r="Y837" s="61">
        <v>0.401924</v>
      </c>
      <c r="Z837" s="61">
        <v>6.5067E-2</v>
      </c>
      <c r="AA837" s="61">
        <v>0.14815500000000001</v>
      </c>
      <c r="AB837" s="61">
        <v>1.9016999999999999E-2</v>
      </c>
      <c r="AC837" s="61">
        <v>5.1282000000000001E-2</v>
      </c>
      <c r="AD837" s="61">
        <v>2.3636000000000001E-2</v>
      </c>
      <c r="AE837" s="61">
        <v>0.62558599999999998</v>
      </c>
      <c r="AF837" s="61">
        <v>9.0889999999999999E-2</v>
      </c>
      <c r="AG837" s="61">
        <v>0.19956099999999999</v>
      </c>
      <c r="AH837" s="61">
        <v>5.8021000000000003E-2</v>
      </c>
      <c r="AI837" s="61">
        <v>2.8888E-2</v>
      </c>
      <c r="AJ837" s="61">
        <v>0.25330799999999998</v>
      </c>
      <c r="AK837" s="61">
        <v>0.102031</v>
      </c>
      <c r="AL837" s="61">
        <v>0.61342600000000003</v>
      </c>
      <c r="AM837" s="61">
        <v>5.6090000000000001E-2</v>
      </c>
      <c r="AN837" s="61">
        <v>0.164575</v>
      </c>
      <c r="AO837" s="61">
        <v>3.8947000000000002E-2</v>
      </c>
      <c r="AP837" s="61">
        <v>7.4948000000000001E-2</v>
      </c>
      <c r="AQ837" s="61">
        <v>9.8589917936694027E-2</v>
      </c>
      <c r="AR837" s="62">
        <f t="shared" si="38"/>
        <v>0.18882307116918767</v>
      </c>
      <c r="AS837" s="61">
        <f t="shared" si="39"/>
        <v>0.22914884658298168</v>
      </c>
      <c r="AV837" s="61">
        <v>49</v>
      </c>
      <c r="AW837" s="61" t="s">
        <v>470</v>
      </c>
      <c r="AX837" s="61">
        <v>4.7990999999999999E-2</v>
      </c>
      <c r="AY837" s="61">
        <v>9.9182999999999993E-2</v>
      </c>
      <c r="AZ837" s="61">
        <v>0.12714800000000001</v>
      </c>
      <c r="BA837" s="61">
        <v>0.46592</v>
      </c>
      <c r="BB837" s="61">
        <v>0.188385</v>
      </c>
      <c r="BC837" s="61">
        <v>0.14730599999999999</v>
      </c>
      <c r="BD837" s="61">
        <v>0.15148800000000001</v>
      </c>
      <c r="BE837" s="61">
        <v>6.2663999999999997E-2</v>
      </c>
      <c r="BF837" s="61">
        <v>5.5725999999999998E-2</v>
      </c>
      <c r="BG837" s="61">
        <v>0.504722</v>
      </c>
      <c r="BH837" s="61">
        <v>0.158133</v>
      </c>
      <c r="BI837" s="33">
        <v>9.4907407407407399E-2</v>
      </c>
      <c r="BJ837" s="62">
        <f t="shared" si="40"/>
        <v>0.17529778395061726</v>
      </c>
      <c r="BK837" s="61">
        <f t="shared" si="37"/>
        <v>0.15668857240654152</v>
      </c>
      <c r="BM837" s="61">
        <v>49</v>
      </c>
      <c r="BN837" s="61" t="s">
        <v>470</v>
      </c>
      <c r="BO837" s="61">
        <v>0.448486</v>
      </c>
      <c r="BP837" s="61">
        <v>4.8875000000000002E-2</v>
      </c>
      <c r="BQ837" s="61">
        <v>0.11383600000000001</v>
      </c>
      <c r="BR837" s="61">
        <v>9.9638000000000004E-2</v>
      </c>
      <c r="BS837" s="61">
        <v>0.18991</v>
      </c>
      <c r="BT837" s="61">
        <v>0.88833200000000001</v>
      </c>
      <c r="BU837" s="61">
        <v>0.24870700000000001</v>
      </c>
      <c r="BV837" s="61">
        <v>0.24584900000000001</v>
      </c>
      <c r="BW837" s="61">
        <v>0.18702099999999999</v>
      </c>
      <c r="BX837" s="61">
        <v>0.122512</v>
      </c>
      <c r="BY837" s="61">
        <v>0.24759800000000001</v>
      </c>
      <c r="BZ837" s="61">
        <v>0.52678700000000001</v>
      </c>
      <c r="CA837" s="61">
        <v>5.2720999999999997E-2</v>
      </c>
      <c r="CB837" s="61">
        <v>0.12961500000000001</v>
      </c>
      <c r="CC837" s="61">
        <v>0.14957300000000001</v>
      </c>
      <c r="CD837" s="61">
        <v>0.13087499999999999</v>
      </c>
      <c r="CE837" s="61">
        <v>0.32017899999999999</v>
      </c>
      <c r="CF837" s="61">
        <v>0.140153</v>
      </c>
      <c r="CG837" s="61">
        <v>7.8542000000000001E-2</v>
      </c>
      <c r="CH837" s="61">
        <v>0.15006</v>
      </c>
      <c r="CI837" s="61">
        <v>0.28705700000000001</v>
      </c>
      <c r="CJ837" s="61">
        <v>0.232928</v>
      </c>
      <c r="CK837" s="61">
        <v>2.5902000000000001E-2</v>
      </c>
      <c r="CL837" s="61">
        <v>9.7222000000000003E-2</v>
      </c>
      <c r="CM837" s="61">
        <v>3.9600999999999997E-2</v>
      </c>
      <c r="CN837" s="62">
        <f t="shared" si="41"/>
        <v>0.20807916000000007</v>
      </c>
      <c r="CO837" s="61">
        <f t="shared" si="42"/>
        <v>0.1869219827217761</v>
      </c>
      <c r="CR837" s="61">
        <v>49</v>
      </c>
      <c r="CS837" s="61" t="s">
        <v>470</v>
      </c>
      <c r="CT837" s="61">
        <v>1.1836880000000001</v>
      </c>
      <c r="CU837" s="61">
        <v>1.89</v>
      </c>
      <c r="CV837" s="61">
        <v>0.78982799999999997</v>
      </c>
      <c r="CW837" s="61">
        <v>0.160026</v>
      </c>
      <c r="CX837" s="61">
        <v>2.2332000000000001E-2</v>
      </c>
      <c r="CY837" s="61">
        <v>0.71921400000000002</v>
      </c>
      <c r="CZ837" s="61">
        <v>0.50360300000000002</v>
      </c>
      <c r="DA837" s="61">
        <v>0.296489</v>
      </c>
      <c r="DB837" s="61">
        <v>3.8056E-2</v>
      </c>
      <c r="DC837" s="62">
        <f t="shared" si="43"/>
        <v>0.62258177777777779</v>
      </c>
      <c r="DD837" s="61">
        <f t="shared" si="44"/>
        <v>0.61185360844134473</v>
      </c>
    </row>
    <row r="838" spans="1:108" x14ac:dyDescent="0.2">
      <c r="A838" s="61">
        <v>50</v>
      </c>
      <c r="B838" s="61" t="s">
        <v>470</v>
      </c>
      <c r="C838" s="61">
        <v>0.140487</v>
      </c>
      <c r="D838" s="61">
        <v>8.2253999999999994E-2</v>
      </c>
      <c r="E838" s="61">
        <v>0.117907</v>
      </c>
      <c r="F838" s="61">
        <v>9.6546000000000007E-2</v>
      </c>
      <c r="G838" s="61">
        <v>0.14840900000000001</v>
      </c>
      <c r="H838" s="61">
        <v>0.25530199999999997</v>
      </c>
      <c r="I838" s="61">
        <v>0.21390100000000001</v>
      </c>
      <c r="J838" s="61">
        <v>0.13083900000000001</v>
      </c>
      <c r="K838" s="61">
        <v>7.2331000000000006E-2</v>
      </c>
      <c r="L838" s="61">
        <v>0.210509</v>
      </c>
      <c r="M838" s="61">
        <v>7.2355000000000003E-2</v>
      </c>
      <c r="N838" s="61">
        <v>0.109914</v>
      </c>
      <c r="O838" s="61">
        <v>0.91064199999999995</v>
      </c>
      <c r="P838" s="61">
        <v>7.7925999999999995E-2</v>
      </c>
      <c r="Q838" s="61">
        <v>5.3997999999999997E-2</v>
      </c>
      <c r="R838" s="61">
        <v>5.3686999999999999E-2</v>
      </c>
      <c r="S838" s="61">
        <v>7.3335999999999998E-2</v>
      </c>
      <c r="T838" s="61">
        <v>0.18742700000000001</v>
      </c>
      <c r="U838" s="61">
        <v>0.21462899999999999</v>
      </c>
      <c r="V838" s="61">
        <v>8.2794000000000006E-2</v>
      </c>
      <c r="W838" s="61">
        <v>0.217333</v>
      </c>
      <c r="X838" s="61">
        <v>0.30201699999999998</v>
      </c>
      <c r="Y838" s="61">
        <v>0.407356</v>
      </c>
      <c r="Z838" s="61">
        <v>6.0449000000000003E-2</v>
      </c>
      <c r="AA838" s="61">
        <v>0.145424</v>
      </c>
      <c r="AB838" s="61">
        <v>2.3771E-2</v>
      </c>
      <c r="AC838" s="61">
        <v>4.2735000000000002E-2</v>
      </c>
      <c r="AD838" s="61">
        <v>2.3636000000000001E-2</v>
      </c>
      <c r="AE838" s="61">
        <v>0.55379699999999998</v>
      </c>
      <c r="AF838" s="61">
        <v>0.101103</v>
      </c>
      <c r="AG838" s="61">
        <v>0.18421100000000001</v>
      </c>
      <c r="AH838" s="61">
        <v>5.1430999999999998E-2</v>
      </c>
      <c r="AI838" s="61">
        <v>9.7619999999999998E-2</v>
      </c>
      <c r="AJ838" s="61">
        <v>0.25934000000000001</v>
      </c>
      <c r="AK838" s="61">
        <v>0.14297399999999999</v>
      </c>
      <c r="AL838" s="61">
        <v>0.61342600000000003</v>
      </c>
      <c r="AM838" s="61">
        <v>5.9206000000000002E-2</v>
      </c>
      <c r="AN838" s="61">
        <v>0.17863100000000001</v>
      </c>
      <c r="AO838" s="61">
        <v>3.3897999999999998E-2</v>
      </c>
      <c r="AP838" s="61">
        <v>7.9011999999999999E-2</v>
      </c>
      <c r="AQ838" s="61">
        <v>8.2348300117233306E-2</v>
      </c>
      <c r="AR838" s="62">
        <f t="shared" si="38"/>
        <v>0.16987588536871301</v>
      </c>
      <c r="AS838" s="61">
        <f t="shared" si="39"/>
        <v>0.17512846915873137</v>
      </c>
      <c r="AV838" s="61">
        <v>50</v>
      </c>
      <c r="AW838" s="61" t="s">
        <v>470</v>
      </c>
      <c r="AX838" s="61">
        <v>4.6990999999999998E-2</v>
      </c>
      <c r="AY838" s="61">
        <v>0.100323</v>
      </c>
      <c r="AZ838" s="61">
        <v>0.125306</v>
      </c>
      <c r="BA838" s="61">
        <v>0.31061299999999997</v>
      </c>
      <c r="BB838" s="61">
        <v>0.16839399999999999</v>
      </c>
      <c r="BC838" s="61">
        <v>0.148173</v>
      </c>
      <c r="BD838" s="61">
        <v>0.12449</v>
      </c>
      <c r="BE838" s="61"/>
      <c r="BF838" s="61">
        <v>6.7157999999999995E-2</v>
      </c>
      <c r="BG838" s="61">
        <v>0.504722</v>
      </c>
      <c r="BH838" s="61">
        <v>0.19034499999999999</v>
      </c>
      <c r="BI838" s="33">
        <v>9.7994074074074081E-2</v>
      </c>
      <c r="BJ838" s="62">
        <f t="shared" si="40"/>
        <v>0.17131900673400671</v>
      </c>
      <c r="BK838" s="61">
        <f t="shared" si="37"/>
        <v>0.13605005362835323</v>
      </c>
      <c r="BM838" s="61">
        <v>50</v>
      </c>
      <c r="BN838" s="61" t="s">
        <v>470</v>
      </c>
      <c r="BO838" s="61">
        <v>0.35630299999999998</v>
      </c>
      <c r="BP838" s="61">
        <v>5.0195999999999998E-2</v>
      </c>
      <c r="BQ838" s="61">
        <v>0.121528</v>
      </c>
      <c r="BR838" s="61">
        <v>0.103088</v>
      </c>
      <c r="BS838" s="61">
        <v>0.14030599999999999</v>
      </c>
      <c r="BT838" s="61">
        <v>1.105029</v>
      </c>
      <c r="BU838" s="61">
        <v>0.29392600000000002</v>
      </c>
      <c r="BV838" s="61">
        <v>0.21791199999999999</v>
      </c>
      <c r="BW838" s="61">
        <v>0.14135300000000001</v>
      </c>
      <c r="BX838" s="61">
        <v>0.113761</v>
      </c>
      <c r="BY838" s="61">
        <v>0.225332</v>
      </c>
      <c r="BZ838" s="61">
        <v>0.48344399999999998</v>
      </c>
      <c r="CA838" s="61">
        <v>5.9555999999999998E-2</v>
      </c>
      <c r="CB838" s="61">
        <v>0.12518399999999999</v>
      </c>
      <c r="CC838" s="61">
        <v>0.168269</v>
      </c>
      <c r="CD838" s="61">
        <v>0.153312</v>
      </c>
      <c r="CE838" s="61">
        <v>0.313168</v>
      </c>
      <c r="CF838" s="61">
        <v>0.13277700000000001</v>
      </c>
      <c r="CG838" s="61">
        <v>7.3234999999999995E-2</v>
      </c>
      <c r="CH838" s="61">
        <v>0.16696900000000001</v>
      </c>
      <c r="CI838" s="61">
        <v>0.24515100000000001</v>
      </c>
      <c r="CJ838" s="61">
        <v>0.22858800000000001</v>
      </c>
      <c r="CK838" s="61">
        <v>2.0934999999999999E-2</v>
      </c>
      <c r="CL838" s="61">
        <v>0.117537</v>
      </c>
      <c r="CM838" s="61">
        <v>2.64E-2</v>
      </c>
      <c r="CN838" s="62">
        <f t="shared" si="41"/>
        <v>0.20733036000000002</v>
      </c>
      <c r="CO838" s="61">
        <f t="shared" si="42"/>
        <v>0.21598351895763562</v>
      </c>
      <c r="CR838" s="61">
        <v>50</v>
      </c>
      <c r="CS838" s="61" t="s">
        <v>470</v>
      </c>
      <c r="CT838" s="61">
        <v>1.1836880000000001</v>
      </c>
      <c r="CU838" s="61">
        <v>1.4944299999999999</v>
      </c>
      <c r="CV838" s="61">
        <v>0.92394799999999999</v>
      </c>
      <c r="CW838" s="61">
        <v>0.19323499999999999</v>
      </c>
      <c r="CX838" s="61">
        <v>1.2607E-2</v>
      </c>
      <c r="CY838" s="61">
        <v>0.79364299999999999</v>
      </c>
      <c r="CZ838" s="61">
        <v>0.52215999999999996</v>
      </c>
      <c r="DA838" s="61">
        <v>0.27746100000000001</v>
      </c>
      <c r="DB838" s="61">
        <v>4.5235999999999998E-2</v>
      </c>
      <c r="DC838" s="62">
        <f t="shared" si="43"/>
        <v>0.60515644444444439</v>
      </c>
      <c r="DD838" s="61">
        <f t="shared" si="44"/>
        <v>0.5257422364636285</v>
      </c>
    </row>
    <row r="839" spans="1:108" x14ac:dyDescent="0.2">
      <c r="A839" s="61">
        <v>51</v>
      </c>
      <c r="B839" s="61" t="s">
        <v>470</v>
      </c>
      <c r="C839" s="61">
        <v>0.13431899999999999</v>
      </c>
      <c r="D839" s="61">
        <v>8.2852999999999996E-2</v>
      </c>
      <c r="E839" s="61">
        <v>0.118835</v>
      </c>
      <c r="F839" s="61">
        <v>0.101373</v>
      </c>
      <c r="G839" s="61">
        <v>0.11480799999999999</v>
      </c>
      <c r="H839" s="61">
        <v>0.23780499999999999</v>
      </c>
      <c r="I839" s="61">
        <v>0.222691</v>
      </c>
      <c r="J839" s="61">
        <v>0.12701899999999999</v>
      </c>
      <c r="K839" s="61">
        <v>0.114061</v>
      </c>
      <c r="L839" s="61">
        <v>0.253805</v>
      </c>
      <c r="M839" s="61">
        <v>5.3158999999999998E-2</v>
      </c>
      <c r="N839" s="61">
        <v>0.11241</v>
      </c>
      <c r="O839" s="61">
        <v>1.061321</v>
      </c>
      <c r="P839" s="61">
        <v>8.3756999999999998E-2</v>
      </c>
      <c r="Q839" s="61">
        <v>8.1207000000000001E-2</v>
      </c>
      <c r="R839" s="61">
        <v>4.8356000000000003E-2</v>
      </c>
      <c r="S839" s="61">
        <v>6.2858999999999998E-2</v>
      </c>
      <c r="T839" s="61">
        <v>0.21909200000000001</v>
      </c>
      <c r="U839" s="61">
        <v>0.19078100000000001</v>
      </c>
      <c r="V839" s="61">
        <v>7.5531000000000001E-2</v>
      </c>
      <c r="W839" s="61">
        <v>0.43806099999999998</v>
      </c>
      <c r="X839" s="61">
        <v>0.29560799999999998</v>
      </c>
      <c r="Y839" s="61">
        <v>0.369336</v>
      </c>
      <c r="Z839" s="61">
        <v>6.2967999999999996E-2</v>
      </c>
      <c r="AA839" s="61">
        <v>0.14815500000000001</v>
      </c>
      <c r="AB839" s="61">
        <v>2.3177E-2</v>
      </c>
      <c r="AC839" s="61">
        <v>4.5406000000000002E-2</v>
      </c>
      <c r="AD839" s="61">
        <v>2.4760999999999998E-2</v>
      </c>
      <c r="AE839" s="61">
        <v>0.50149500000000002</v>
      </c>
      <c r="AF839" s="61">
        <v>9.0889999999999999E-2</v>
      </c>
      <c r="AG839" s="61">
        <v>0.189327</v>
      </c>
      <c r="AH839" s="61">
        <v>6.2026999999999999E-2</v>
      </c>
      <c r="AI839" s="61">
        <v>4.9806999999999997E-2</v>
      </c>
      <c r="AJ839" s="61">
        <v>0.27140199999999998</v>
      </c>
      <c r="AK839" s="61">
        <v>0.13777500000000001</v>
      </c>
      <c r="AL839" s="61">
        <v>0.68672800000000001</v>
      </c>
      <c r="AM839" s="61">
        <v>4.6221999999999999E-2</v>
      </c>
      <c r="AN839" s="61">
        <v>0.18038799999999999</v>
      </c>
      <c r="AO839" s="61">
        <v>3.7504000000000003E-2</v>
      </c>
      <c r="AP839" s="61">
        <v>4.3945999999999999E-2</v>
      </c>
      <c r="AQ839" s="61">
        <v>8.3772919109026955E-2</v>
      </c>
      <c r="AR839" s="62">
        <f t="shared" si="38"/>
        <v>0.17767799802704939</v>
      </c>
      <c r="AS839" s="61">
        <f t="shared" si="39"/>
        <v>0.19847696521398522</v>
      </c>
      <c r="AV839" s="61">
        <v>51</v>
      </c>
      <c r="AW839" s="61" t="s">
        <v>470</v>
      </c>
      <c r="AX839" s="61">
        <v>4.7990999999999999E-2</v>
      </c>
      <c r="AY839" s="61">
        <v>0.109443</v>
      </c>
      <c r="AZ839" s="61">
        <v>0.226655</v>
      </c>
      <c r="BA839" s="61">
        <v>0.41267399999999999</v>
      </c>
      <c r="BB839" s="61">
        <v>0.164549</v>
      </c>
      <c r="BC839" s="61">
        <v>0.15857099999999999</v>
      </c>
      <c r="BD839" s="61">
        <v>0.119991</v>
      </c>
      <c r="BE839" s="61">
        <v>5.9330000000000001E-2</v>
      </c>
      <c r="BF839" s="61">
        <v>6.1441999999999997E-2</v>
      </c>
      <c r="BG839" s="61">
        <v>0.61926800000000004</v>
      </c>
      <c r="BH839" s="61">
        <v>0.17277500000000001</v>
      </c>
      <c r="BI839" s="33">
        <v>0.10416666666666667</v>
      </c>
      <c r="BJ839" s="62">
        <f t="shared" si="40"/>
        <v>0.18807130555555554</v>
      </c>
      <c r="BK839" s="61">
        <f t="shared" si="37"/>
        <v>0.17376200426330266</v>
      </c>
      <c r="BM839" s="61">
        <v>51</v>
      </c>
      <c r="BN839" s="61" t="s">
        <v>470</v>
      </c>
      <c r="BO839" s="61">
        <v>0.34790500000000002</v>
      </c>
      <c r="BP839" s="61">
        <v>5.3498999999999998E-2</v>
      </c>
      <c r="BQ839" s="61">
        <v>0.17383100000000001</v>
      </c>
      <c r="BR839" s="61">
        <v>9.8775000000000002E-2</v>
      </c>
      <c r="BS839" s="61">
        <v>0.168651</v>
      </c>
      <c r="BT839" s="61">
        <v>0.878193</v>
      </c>
      <c r="BU839" s="61">
        <v>0.35045100000000001</v>
      </c>
      <c r="BV839" s="61">
        <v>0.21232400000000001</v>
      </c>
      <c r="BW839" s="61">
        <v>0.17669199999999999</v>
      </c>
      <c r="BX839" s="61">
        <v>9.6258999999999997E-2</v>
      </c>
      <c r="BY839" s="61">
        <v>0.25115999999999999</v>
      </c>
      <c r="BZ839" s="61">
        <v>0.58013300000000001</v>
      </c>
      <c r="CA839" s="61">
        <v>7.3712E-2</v>
      </c>
      <c r="CB839" s="61">
        <v>0.12961500000000001</v>
      </c>
      <c r="CC839" s="61">
        <v>0.15936600000000001</v>
      </c>
      <c r="CD839" s="61">
        <v>0.119658</v>
      </c>
      <c r="CE839" s="61">
        <v>0.302651</v>
      </c>
      <c r="CF839" s="61">
        <v>0.136466</v>
      </c>
      <c r="CG839" s="61">
        <v>9.5523999999999998E-2</v>
      </c>
      <c r="CH839" s="61">
        <v>0.162742</v>
      </c>
      <c r="CI839" s="61">
        <v>0.27867599999999998</v>
      </c>
      <c r="CJ839" s="61">
        <v>0.25318299999999999</v>
      </c>
      <c r="CK839" s="61">
        <v>2.4483000000000001E-2</v>
      </c>
      <c r="CL839" s="61">
        <v>8.5613999999999996E-2</v>
      </c>
      <c r="CM839" s="61">
        <v>2.9807E-2</v>
      </c>
      <c r="CN839" s="62">
        <f t="shared" si="41"/>
        <v>0.20957479999999998</v>
      </c>
      <c r="CO839" s="61">
        <f t="shared" si="42"/>
        <v>0.18617619926899895</v>
      </c>
      <c r="CR839" s="61">
        <v>51</v>
      </c>
      <c r="CS839" s="61" t="s">
        <v>470</v>
      </c>
      <c r="CT839" s="61">
        <v>1.3415630000000001</v>
      </c>
      <c r="CU839" s="61">
        <v>1.5822780000000001</v>
      </c>
      <c r="CV839" s="61">
        <v>0.70038599999999995</v>
      </c>
      <c r="CW839" s="61">
        <v>0.12077400000000001</v>
      </c>
      <c r="CX839" s="61">
        <v>2.6294000000000001E-2</v>
      </c>
      <c r="CY839" s="61">
        <v>1.140857</v>
      </c>
      <c r="CZ839" s="61">
        <v>0.48770200000000002</v>
      </c>
      <c r="DA839" s="61">
        <v>0.24099499999999999</v>
      </c>
      <c r="DB839" s="61">
        <v>3.8056E-2</v>
      </c>
      <c r="DC839" s="62">
        <f t="shared" si="43"/>
        <v>0.63098944444444449</v>
      </c>
      <c r="DD839" s="61">
        <f t="shared" si="44"/>
        <v>0.5942241694188547</v>
      </c>
    </row>
    <row r="840" spans="1:108" x14ac:dyDescent="0.2">
      <c r="A840" s="61">
        <v>52</v>
      </c>
      <c r="B840" s="61" t="s">
        <v>470</v>
      </c>
      <c r="C840" s="61">
        <v>0.12541099999999999</v>
      </c>
      <c r="D840" s="61">
        <v>7.9850000000000004E-2</v>
      </c>
      <c r="E840" s="61">
        <v>0.109552</v>
      </c>
      <c r="F840" s="61">
        <v>8.6891999999999997E-2</v>
      </c>
      <c r="G840" s="61">
        <v>0.120408</v>
      </c>
      <c r="H840" s="61">
        <v>0.25530199999999997</v>
      </c>
      <c r="I840" s="61">
        <v>0.21096999999999999</v>
      </c>
      <c r="J840" s="61">
        <v>0.122722</v>
      </c>
      <c r="K840" s="61">
        <v>0.114061</v>
      </c>
      <c r="L840" s="61">
        <v>0.24484700000000001</v>
      </c>
      <c r="M840" s="61">
        <v>8.4168999999999994E-2</v>
      </c>
      <c r="N840" s="61">
        <v>0.12989899999999999</v>
      </c>
      <c r="O840" s="61">
        <v>1.2185569999999999</v>
      </c>
      <c r="P840" s="61">
        <v>9.2239000000000002E-2</v>
      </c>
      <c r="Q840" s="61">
        <v>8.3299999999999999E-2</v>
      </c>
      <c r="R840" s="61">
        <v>5.0951000000000003E-2</v>
      </c>
      <c r="S840" s="61">
        <v>5.6572999999999998E-2</v>
      </c>
      <c r="T840" s="61">
        <v>0.18314800000000001</v>
      </c>
      <c r="U840" s="61">
        <v>0.19364300000000001</v>
      </c>
      <c r="V840" s="61">
        <v>7.2625999999999996E-2</v>
      </c>
      <c r="W840" s="61">
        <v>0.38712200000000002</v>
      </c>
      <c r="X840" s="61">
        <v>0.291603</v>
      </c>
      <c r="Y840" s="61">
        <v>0.39513500000000001</v>
      </c>
      <c r="Z840" s="61">
        <v>5.919E-2</v>
      </c>
      <c r="AA840" s="61">
        <v>0.13586500000000001</v>
      </c>
      <c r="AB840" s="61">
        <v>2.1988000000000001E-2</v>
      </c>
      <c r="AC840" s="61">
        <v>3.9530000000000003E-2</v>
      </c>
      <c r="AD840" s="61">
        <v>2.1385000000000001E-2</v>
      </c>
      <c r="AE840" s="61">
        <v>0.53841399999999995</v>
      </c>
      <c r="AF840" s="61">
        <v>9.0889999999999999E-2</v>
      </c>
      <c r="AG840" s="61">
        <v>0.16118399999999999</v>
      </c>
      <c r="AH840" s="61">
        <v>6.2285E-2</v>
      </c>
      <c r="AI840" s="61">
        <v>4.1836999999999999E-2</v>
      </c>
      <c r="AJ840" s="61">
        <v>0.20505999999999999</v>
      </c>
      <c r="AK840" s="61">
        <v>0.117629</v>
      </c>
      <c r="AL840" s="61">
        <v>0.79475300000000004</v>
      </c>
      <c r="AM840" s="61">
        <v>5.6609E-2</v>
      </c>
      <c r="AN840" s="61">
        <v>0.15637499999999999</v>
      </c>
      <c r="AO840" s="61">
        <v>3.6783000000000003E-2</v>
      </c>
      <c r="AP840" s="61">
        <v>5.5083E-2</v>
      </c>
      <c r="AQ840" s="61">
        <v>8.4057913247362254E-2</v>
      </c>
      <c r="AR840" s="62">
        <f t="shared" si="38"/>
        <v>0.18019263203042352</v>
      </c>
      <c r="AS840" s="61">
        <f t="shared" si="39"/>
        <v>0.2236570294375623</v>
      </c>
      <c r="AV840" s="61">
        <v>52</v>
      </c>
      <c r="AW840" s="61" t="s">
        <v>470</v>
      </c>
      <c r="AX840" s="61">
        <v>4.4991999999999997E-2</v>
      </c>
      <c r="AY840" s="61">
        <v>9.2342999999999995E-2</v>
      </c>
      <c r="AZ840" s="61">
        <v>0.105036</v>
      </c>
      <c r="BA840" s="61">
        <v>0.47923300000000002</v>
      </c>
      <c r="BB840" s="61">
        <v>0.153784</v>
      </c>
      <c r="BC840" s="61">
        <v>0.15337200000000001</v>
      </c>
      <c r="BD840" s="61">
        <v>0.14548800000000001</v>
      </c>
      <c r="BE840" s="61">
        <v>5.7331E-2</v>
      </c>
      <c r="BF840" s="61">
        <v>5.2867999999999998E-2</v>
      </c>
      <c r="BG840" s="61">
        <v>0.40449499999999999</v>
      </c>
      <c r="BH840" s="61">
        <v>0.204987</v>
      </c>
      <c r="BI840" s="33">
        <v>0.10468074074074074</v>
      </c>
      <c r="BJ840" s="62">
        <f t="shared" si="40"/>
        <v>0.16655081172839506</v>
      </c>
      <c r="BK840" s="61">
        <f t="shared" ref="BK840:BK871" si="45">STDEV(AX840:BH840)</f>
        <v>0.14325411560738677</v>
      </c>
      <c r="BM840" s="61">
        <v>52</v>
      </c>
      <c r="BN840" s="61" t="s">
        <v>470</v>
      </c>
      <c r="BO840" s="61">
        <v>0.268264</v>
      </c>
      <c r="BP840" s="61">
        <v>4.9535999999999997E-2</v>
      </c>
      <c r="BQ840" s="61">
        <v>0.164601</v>
      </c>
      <c r="BR840" s="61">
        <v>8.2383999999999999E-2</v>
      </c>
      <c r="BS840" s="61">
        <v>0.16723299999999999</v>
      </c>
      <c r="BT840" s="61">
        <v>0.68810800000000005</v>
      </c>
      <c r="BU840" s="61">
        <v>0.237405</v>
      </c>
      <c r="BV840" s="61">
        <v>0.21418699999999999</v>
      </c>
      <c r="BW840" s="61">
        <v>0.170711</v>
      </c>
      <c r="BX840" s="61">
        <v>0.10501099999999999</v>
      </c>
      <c r="BY840" s="61">
        <v>0.26897300000000002</v>
      </c>
      <c r="BZ840" s="61">
        <v>0.476775</v>
      </c>
      <c r="CA840" s="61">
        <v>6.4436999999999994E-2</v>
      </c>
      <c r="CB840" s="61">
        <v>0.132938</v>
      </c>
      <c r="CC840" s="61">
        <v>0.16292699999999999</v>
      </c>
      <c r="CD840" s="61">
        <v>0.14583399999999999</v>
      </c>
      <c r="CE840" s="61">
        <v>0.37743700000000002</v>
      </c>
      <c r="CF840" s="61">
        <v>0.15490599999999999</v>
      </c>
      <c r="CG840" s="61">
        <v>7.9602999999999993E-2</v>
      </c>
      <c r="CH840" s="61">
        <v>0.14583299999999999</v>
      </c>
      <c r="CI840" s="61">
        <v>0.26819900000000002</v>
      </c>
      <c r="CJ840" s="61">
        <v>0.21701400000000001</v>
      </c>
      <c r="CK840" s="61">
        <v>2.6256999999999999E-2</v>
      </c>
      <c r="CL840" s="61">
        <v>0.11608599999999999</v>
      </c>
      <c r="CM840" s="61">
        <v>2.1717E-2</v>
      </c>
      <c r="CN840" s="62">
        <f t="shared" si="41"/>
        <v>0.19225503999999993</v>
      </c>
      <c r="CO840" s="61">
        <f t="shared" si="42"/>
        <v>0.14792111943377131</v>
      </c>
      <c r="CR840" s="61">
        <v>52</v>
      </c>
      <c r="CS840" s="61" t="s">
        <v>470</v>
      </c>
      <c r="CT840" s="61">
        <v>0.98643800000000004</v>
      </c>
      <c r="CU840" s="61">
        <v>1.318608</v>
      </c>
      <c r="CV840" s="61">
        <v>0.95373399999999997</v>
      </c>
      <c r="CW840" s="61">
        <v>0.15398300000000001</v>
      </c>
      <c r="CX840" s="61">
        <v>2.5214E-2</v>
      </c>
      <c r="CY840" s="61">
        <v>0.96728599999999998</v>
      </c>
      <c r="CZ840" s="61">
        <v>0.41878599999999999</v>
      </c>
      <c r="DA840" s="61">
        <v>0.296489</v>
      </c>
      <c r="DB840" s="61">
        <v>3.9491999999999999E-2</v>
      </c>
      <c r="DC840" s="62">
        <f t="shared" si="43"/>
        <v>0.57333666666666661</v>
      </c>
      <c r="DD840" s="61">
        <f t="shared" si="44"/>
        <v>0.48577218207535316</v>
      </c>
    </row>
    <row r="841" spans="1:108" x14ac:dyDescent="0.2">
      <c r="A841" s="61">
        <v>53</v>
      </c>
      <c r="B841" s="61" t="s">
        <v>470</v>
      </c>
      <c r="C841" s="61">
        <v>0.119243</v>
      </c>
      <c r="D841" s="61">
        <v>7.8048999999999993E-2</v>
      </c>
      <c r="E841" s="61">
        <v>0.109552</v>
      </c>
      <c r="F841" s="61">
        <v>0.101373</v>
      </c>
      <c r="G841" s="61">
        <v>0.117607</v>
      </c>
      <c r="H841" s="61">
        <v>0.248671</v>
      </c>
      <c r="I841" s="61">
        <v>0.22708600000000001</v>
      </c>
      <c r="J841" s="61">
        <v>0.115559</v>
      </c>
      <c r="K841" s="61">
        <v>0.105715</v>
      </c>
      <c r="L841" s="61">
        <v>0.17766299999999999</v>
      </c>
      <c r="M841" s="61">
        <v>5.9066E-2</v>
      </c>
      <c r="N841" s="61">
        <v>0.12989899999999999</v>
      </c>
      <c r="O841" s="61">
        <v>1.565774</v>
      </c>
      <c r="P841" s="61">
        <v>9.1708999999999999E-2</v>
      </c>
      <c r="Q841" s="61">
        <v>9.9625000000000005E-2</v>
      </c>
      <c r="R841" s="61">
        <v>5.4677999999999997E-2</v>
      </c>
      <c r="S841" s="61">
        <v>7.4732000000000007E-2</v>
      </c>
      <c r="T841" s="61">
        <v>0.18229200000000001</v>
      </c>
      <c r="U841" s="61">
        <v>0.182196</v>
      </c>
      <c r="V841" s="61">
        <v>7.1657999999999999E-2</v>
      </c>
      <c r="W841" s="61">
        <v>0.179978</v>
      </c>
      <c r="X841" s="61">
        <v>0.25635400000000003</v>
      </c>
      <c r="Y841" s="61">
        <v>0.369336</v>
      </c>
      <c r="Z841" s="61">
        <v>6.0868999999999999E-2</v>
      </c>
      <c r="AA841" s="61">
        <v>0.13450000000000001</v>
      </c>
      <c r="AB841" s="61">
        <v>2.0205000000000001E-2</v>
      </c>
      <c r="AC841" s="61">
        <v>3.6325000000000003E-2</v>
      </c>
      <c r="AD841" s="61">
        <v>1.9696000000000002E-2</v>
      </c>
      <c r="AE841" s="61">
        <v>0.49944300000000003</v>
      </c>
      <c r="AF841" s="61">
        <v>8.1698999999999994E-2</v>
      </c>
      <c r="AG841" s="61">
        <v>0.16800699999999999</v>
      </c>
      <c r="AH841" s="61">
        <v>6.2285E-2</v>
      </c>
      <c r="AI841" s="61">
        <v>1.9923E-2</v>
      </c>
      <c r="AJ841" s="61">
        <v>0.229184</v>
      </c>
      <c r="AK841" s="61">
        <v>0.11113000000000001</v>
      </c>
      <c r="AL841" s="61">
        <v>0.64814899999999998</v>
      </c>
      <c r="AM841" s="61">
        <v>6.5957000000000002E-2</v>
      </c>
      <c r="AN841" s="61">
        <v>0.158133</v>
      </c>
      <c r="AO841" s="61">
        <v>3.6061999999999997E-2</v>
      </c>
      <c r="AP841" s="61">
        <v>8.9246000000000006E-2</v>
      </c>
      <c r="AQ841" s="61">
        <v>7.5794607268464251E-2</v>
      </c>
      <c r="AR841" s="62">
        <f t="shared" si="38"/>
        <v>0.17644933188459672</v>
      </c>
      <c r="AS841" s="61">
        <f t="shared" si="39"/>
        <v>0.25476855758872785</v>
      </c>
      <c r="AV841" s="61">
        <v>53</v>
      </c>
      <c r="AW841" s="61" t="s">
        <v>470</v>
      </c>
      <c r="AX841" s="61">
        <v>4.0992000000000001E-2</v>
      </c>
      <c r="AY841" s="61">
        <v>0.101463</v>
      </c>
      <c r="AZ841" s="61">
        <v>0.105036</v>
      </c>
      <c r="BA841" s="61">
        <v>0.33723999999999998</v>
      </c>
      <c r="BB841" s="61">
        <v>0.149171</v>
      </c>
      <c r="BC841" s="61">
        <v>0.15337200000000001</v>
      </c>
      <c r="BD841" s="61">
        <v>0.142489</v>
      </c>
      <c r="BE841" s="61">
        <v>5.6663999999999999E-2</v>
      </c>
      <c r="BF841" s="61">
        <v>5.5725999999999998E-2</v>
      </c>
      <c r="BG841" s="61">
        <v>0.41523700000000002</v>
      </c>
      <c r="BH841" s="61">
        <v>0.158133</v>
      </c>
      <c r="BI841" s="33">
        <v>0.12191333333333335</v>
      </c>
      <c r="BJ841" s="62">
        <f t="shared" si="40"/>
        <v>0.15311969444444448</v>
      </c>
      <c r="BK841" s="61">
        <f t="shared" si="45"/>
        <v>0.11790392157199241</v>
      </c>
      <c r="BM841" s="61">
        <v>53</v>
      </c>
      <c r="BN841" s="61" t="s">
        <v>470</v>
      </c>
      <c r="BO841" s="61">
        <v>0.29341200000000001</v>
      </c>
      <c r="BP841" s="61">
        <v>4.7553999999999999E-2</v>
      </c>
      <c r="BQ841" s="61">
        <v>0.13383400000000001</v>
      </c>
      <c r="BR841" s="61">
        <v>8.9717000000000005E-2</v>
      </c>
      <c r="BS841" s="61">
        <v>0.19841200000000001</v>
      </c>
      <c r="BT841" s="61">
        <v>0.74640099999999998</v>
      </c>
      <c r="BU841" s="61">
        <v>0.41828399999999999</v>
      </c>
      <c r="BV841" s="61">
        <v>0.206737</v>
      </c>
      <c r="BW841" s="61">
        <v>0.17125499999999999</v>
      </c>
      <c r="BX841" s="61">
        <v>8.7509000000000003E-2</v>
      </c>
      <c r="BY841" s="61">
        <v>0.233348</v>
      </c>
      <c r="BZ841" s="61">
        <v>0.51345099999999999</v>
      </c>
      <c r="CA841" s="61">
        <v>5.0280999999999999E-2</v>
      </c>
      <c r="CB841" s="61">
        <v>0.148448</v>
      </c>
      <c r="CC841" s="61">
        <v>0.16292699999999999</v>
      </c>
      <c r="CD841" s="61">
        <v>7.8525999999999999E-2</v>
      </c>
      <c r="CE841" s="61">
        <v>0.87406499999999998</v>
      </c>
      <c r="CF841" s="61">
        <v>0.19547600000000001</v>
      </c>
      <c r="CG841" s="61">
        <v>8.0665000000000001E-2</v>
      </c>
      <c r="CH841" s="61">
        <v>0.15006</v>
      </c>
      <c r="CI841" s="61">
        <v>0.23257900000000001</v>
      </c>
      <c r="CJ841" s="61">
        <v>0.21556700000000001</v>
      </c>
      <c r="CK841" s="61">
        <v>1.9869999999999999E-2</v>
      </c>
      <c r="CL841" s="61">
        <v>0.10738</v>
      </c>
      <c r="CM841" s="61">
        <v>2.9807E-2</v>
      </c>
      <c r="CN841" s="62">
        <f t="shared" si="41"/>
        <v>0.21942260000000002</v>
      </c>
      <c r="CO841" s="61">
        <f t="shared" si="42"/>
        <v>0.2123073872254567</v>
      </c>
      <c r="CR841" s="61">
        <v>53</v>
      </c>
      <c r="CS841" s="61" t="s">
        <v>470</v>
      </c>
      <c r="CT841" s="61">
        <v>1.1836880000000001</v>
      </c>
      <c r="CU841" s="61">
        <v>1.1427849999999999</v>
      </c>
      <c r="CV841" s="61">
        <v>0.65570799999999996</v>
      </c>
      <c r="CW841" s="61">
        <v>0.160026</v>
      </c>
      <c r="CX841" s="61">
        <v>2.0531000000000001E-2</v>
      </c>
      <c r="CY841" s="61">
        <v>0.54564299999999999</v>
      </c>
      <c r="CZ841" s="61">
        <v>0.43071399999999999</v>
      </c>
      <c r="DA841" s="61">
        <v>0.26001800000000003</v>
      </c>
      <c r="DB841" s="61">
        <v>4.5235999999999998E-2</v>
      </c>
      <c r="DC841" s="62">
        <f t="shared" si="43"/>
        <v>0.49381655555555554</v>
      </c>
      <c r="DD841" s="61">
        <f t="shared" si="44"/>
        <v>0.43607067028582391</v>
      </c>
    </row>
    <row r="842" spans="1:108" x14ac:dyDescent="0.2">
      <c r="A842" s="61">
        <v>54</v>
      </c>
      <c r="B842" s="61" t="s">
        <v>470</v>
      </c>
      <c r="C842" s="61">
        <v>0.111704</v>
      </c>
      <c r="D842" s="61">
        <v>7.7450000000000005E-2</v>
      </c>
      <c r="E842" s="61">
        <v>0.105838</v>
      </c>
      <c r="F842" s="61">
        <v>7.7237E-2</v>
      </c>
      <c r="G842" s="61">
        <v>0.109207</v>
      </c>
      <c r="H842" s="61">
        <v>0.26377</v>
      </c>
      <c r="I842" s="61">
        <v>0.30620000000000003</v>
      </c>
      <c r="J842" s="61">
        <v>0.134182</v>
      </c>
      <c r="K842" s="61">
        <v>0.119625</v>
      </c>
      <c r="L842" s="61">
        <v>0.22394500000000001</v>
      </c>
      <c r="M842" s="61">
        <v>5.0206000000000001E-2</v>
      </c>
      <c r="N842" s="61">
        <v>0.13239600000000001</v>
      </c>
      <c r="O842" s="61">
        <v>1.159594</v>
      </c>
      <c r="P842" s="61">
        <v>8.0046999999999993E-2</v>
      </c>
      <c r="Q842" s="61">
        <v>8.4556000000000006E-2</v>
      </c>
      <c r="R842" s="61">
        <v>5.9395999999999997E-2</v>
      </c>
      <c r="S842" s="61">
        <v>5.7272000000000003E-2</v>
      </c>
      <c r="T842" s="61">
        <v>0.220804</v>
      </c>
      <c r="U842" s="61">
        <v>0.16311800000000001</v>
      </c>
      <c r="V842" s="61">
        <v>7.0205000000000004E-2</v>
      </c>
      <c r="W842" s="61">
        <v>0.14602000000000001</v>
      </c>
      <c r="X842" s="61">
        <v>0.24273500000000001</v>
      </c>
      <c r="Y842" s="61">
        <v>0.37748300000000001</v>
      </c>
      <c r="Z842" s="61">
        <v>6.2128000000000003E-2</v>
      </c>
      <c r="AA842" s="61">
        <v>0.13108600000000001</v>
      </c>
      <c r="AB842" s="61">
        <v>2.3771E-2</v>
      </c>
      <c r="AC842" s="61">
        <v>4.1133000000000003E-2</v>
      </c>
      <c r="AD842" s="61">
        <v>2.4198999999999998E-2</v>
      </c>
      <c r="AE842" s="61">
        <v>0.55379699999999998</v>
      </c>
      <c r="AF842" s="61">
        <v>9.8039000000000001E-2</v>
      </c>
      <c r="AG842" s="61">
        <v>0.179094</v>
      </c>
      <c r="AH842" s="61">
        <v>5.6211999999999998E-2</v>
      </c>
      <c r="AI842" s="61">
        <v>3.7852999999999998E-2</v>
      </c>
      <c r="AJ842" s="61">
        <v>0.22315399999999999</v>
      </c>
      <c r="AK842" s="61">
        <v>0.168319</v>
      </c>
      <c r="AL842" s="61">
        <v>0.72916700000000001</v>
      </c>
      <c r="AM842" s="61">
        <v>5.2454000000000001E-2</v>
      </c>
      <c r="AN842" s="61">
        <v>0.165161</v>
      </c>
      <c r="AO842" s="61">
        <v>4.6879999999999998E-2</v>
      </c>
      <c r="AP842" s="61">
        <v>7.7657000000000004E-2</v>
      </c>
      <c r="AQ842" s="61">
        <v>8.1493434935521677E-2</v>
      </c>
      <c r="AR842" s="62">
        <f t="shared" si="38"/>
        <v>0.17377042524232988</v>
      </c>
      <c r="AS842" s="61">
        <f t="shared" si="39"/>
        <v>0.2106533944859828</v>
      </c>
      <c r="AV842" s="61">
        <v>54</v>
      </c>
      <c r="AW842" s="61" t="s">
        <v>470</v>
      </c>
      <c r="AX842" s="61">
        <v>4.1992000000000002E-2</v>
      </c>
      <c r="AY842" s="61">
        <v>0.101463</v>
      </c>
      <c r="AZ842" s="61">
        <v>0.125306</v>
      </c>
      <c r="BA842" s="61">
        <v>0.40823599999999999</v>
      </c>
      <c r="BB842" s="61">
        <v>0.164549</v>
      </c>
      <c r="BC842" s="61">
        <v>0.152506</v>
      </c>
      <c r="BD842" s="61">
        <v>0.175486</v>
      </c>
      <c r="BE842" s="61">
        <v>5.7331E-2</v>
      </c>
      <c r="BF842" s="61">
        <v>5.2867999999999998E-2</v>
      </c>
      <c r="BG842" s="61">
        <v>0.39017499999999999</v>
      </c>
      <c r="BH842" s="61">
        <v>0.181559</v>
      </c>
      <c r="BI842" s="33">
        <v>0.11959851851851852</v>
      </c>
      <c r="BJ842" s="62">
        <f t="shared" si="40"/>
        <v>0.16425579320987654</v>
      </c>
      <c r="BK842" s="61">
        <f t="shared" si="45"/>
        <v>0.12457800858527449</v>
      </c>
      <c r="BM842" s="61">
        <v>54</v>
      </c>
      <c r="BN842" s="61" t="s">
        <v>470</v>
      </c>
      <c r="BO842" s="61">
        <v>0.34790500000000002</v>
      </c>
      <c r="BP842" s="61">
        <v>5.4820000000000001E-2</v>
      </c>
      <c r="BQ842" s="61">
        <v>0.143065</v>
      </c>
      <c r="BR842" s="61">
        <v>0.50207000000000002</v>
      </c>
      <c r="BS842" s="61">
        <v>0.191327</v>
      </c>
      <c r="BT842" s="61">
        <v>0.736263</v>
      </c>
      <c r="BU842" s="61">
        <v>0.22609799999999999</v>
      </c>
      <c r="BV842" s="61">
        <v>0.204874</v>
      </c>
      <c r="BW842" s="61">
        <v>0.194633</v>
      </c>
      <c r="BX842" s="61">
        <v>8.5320999999999994E-2</v>
      </c>
      <c r="BY842" s="61">
        <v>0.24670700000000001</v>
      </c>
      <c r="BZ842" s="61">
        <v>0.53012099999999995</v>
      </c>
      <c r="CA842" s="61">
        <v>7.5664999999999996E-2</v>
      </c>
      <c r="CB842" s="61">
        <v>0.12629099999999999</v>
      </c>
      <c r="CC842" s="61">
        <v>0.15135299999999999</v>
      </c>
      <c r="CD842" s="61">
        <v>0.16452900000000001</v>
      </c>
      <c r="CE842" s="61">
        <v>0.33770699999999998</v>
      </c>
      <c r="CF842" s="61">
        <v>0.140153</v>
      </c>
      <c r="CG842" s="61">
        <v>7.5357999999999994E-2</v>
      </c>
      <c r="CH842" s="61">
        <v>0.16908200000000001</v>
      </c>
      <c r="CI842" s="61">
        <v>0.27867599999999998</v>
      </c>
      <c r="CJ842" s="61">
        <v>0.189526</v>
      </c>
      <c r="CK842" s="61">
        <v>2.1644E-2</v>
      </c>
      <c r="CL842" s="61">
        <v>0.124067</v>
      </c>
      <c r="CM842" s="61">
        <v>2.8104000000000001E-2</v>
      </c>
      <c r="CN842" s="62">
        <f t="shared" si="41"/>
        <v>0.21381435999999998</v>
      </c>
      <c r="CO842" s="61">
        <f t="shared" si="42"/>
        <v>0.16861538704842458</v>
      </c>
      <c r="CR842" s="61">
        <v>54</v>
      </c>
      <c r="CS842" s="61" t="s">
        <v>470</v>
      </c>
      <c r="CT842" s="61">
        <v>1.203438</v>
      </c>
      <c r="CU842" s="61">
        <v>1.7581009999999999</v>
      </c>
      <c r="CV842" s="61">
        <v>0.89412000000000003</v>
      </c>
      <c r="CW842" s="61">
        <v>0.24154800000000001</v>
      </c>
      <c r="CX842" s="61">
        <v>2.5933999999999999E-2</v>
      </c>
      <c r="CY842" s="61">
        <v>0.84328599999999998</v>
      </c>
      <c r="CZ842" s="61">
        <v>0.40023300000000001</v>
      </c>
      <c r="DA842" s="61">
        <v>0.247338</v>
      </c>
      <c r="DB842" s="61">
        <v>3.8774000000000003E-2</v>
      </c>
      <c r="DC842" s="62">
        <f t="shared" si="43"/>
        <v>0.62808577777777785</v>
      </c>
      <c r="DD842" s="61">
        <f t="shared" si="44"/>
        <v>0.58962088161478332</v>
      </c>
    </row>
    <row r="843" spans="1:108" x14ac:dyDescent="0.2">
      <c r="A843" s="61">
        <v>55</v>
      </c>
      <c r="B843" s="61" t="s">
        <v>470</v>
      </c>
      <c r="C843" s="61">
        <v>0.11376</v>
      </c>
      <c r="D843" s="61">
        <v>7.1446999999999997E-2</v>
      </c>
      <c r="E843" s="61">
        <v>0.11047999999999999</v>
      </c>
      <c r="F843" s="61">
        <v>9.6546000000000007E-2</v>
      </c>
      <c r="G843" s="61">
        <v>0.109207</v>
      </c>
      <c r="H843" s="61">
        <v>0.24082200000000001</v>
      </c>
      <c r="I843" s="61">
        <v>0.31059599999999998</v>
      </c>
      <c r="J843" s="61">
        <v>0.12892899999999999</v>
      </c>
      <c r="K843" s="61">
        <v>0.13075200000000001</v>
      </c>
      <c r="L843" s="61">
        <v>0.253805</v>
      </c>
      <c r="M843" s="61">
        <v>3.8392000000000003E-2</v>
      </c>
      <c r="N843" s="61">
        <v>0.11241</v>
      </c>
      <c r="O843" s="61">
        <v>1.067868</v>
      </c>
      <c r="P843" s="61">
        <v>8.9589000000000002E-2</v>
      </c>
      <c r="Q843" s="61">
        <v>7.1161000000000002E-2</v>
      </c>
      <c r="R843" s="61">
        <v>5.5385999999999998E-2</v>
      </c>
      <c r="S843" s="61">
        <v>6.4255999999999994E-2</v>
      </c>
      <c r="T843" s="61">
        <v>0.19855200000000001</v>
      </c>
      <c r="U843" s="61">
        <v>0.17361099999999999</v>
      </c>
      <c r="V843" s="61">
        <v>7.0205000000000004E-2</v>
      </c>
      <c r="W843" s="61">
        <v>0.152812</v>
      </c>
      <c r="X843" s="61">
        <v>0.25154700000000002</v>
      </c>
      <c r="Y843" s="61">
        <v>0.34217900000000001</v>
      </c>
      <c r="Z843" s="61">
        <v>5.8349999999999999E-2</v>
      </c>
      <c r="AA843" s="61">
        <v>0.12767200000000001</v>
      </c>
      <c r="AB843" s="61">
        <v>1.9016999999999999E-2</v>
      </c>
      <c r="AC843" s="61">
        <v>3.5256000000000003E-2</v>
      </c>
      <c r="AD843" s="61">
        <v>2.1385000000000001E-2</v>
      </c>
      <c r="AE843" s="61">
        <v>0.49534099999999998</v>
      </c>
      <c r="AF843" s="61">
        <v>8.9869000000000004E-2</v>
      </c>
      <c r="AG843" s="61">
        <v>0.15009800000000001</v>
      </c>
      <c r="AH843" s="61">
        <v>5.3497999999999997E-2</v>
      </c>
      <c r="AI843" s="61">
        <v>2.7892E-2</v>
      </c>
      <c r="AJ843" s="61">
        <v>0.27743400000000001</v>
      </c>
      <c r="AK843" s="61">
        <v>0.137125</v>
      </c>
      <c r="AL843" s="61">
        <v>0.64429000000000003</v>
      </c>
      <c r="AM843" s="61">
        <v>4.3624999999999997E-2</v>
      </c>
      <c r="AN843" s="61">
        <v>0.14759</v>
      </c>
      <c r="AO843" s="61">
        <v>4.1831E-2</v>
      </c>
      <c r="AP843" s="61">
        <v>6.1705000000000003E-2</v>
      </c>
      <c r="AQ843" s="61">
        <v>6.6676436107854634E-2</v>
      </c>
      <c r="AR843" s="62">
        <f t="shared" si="38"/>
        <v>0.164706498441655</v>
      </c>
      <c r="AS843" s="61">
        <f t="shared" si="39"/>
        <v>0.19305014025096548</v>
      </c>
      <c r="AV843" s="61">
        <v>55</v>
      </c>
      <c r="AW843" s="61" t="s">
        <v>470</v>
      </c>
      <c r="AX843" s="61">
        <v>4.2992000000000002E-2</v>
      </c>
      <c r="AY843" s="61">
        <v>9.5763000000000001E-2</v>
      </c>
      <c r="AZ843" s="61">
        <v>0.10135</v>
      </c>
      <c r="BA843" s="61">
        <v>0.39936100000000002</v>
      </c>
      <c r="BB843" s="61">
        <v>0.16378000000000001</v>
      </c>
      <c r="BC843" s="61">
        <v>0.136908</v>
      </c>
      <c r="BD843" s="61">
        <v>0.15898699999999999</v>
      </c>
      <c r="BE843" s="61">
        <v>5.9330000000000001E-2</v>
      </c>
      <c r="BF843" s="61">
        <v>5.144E-2</v>
      </c>
      <c r="BG843" s="61">
        <v>0.41881400000000002</v>
      </c>
      <c r="BH843" s="61">
        <v>0.158133</v>
      </c>
      <c r="BI843" s="33">
        <v>0.13271629629629628</v>
      </c>
      <c r="BJ843" s="62">
        <f t="shared" si="40"/>
        <v>0.15996452469135805</v>
      </c>
      <c r="BK843" s="61">
        <f t="shared" si="45"/>
        <v>0.12959230201001348</v>
      </c>
      <c r="BM843" s="61">
        <v>55</v>
      </c>
      <c r="BN843" s="61" t="s">
        <v>470</v>
      </c>
      <c r="BO843" s="61">
        <v>0.34371099999999999</v>
      </c>
      <c r="BP843" s="61">
        <v>4.6893999999999998E-2</v>
      </c>
      <c r="BQ843" s="61">
        <v>0.150756</v>
      </c>
      <c r="BR843" s="61">
        <v>0.103951</v>
      </c>
      <c r="BS843" s="61">
        <v>0.18991</v>
      </c>
      <c r="BT843" s="61">
        <v>0.776814</v>
      </c>
      <c r="BU843" s="61">
        <v>0.24870700000000001</v>
      </c>
      <c r="BV843" s="61">
        <v>0.221637</v>
      </c>
      <c r="BW843" s="61">
        <v>0.189196</v>
      </c>
      <c r="BX843" s="61">
        <v>0.109386</v>
      </c>
      <c r="BY843" s="61">
        <v>0.24047299999999999</v>
      </c>
      <c r="BZ843" s="61">
        <v>0.51678500000000005</v>
      </c>
      <c r="CA843" s="61">
        <v>6.1019999999999998E-2</v>
      </c>
      <c r="CB843" s="61">
        <v>0.145124</v>
      </c>
      <c r="CC843" s="61">
        <v>0.14868200000000001</v>
      </c>
      <c r="CD843" s="61">
        <v>0.157051</v>
      </c>
      <c r="CE843" s="61">
        <v>0.35056100000000001</v>
      </c>
      <c r="CF843" s="61">
        <v>0.136466</v>
      </c>
      <c r="CG843" s="61">
        <v>8.4909999999999999E-2</v>
      </c>
      <c r="CH843" s="61">
        <v>0.15428800000000001</v>
      </c>
      <c r="CI843" s="61">
        <v>0.24724699999999999</v>
      </c>
      <c r="CJ843" s="61">
        <v>0.26475700000000002</v>
      </c>
      <c r="CK843" s="61">
        <v>1.8096000000000001E-2</v>
      </c>
      <c r="CL843" s="61">
        <v>0.137127</v>
      </c>
      <c r="CM843" s="61">
        <v>2.7251999999999998E-2</v>
      </c>
      <c r="CN843" s="62">
        <f t="shared" si="41"/>
        <v>0.20283204000000002</v>
      </c>
      <c r="CO843" s="61">
        <f t="shared" si="42"/>
        <v>0.1637674253373464</v>
      </c>
      <c r="CR843" s="61">
        <v>55</v>
      </c>
      <c r="CS843" s="61" t="s">
        <v>470</v>
      </c>
      <c r="CT843" s="61">
        <v>1.0258750000000001</v>
      </c>
      <c r="CU843" s="61">
        <v>1.318608</v>
      </c>
      <c r="CV843" s="61">
        <v>0.83450599999999997</v>
      </c>
      <c r="CW843" s="61">
        <v>0.15398300000000001</v>
      </c>
      <c r="CX843" s="61">
        <v>1.9449999999999999E-2</v>
      </c>
      <c r="CY843" s="61">
        <v>0.66964299999999999</v>
      </c>
      <c r="CZ843" s="61">
        <v>0.43601499999999999</v>
      </c>
      <c r="DA843" s="61">
        <v>0.23782200000000001</v>
      </c>
      <c r="DB843" s="61">
        <v>3.8774000000000003E-2</v>
      </c>
      <c r="DC843" s="62">
        <f t="shared" si="43"/>
        <v>0.52607511111111127</v>
      </c>
      <c r="DD843" s="61">
        <f t="shared" si="44"/>
        <v>0.46333495656124501</v>
      </c>
    </row>
    <row r="844" spans="1:108" x14ac:dyDescent="0.2">
      <c r="A844" s="61">
        <v>56</v>
      </c>
      <c r="B844" s="61" t="s">
        <v>470</v>
      </c>
      <c r="C844" s="61">
        <v>0.10828</v>
      </c>
      <c r="D844" s="61">
        <v>8.2852999999999996E-2</v>
      </c>
      <c r="E844" s="61">
        <v>8.8197999999999999E-2</v>
      </c>
      <c r="F844" s="61">
        <v>0.106201</v>
      </c>
      <c r="G844" s="61">
        <v>8.6804999999999993E-2</v>
      </c>
      <c r="H844" s="61">
        <v>0.21124699999999999</v>
      </c>
      <c r="I844" s="61">
        <v>0.17873900000000001</v>
      </c>
      <c r="J844" s="61">
        <v>0.113649</v>
      </c>
      <c r="K844" s="61">
        <v>0.108497</v>
      </c>
      <c r="L844" s="61">
        <v>0.17766299999999999</v>
      </c>
      <c r="M844" s="61">
        <v>5.9066E-2</v>
      </c>
      <c r="N844" s="61">
        <v>8.2432000000000005E-2</v>
      </c>
      <c r="O844" s="61">
        <v>0.78615999999999997</v>
      </c>
      <c r="P844" s="61">
        <v>8.3226999999999995E-2</v>
      </c>
      <c r="Q844" s="61">
        <v>4.9813000000000003E-2</v>
      </c>
      <c r="R844" s="61">
        <v>6.9585999999999995E-2</v>
      </c>
      <c r="S844" s="61">
        <v>5.7471000000000001E-2</v>
      </c>
      <c r="T844" s="61">
        <v>0.15148200000000001</v>
      </c>
      <c r="U844" s="61">
        <v>0.16502600000000001</v>
      </c>
      <c r="V844" s="61">
        <v>6.6332000000000002E-2</v>
      </c>
      <c r="W844" s="61">
        <v>0.159604</v>
      </c>
      <c r="X844" s="61">
        <v>0.24834300000000001</v>
      </c>
      <c r="Y844" s="61">
        <v>0.348968</v>
      </c>
      <c r="Z844" s="61">
        <v>5.3732000000000002E-2</v>
      </c>
      <c r="AA844" s="61">
        <v>0.121528</v>
      </c>
      <c r="AB844" s="61">
        <v>1.4262E-2</v>
      </c>
      <c r="AC844" s="61">
        <v>3.3654000000000003E-2</v>
      </c>
      <c r="AD844" s="61">
        <v>1.9696000000000002E-2</v>
      </c>
      <c r="AE844" s="61">
        <v>0.46252399999999999</v>
      </c>
      <c r="AF844" s="61">
        <v>7.9657000000000006E-2</v>
      </c>
      <c r="AG844" s="61">
        <v>0.16203699999999999</v>
      </c>
      <c r="AH844" s="61">
        <v>6.3707E-2</v>
      </c>
      <c r="AI844" s="61">
        <v>2.4903000000000002E-2</v>
      </c>
      <c r="AJ844" s="61">
        <v>0.20505999999999999</v>
      </c>
      <c r="AK844" s="61">
        <v>9.2283000000000004E-2</v>
      </c>
      <c r="AL844" s="61">
        <v>0.54783899999999996</v>
      </c>
      <c r="AM844" s="61">
        <v>5.4011999999999998E-2</v>
      </c>
      <c r="AN844" s="61">
        <v>0.13997699999999999</v>
      </c>
      <c r="AO844" s="61">
        <v>4.3994999999999999E-2</v>
      </c>
      <c r="AP844" s="61">
        <v>7.2992000000000001E-2</v>
      </c>
      <c r="AQ844" s="61">
        <v>7.6649355216881598E-2</v>
      </c>
      <c r="AR844" s="62">
        <f t="shared" si="38"/>
        <v>0.14288169159065564</v>
      </c>
      <c r="AS844" s="61">
        <f t="shared" si="39"/>
        <v>0.15060766517470711</v>
      </c>
      <c r="AV844" s="61">
        <v>56</v>
      </c>
      <c r="AW844" s="61" t="s">
        <v>470</v>
      </c>
      <c r="AX844" s="61">
        <v>4.4991999999999997E-2</v>
      </c>
      <c r="AY844" s="61">
        <v>0.118564</v>
      </c>
      <c r="AZ844" s="61">
        <v>0.123462</v>
      </c>
      <c r="BA844" s="61">
        <v>0.36386299999999999</v>
      </c>
      <c r="BB844" s="61">
        <v>0.10380399999999999</v>
      </c>
      <c r="BC844" s="61">
        <v>0.11004700000000001</v>
      </c>
      <c r="BD844" s="61">
        <v>0.139489</v>
      </c>
      <c r="BE844" s="61">
        <v>5.7997E-2</v>
      </c>
      <c r="BF844" s="61">
        <v>5.7155999999999998E-2</v>
      </c>
      <c r="BG844" s="61">
        <v>0.40807199999999999</v>
      </c>
      <c r="BH844" s="61">
        <v>0.15520400000000001</v>
      </c>
      <c r="BI844" s="33">
        <v>0.12654296296296297</v>
      </c>
      <c r="BJ844" s="62">
        <f t="shared" si="40"/>
        <v>0.1507660802469136</v>
      </c>
      <c r="BK844" s="61">
        <f t="shared" si="45"/>
        <v>0.12079454959874483</v>
      </c>
      <c r="BM844" s="61">
        <v>56</v>
      </c>
      <c r="BN844" s="61" t="s">
        <v>470</v>
      </c>
      <c r="BO844" s="61">
        <v>0.33113700000000001</v>
      </c>
      <c r="BP844" s="61">
        <v>5.5480000000000002E-2</v>
      </c>
      <c r="BQ844" s="61">
        <v>0.15229400000000001</v>
      </c>
      <c r="BR844" s="61">
        <v>0.103951</v>
      </c>
      <c r="BS844" s="61">
        <v>0.16581599999999999</v>
      </c>
      <c r="BT844" s="61">
        <v>0.799624</v>
      </c>
      <c r="BU844" s="61">
        <v>0.22609799999999999</v>
      </c>
      <c r="BV844" s="61">
        <v>0.219775</v>
      </c>
      <c r="BW844" s="61">
        <v>0.15440100000000001</v>
      </c>
      <c r="BX844" s="61">
        <v>0.21877199999999999</v>
      </c>
      <c r="BY844" s="61">
        <v>0.25205100000000003</v>
      </c>
      <c r="BZ844" s="61">
        <v>0.53678899999999996</v>
      </c>
      <c r="CA844" s="61">
        <v>4.7351999999999998E-2</v>
      </c>
      <c r="CB844" s="61">
        <v>0.13626199999999999</v>
      </c>
      <c r="CC844" s="61">
        <v>0.12731500000000001</v>
      </c>
      <c r="CD844" s="61">
        <v>0.153312</v>
      </c>
      <c r="CE844" s="61">
        <v>0.28745999999999999</v>
      </c>
      <c r="CF844" s="61">
        <v>0.15121899999999999</v>
      </c>
      <c r="CG844" s="61">
        <v>8.8094000000000006E-2</v>
      </c>
      <c r="CH844" s="61">
        <v>0.14371999999999999</v>
      </c>
      <c r="CI844" s="61">
        <v>0.23467399999999999</v>
      </c>
      <c r="CJ844" s="61">
        <v>0.188079</v>
      </c>
      <c r="CK844" s="61">
        <v>1.7741E-2</v>
      </c>
      <c r="CL844" s="61">
        <v>8.6338999999999999E-2</v>
      </c>
      <c r="CM844" s="61">
        <v>2.5975000000000002E-2</v>
      </c>
      <c r="CN844" s="62">
        <f t="shared" si="41"/>
        <v>0.19614919999999997</v>
      </c>
      <c r="CO844" s="61">
        <f t="shared" si="42"/>
        <v>0.16681867050733057</v>
      </c>
      <c r="CR844" s="61">
        <v>56</v>
      </c>
      <c r="CS844" s="61" t="s">
        <v>470</v>
      </c>
      <c r="CT844" s="61">
        <v>0.94699999999999995</v>
      </c>
      <c r="CU844" s="61">
        <v>1.2306330000000001</v>
      </c>
      <c r="CV844" s="61">
        <v>0.670601</v>
      </c>
      <c r="CW844" s="61">
        <v>0.18115700000000001</v>
      </c>
      <c r="CX844" s="61">
        <v>2.7373999999999999E-2</v>
      </c>
      <c r="CY844" s="61">
        <v>0.91764299999999999</v>
      </c>
      <c r="CZ844" s="61">
        <v>0.37770199999999998</v>
      </c>
      <c r="DA844" s="61">
        <v>0.25684899999999999</v>
      </c>
      <c r="DB844" s="61">
        <v>4.7749E-2</v>
      </c>
      <c r="DC844" s="62">
        <f t="shared" si="43"/>
        <v>0.51741199999999998</v>
      </c>
      <c r="DD844" s="61">
        <f t="shared" si="44"/>
        <v>0.43847487510318078</v>
      </c>
    </row>
    <row r="845" spans="1:108" x14ac:dyDescent="0.2">
      <c r="A845" s="61">
        <v>57</v>
      </c>
      <c r="B845" s="61" t="s">
        <v>470</v>
      </c>
      <c r="C845" s="61">
        <v>0.10896400000000001</v>
      </c>
      <c r="D845" s="61">
        <v>7.9850000000000004E-2</v>
      </c>
      <c r="E845" s="61">
        <v>0.113265</v>
      </c>
      <c r="F845" s="61">
        <v>9.4132999999999994E-2</v>
      </c>
      <c r="G845" s="61">
        <v>0.12600800000000001</v>
      </c>
      <c r="H845" s="61">
        <v>0.20460900000000001</v>
      </c>
      <c r="I845" s="61">
        <v>0.13771700000000001</v>
      </c>
      <c r="J845" s="61">
        <v>8.3565E-2</v>
      </c>
      <c r="K845" s="61">
        <v>0.111279</v>
      </c>
      <c r="L845" s="61">
        <v>0.17019799999999999</v>
      </c>
      <c r="M845" s="61">
        <v>5.3158999999999998E-2</v>
      </c>
      <c r="N845" s="61">
        <v>9.9920999999999996E-2</v>
      </c>
      <c r="O845" s="61">
        <v>0.779613</v>
      </c>
      <c r="P845" s="61">
        <v>7.7925999999999995E-2</v>
      </c>
      <c r="Q845" s="61">
        <v>7.2416999999999995E-2</v>
      </c>
      <c r="R845" s="61">
        <v>5.0620999999999999E-2</v>
      </c>
      <c r="S845" s="61">
        <v>5.9367000000000003E-2</v>
      </c>
      <c r="T845" s="61">
        <v>0.163463</v>
      </c>
      <c r="U845" s="61">
        <v>0.154533</v>
      </c>
      <c r="V845" s="61">
        <v>6.2942999999999999E-2</v>
      </c>
      <c r="W845" s="61">
        <v>0.108665</v>
      </c>
      <c r="X845" s="61">
        <v>0.249144</v>
      </c>
      <c r="Y845" s="61">
        <v>0.35847299999999999</v>
      </c>
      <c r="Z845" s="61">
        <v>5.0374000000000002E-2</v>
      </c>
      <c r="AA845" s="61">
        <v>0.131769</v>
      </c>
      <c r="AB845" s="61">
        <v>1.8422000000000001E-2</v>
      </c>
      <c r="AC845" s="61">
        <v>3.3119999999999997E-2</v>
      </c>
      <c r="AD845" s="61">
        <v>1.4631999999999999E-2</v>
      </c>
      <c r="AE845" s="61">
        <v>0.53841399999999995</v>
      </c>
      <c r="AF845" s="61">
        <v>7.2508000000000003E-2</v>
      </c>
      <c r="AG845" s="61">
        <v>0.148392</v>
      </c>
      <c r="AH845" s="61">
        <v>5.6857999999999999E-2</v>
      </c>
      <c r="AI845" s="61">
        <v>4.0841000000000002E-2</v>
      </c>
      <c r="AJ845" s="61">
        <v>0.28949599999999998</v>
      </c>
      <c r="AK845" s="61">
        <v>9.7481999999999999E-2</v>
      </c>
      <c r="AL845" s="61">
        <v>0.49382799999999999</v>
      </c>
      <c r="AM845" s="61">
        <v>3.6353999999999997E-2</v>
      </c>
      <c r="AN845" s="61">
        <v>0.13997699999999999</v>
      </c>
      <c r="AO845" s="61">
        <v>3.3176999999999998E-2</v>
      </c>
      <c r="AP845" s="61">
        <v>9.3309000000000003E-2</v>
      </c>
      <c r="AQ845" s="61">
        <v>6.0692614302461895E-2</v>
      </c>
      <c r="AR845" s="62">
        <f t="shared" si="38"/>
        <v>0.14315801498298689</v>
      </c>
      <c r="AS845" s="61">
        <f t="shared" si="39"/>
        <v>0.15287876706006578</v>
      </c>
      <c r="AV845" s="61">
        <v>57</v>
      </c>
      <c r="AW845" s="61" t="s">
        <v>470</v>
      </c>
      <c r="AX845" s="61">
        <v>3.7992999999999999E-2</v>
      </c>
      <c r="AY845" s="61">
        <v>0.11286400000000001</v>
      </c>
      <c r="AZ845" s="61">
        <v>0.105036</v>
      </c>
      <c r="BA845" s="61">
        <v>0.33280199999999999</v>
      </c>
      <c r="BB845" s="61">
        <v>0.12994700000000001</v>
      </c>
      <c r="BC845" s="61">
        <v>0.12217799999999999</v>
      </c>
      <c r="BD845" s="61">
        <v>0.13048999999999999</v>
      </c>
      <c r="BE845" s="61">
        <v>5.2664000000000002E-2</v>
      </c>
      <c r="BF845" s="61">
        <v>9.8595000000000002E-2</v>
      </c>
      <c r="BG845" s="61">
        <v>0.365124</v>
      </c>
      <c r="BH845" s="61">
        <v>0.122992</v>
      </c>
      <c r="BI845" s="33">
        <v>0.15432074074074076</v>
      </c>
      <c r="BJ845" s="62">
        <f t="shared" si="40"/>
        <v>0.14708381172839505</v>
      </c>
      <c r="BK845" s="61">
        <f t="shared" si="45"/>
        <v>0.10483502879043297</v>
      </c>
      <c r="BM845" s="61">
        <v>57</v>
      </c>
      <c r="BN845" s="61" t="s">
        <v>470</v>
      </c>
      <c r="BO845" s="61">
        <v>0.28922199999999998</v>
      </c>
      <c r="BP845" s="61">
        <v>4.9535999999999997E-2</v>
      </c>
      <c r="BQ845" s="61">
        <v>0.12922</v>
      </c>
      <c r="BR845" s="61">
        <v>7.8502000000000002E-2</v>
      </c>
      <c r="BS845" s="61">
        <v>0.15873100000000001</v>
      </c>
      <c r="BT845" s="61">
        <v>0.837642</v>
      </c>
      <c r="BU845" s="61">
        <v>0.22609799999999999</v>
      </c>
      <c r="BV845" s="61">
        <v>0.18066199999999999</v>
      </c>
      <c r="BW845" s="61">
        <v>0.158751</v>
      </c>
      <c r="BX845" s="61">
        <v>0.23846200000000001</v>
      </c>
      <c r="BY845" s="61">
        <v>0.28678599999999999</v>
      </c>
      <c r="BZ845" s="61">
        <v>0.46343899999999999</v>
      </c>
      <c r="CA845" s="61">
        <v>4.7351999999999998E-2</v>
      </c>
      <c r="CB845" s="61">
        <v>0.112998</v>
      </c>
      <c r="CC845" s="61">
        <v>0.123753</v>
      </c>
      <c r="CD845" s="61">
        <v>0.13087499999999999</v>
      </c>
      <c r="CE845" s="61">
        <v>0.288628</v>
      </c>
      <c r="CF845" s="61">
        <v>0.173347</v>
      </c>
      <c r="CG845" s="61">
        <v>8.4909999999999999E-2</v>
      </c>
      <c r="CH845" s="61">
        <v>0.14583299999999999</v>
      </c>
      <c r="CI845" s="61">
        <v>0.24515100000000001</v>
      </c>
      <c r="CJ845" s="61">
        <v>0.19675999999999999</v>
      </c>
      <c r="CK845" s="61">
        <v>1.7385999999999999E-2</v>
      </c>
      <c r="CL845" s="61">
        <v>7.7632999999999994E-2</v>
      </c>
      <c r="CM845" s="61">
        <v>2.342E-2</v>
      </c>
      <c r="CN845" s="62">
        <f t="shared" si="41"/>
        <v>0.19060388</v>
      </c>
      <c r="CO845" s="61">
        <f t="shared" si="42"/>
        <v>0.16898982740003413</v>
      </c>
      <c r="CR845" s="61">
        <v>57</v>
      </c>
      <c r="CS845" s="61" t="s">
        <v>470</v>
      </c>
      <c r="CT845" s="61">
        <v>1.104813</v>
      </c>
      <c r="CU845" s="61">
        <v>1.05481</v>
      </c>
      <c r="CV845" s="61">
        <v>0.89412000000000003</v>
      </c>
      <c r="CW845" s="61">
        <v>0.17210400000000001</v>
      </c>
      <c r="CX845" s="61">
        <v>2.4853E-2</v>
      </c>
      <c r="CY845" s="61">
        <v>0.66964299999999999</v>
      </c>
      <c r="CZ845" s="61">
        <v>0.41348499999999999</v>
      </c>
      <c r="DA845" s="61">
        <v>0.23782200000000001</v>
      </c>
      <c r="DB845" s="61">
        <v>7.8983999999999999E-2</v>
      </c>
      <c r="DC845" s="62">
        <f t="shared" si="43"/>
        <v>0.51673711111111109</v>
      </c>
      <c r="DD845" s="61">
        <f t="shared" si="44"/>
        <v>0.42455242969992651</v>
      </c>
    </row>
    <row r="846" spans="1:108" x14ac:dyDescent="0.2">
      <c r="A846" s="61">
        <v>58</v>
      </c>
      <c r="B846" s="61" t="s">
        <v>470</v>
      </c>
      <c r="C846" s="61">
        <v>0.11444699999999999</v>
      </c>
      <c r="D846" s="61">
        <v>7.8650999999999999E-2</v>
      </c>
      <c r="E846" s="61">
        <v>0.100267</v>
      </c>
      <c r="F846" s="61">
        <v>8.2064999999999999E-2</v>
      </c>
      <c r="G846" s="61">
        <v>0.131608</v>
      </c>
      <c r="H846" s="61">
        <v>0.222717</v>
      </c>
      <c r="I846" s="61">
        <v>0.21829599999999999</v>
      </c>
      <c r="J846" s="61">
        <v>0.10600800000000001</v>
      </c>
      <c r="K846" s="61">
        <v>8.9023000000000005E-2</v>
      </c>
      <c r="L846" s="61">
        <v>0.180649</v>
      </c>
      <c r="M846" s="61">
        <v>0.106318</v>
      </c>
      <c r="N846" s="61">
        <v>0.10491399999999999</v>
      </c>
      <c r="O846" s="61">
        <v>0.81892500000000001</v>
      </c>
      <c r="P846" s="61">
        <v>9.0648999999999993E-2</v>
      </c>
      <c r="Q846" s="61">
        <v>9.8368999999999998E-2</v>
      </c>
      <c r="R846" s="61">
        <v>4.9959999999999997E-2</v>
      </c>
      <c r="S846" s="61">
        <v>4.4000999999999998E-2</v>
      </c>
      <c r="T846" s="61">
        <v>0.17030999999999999</v>
      </c>
      <c r="U846" s="61">
        <v>0.17170299999999999</v>
      </c>
      <c r="V846" s="61">
        <v>5.4226999999999997E-2</v>
      </c>
      <c r="W846" s="61">
        <v>0.22072900000000001</v>
      </c>
      <c r="X846" s="61">
        <v>0.24754200000000001</v>
      </c>
      <c r="Y846" s="61">
        <v>0.313664</v>
      </c>
      <c r="Z846" s="61">
        <v>5.1633999999999999E-2</v>
      </c>
      <c r="AA846" s="61">
        <v>0.12698999999999999</v>
      </c>
      <c r="AB846" s="61">
        <v>1.9016999999999999E-2</v>
      </c>
      <c r="AC846" s="61">
        <v>3.7927000000000002E-2</v>
      </c>
      <c r="AD846" s="61">
        <v>1.9696000000000002E-2</v>
      </c>
      <c r="AE846" s="61">
        <v>0.476881</v>
      </c>
      <c r="AF846" s="61">
        <v>7.4551000000000006E-2</v>
      </c>
      <c r="AG846" s="61">
        <v>0.12792400000000001</v>
      </c>
      <c r="AH846" s="61">
        <v>4.9492000000000001E-2</v>
      </c>
      <c r="AI846" s="61">
        <v>7.5705999999999996E-2</v>
      </c>
      <c r="AJ846" s="61">
        <v>0.23521600000000001</v>
      </c>
      <c r="AK846" s="61">
        <v>8.2534999999999997E-2</v>
      </c>
      <c r="AL846" s="61">
        <v>0.45138899999999998</v>
      </c>
      <c r="AM846" s="61">
        <v>3.168E-2</v>
      </c>
      <c r="AN846" s="61">
        <v>0.135877</v>
      </c>
      <c r="AO846" s="61">
        <v>6.4189999999999997E-2</v>
      </c>
      <c r="AP846" s="61">
        <v>5.4029000000000001E-2</v>
      </c>
      <c r="AQ846" s="61">
        <v>6.5536694021101988E-2</v>
      </c>
      <c r="AR846" s="62">
        <f t="shared" si="38"/>
        <v>0.14622713887856345</v>
      </c>
      <c r="AS846" s="61">
        <f t="shared" si="39"/>
        <v>0.14883252571835379</v>
      </c>
      <c r="AV846" s="61">
        <v>58</v>
      </c>
      <c r="AW846" s="61" t="s">
        <v>470</v>
      </c>
      <c r="AX846" s="61">
        <v>4.2992000000000002E-2</v>
      </c>
      <c r="AY846" s="61">
        <v>0.104883</v>
      </c>
      <c r="AZ846" s="61">
        <v>0.11240600000000001</v>
      </c>
      <c r="BA846" s="61">
        <v>0.28399000000000002</v>
      </c>
      <c r="BB846" s="61">
        <v>0.15070800000000001</v>
      </c>
      <c r="BC846" s="61">
        <v>0.12217799999999999</v>
      </c>
      <c r="BD846" s="61">
        <v>0.12299</v>
      </c>
      <c r="BE846" s="61">
        <v>6.1330000000000003E-2</v>
      </c>
      <c r="BF846" s="61">
        <v>5.5725999999999998E-2</v>
      </c>
      <c r="BG846" s="61">
        <v>0.33290700000000001</v>
      </c>
      <c r="BH846" s="61">
        <v>0.15227599999999999</v>
      </c>
      <c r="BI846" s="33">
        <v>0.13425925925925927</v>
      </c>
      <c r="BJ846" s="62">
        <f t="shared" si="40"/>
        <v>0.13972043827160496</v>
      </c>
      <c r="BK846" s="61">
        <f t="shared" si="45"/>
        <v>9.1386158138368534E-2</v>
      </c>
      <c r="BM846" s="61">
        <v>58</v>
      </c>
      <c r="BN846" s="61" t="s">
        <v>470</v>
      </c>
      <c r="BO846" s="61">
        <v>0.28922199999999998</v>
      </c>
      <c r="BP846" s="61">
        <v>5.0195999999999998E-2</v>
      </c>
      <c r="BQ846" s="61">
        <v>0.17075399999999999</v>
      </c>
      <c r="BR846" s="61">
        <v>8.9717000000000005E-2</v>
      </c>
      <c r="BS846" s="61">
        <v>0.16298199999999999</v>
      </c>
      <c r="BT846" s="61">
        <v>0.770478</v>
      </c>
      <c r="BU846" s="61">
        <v>0.41828399999999999</v>
      </c>
      <c r="BV846" s="61">
        <v>0.204874</v>
      </c>
      <c r="BW846" s="61">
        <v>0.16581799999999999</v>
      </c>
      <c r="BX846" s="61">
        <v>0.113761</v>
      </c>
      <c r="BY846" s="61">
        <v>0.235129</v>
      </c>
      <c r="BZ846" s="61">
        <v>0.520119</v>
      </c>
      <c r="CA846" s="61">
        <v>4.3445999999999999E-2</v>
      </c>
      <c r="CB846" s="61">
        <v>0.11742900000000001</v>
      </c>
      <c r="CC846" s="61">
        <v>0.12998599999999999</v>
      </c>
      <c r="CD846" s="61">
        <v>0.13835500000000001</v>
      </c>
      <c r="CE846" s="61">
        <v>0.25357299999999999</v>
      </c>
      <c r="CF846" s="61">
        <v>0.15490599999999999</v>
      </c>
      <c r="CG846" s="61">
        <v>9.1278999999999999E-2</v>
      </c>
      <c r="CH846" s="61">
        <v>0.147947</v>
      </c>
      <c r="CI846" s="61">
        <v>0.23467399999999999</v>
      </c>
      <c r="CJ846" s="61">
        <v>0.16348399999999999</v>
      </c>
      <c r="CK846" s="61">
        <v>2.0225E-2</v>
      </c>
      <c r="CL846" s="61">
        <v>6.6750000000000004E-2</v>
      </c>
      <c r="CM846" s="61">
        <v>3.0232999999999999E-2</v>
      </c>
      <c r="CN846" s="62">
        <f t="shared" si="41"/>
        <v>0.19134484000000002</v>
      </c>
      <c r="CO846" s="61">
        <f t="shared" si="42"/>
        <v>0.16698843058294993</v>
      </c>
      <c r="CR846" s="61">
        <v>58</v>
      </c>
      <c r="CS846" s="61" t="s">
        <v>470</v>
      </c>
      <c r="CT846" s="61">
        <v>1.381</v>
      </c>
      <c r="CU846" s="61">
        <v>1.3625320000000001</v>
      </c>
      <c r="CV846" s="61">
        <v>0.62587999999999999</v>
      </c>
      <c r="CW846" s="61">
        <v>0.15700900000000001</v>
      </c>
      <c r="CX846" s="61">
        <v>1.8369E-2</v>
      </c>
      <c r="CY846" s="61">
        <v>1.091286</v>
      </c>
      <c r="CZ846" s="61">
        <v>0.32999200000000001</v>
      </c>
      <c r="DA846" s="61">
        <v>0.245749</v>
      </c>
      <c r="DB846" s="61">
        <v>3.7338000000000003E-2</v>
      </c>
      <c r="DC846" s="62">
        <f t="shared" si="43"/>
        <v>0.58323944444444442</v>
      </c>
      <c r="DD846" s="61">
        <f t="shared" si="44"/>
        <v>0.55682602498089806</v>
      </c>
    </row>
    <row r="847" spans="1:108" x14ac:dyDescent="0.2">
      <c r="A847" s="61">
        <v>59</v>
      </c>
      <c r="B847" s="61" t="s">
        <v>470</v>
      </c>
      <c r="C847" s="61">
        <v>0.101424</v>
      </c>
      <c r="D847" s="61">
        <v>7.7450000000000005E-2</v>
      </c>
      <c r="E847" s="61">
        <v>0.106766</v>
      </c>
      <c r="F847" s="61">
        <v>8.6891999999999997E-2</v>
      </c>
      <c r="G847" s="61">
        <v>0.137209</v>
      </c>
      <c r="H847" s="61">
        <v>0.208229</v>
      </c>
      <c r="I847" s="61">
        <v>0.188995</v>
      </c>
      <c r="J847" s="61">
        <v>0.10744099999999999</v>
      </c>
      <c r="K847" s="61">
        <v>0.119625</v>
      </c>
      <c r="L847" s="61">
        <v>0.19259299999999999</v>
      </c>
      <c r="M847" s="61">
        <v>5.0206000000000001E-2</v>
      </c>
      <c r="N847" s="61">
        <v>8.7431999999999996E-2</v>
      </c>
      <c r="O847" s="61">
        <v>0.91718900000000003</v>
      </c>
      <c r="P847" s="61">
        <v>8.6407999999999999E-2</v>
      </c>
      <c r="Q847" s="61">
        <v>9.3765000000000001E-2</v>
      </c>
      <c r="R847" s="61">
        <v>4.9959999999999997E-2</v>
      </c>
      <c r="S847" s="61">
        <v>5.0286999999999998E-2</v>
      </c>
      <c r="T847" s="61">
        <v>0.17972399999999999</v>
      </c>
      <c r="U847" s="61">
        <v>0.17361099999999999</v>
      </c>
      <c r="V847" s="61">
        <v>4.9869999999999998E-2</v>
      </c>
      <c r="W847" s="61">
        <v>8.8290999999999994E-2</v>
      </c>
      <c r="X847" s="61">
        <v>0.244337</v>
      </c>
      <c r="Y847" s="61">
        <v>0.29465400000000003</v>
      </c>
      <c r="Z847" s="61">
        <v>4.8695000000000002E-2</v>
      </c>
      <c r="AA847" s="61">
        <v>0.13245199999999999</v>
      </c>
      <c r="AB847" s="61">
        <v>1.6045E-2</v>
      </c>
      <c r="AC847" s="61">
        <v>3.2585000000000003E-2</v>
      </c>
      <c r="AD847" s="61">
        <v>1.8008E-2</v>
      </c>
      <c r="AE847" s="61">
        <v>0.47380499999999998</v>
      </c>
      <c r="AF847" s="61">
        <v>6.2295999999999997E-2</v>
      </c>
      <c r="AG847" s="61">
        <v>0.122807</v>
      </c>
      <c r="AH847" s="61">
        <v>5.9958999999999998E-2</v>
      </c>
      <c r="AI847" s="61">
        <v>4.6817999999999999E-2</v>
      </c>
      <c r="AJ847" s="61">
        <v>0.28346399999999999</v>
      </c>
      <c r="AK847" s="61">
        <v>7.5385999999999995E-2</v>
      </c>
      <c r="AL847" s="61">
        <v>0.47453800000000002</v>
      </c>
      <c r="AM847" s="61">
        <v>3.5316E-2</v>
      </c>
      <c r="AN847" s="61">
        <v>0.13177700000000001</v>
      </c>
      <c r="AO847" s="61">
        <v>4.1110000000000001E-2</v>
      </c>
      <c r="AP847" s="61">
        <v>3.0099999999999998E-2</v>
      </c>
      <c r="AQ847" s="61">
        <v>6.3542086752637741E-2</v>
      </c>
      <c r="AR847" s="62">
        <f t="shared" si="38"/>
        <v>0.14246490455494237</v>
      </c>
      <c r="AS847" s="61">
        <f t="shared" si="39"/>
        <v>0.16302866862334964</v>
      </c>
      <c r="AV847" s="61">
        <v>59</v>
      </c>
      <c r="AW847" s="61" t="s">
        <v>470</v>
      </c>
      <c r="AX847" s="61">
        <v>6.0990999999999997E-2</v>
      </c>
      <c r="AY847" s="61">
        <v>9.1203000000000006E-2</v>
      </c>
      <c r="AZ847" s="61">
        <v>0.11977699999999999</v>
      </c>
      <c r="BA847" s="61">
        <v>0.36830000000000002</v>
      </c>
      <c r="BB847" s="61">
        <v>0.14301900000000001</v>
      </c>
      <c r="BC847" s="61">
        <v>0.11611200000000001</v>
      </c>
      <c r="BD847" s="61">
        <v>0.14548800000000001</v>
      </c>
      <c r="BE847" s="61">
        <v>5.9997000000000002E-2</v>
      </c>
      <c r="BF847" s="61">
        <v>6.5727999999999995E-2</v>
      </c>
      <c r="BG847" s="61">
        <v>0.29710300000000001</v>
      </c>
      <c r="BH847" s="61">
        <v>0.15520400000000001</v>
      </c>
      <c r="BI847" s="33">
        <v>0.11085407407407408</v>
      </c>
      <c r="BJ847" s="62">
        <f t="shared" si="40"/>
        <v>0.14448133950617284</v>
      </c>
      <c r="BK847" s="61">
        <f t="shared" si="45"/>
        <v>9.8978546209037413E-2</v>
      </c>
      <c r="BM847" s="61">
        <v>59</v>
      </c>
      <c r="BN847" s="61" t="s">
        <v>470</v>
      </c>
      <c r="BO847" s="61">
        <v>0.35209499999999999</v>
      </c>
      <c r="BP847" s="61">
        <v>6.0103999999999998E-2</v>
      </c>
      <c r="BQ847" s="61">
        <v>0.19536800000000001</v>
      </c>
      <c r="BR847" s="61">
        <v>9.1010999999999995E-2</v>
      </c>
      <c r="BS847" s="61">
        <v>0.16156499999999999</v>
      </c>
      <c r="BT847" s="61">
        <v>0.79455699999999996</v>
      </c>
      <c r="BU847" s="61">
        <v>0.65568400000000004</v>
      </c>
      <c r="BV847" s="61">
        <v>0.19742499999999999</v>
      </c>
      <c r="BW847" s="61">
        <v>0.15385799999999999</v>
      </c>
      <c r="BX847" s="61">
        <v>8.5320999999999994E-2</v>
      </c>
      <c r="BY847" s="61">
        <v>0.28767599999999999</v>
      </c>
      <c r="BZ847" s="61">
        <v>0.47344199999999997</v>
      </c>
      <c r="CA847" s="61">
        <v>4.4911E-2</v>
      </c>
      <c r="CB847" s="61">
        <v>0.12407600000000001</v>
      </c>
      <c r="CC847" s="61">
        <v>0.11485099999999999</v>
      </c>
      <c r="CD847" s="61">
        <v>0.104702</v>
      </c>
      <c r="CE847" s="61">
        <v>0.27226899999999998</v>
      </c>
      <c r="CF847" s="61">
        <v>0.121712</v>
      </c>
      <c r="CG847" s="61">
        <v>8.0665000000000001E-2</v>
      </c>
      <c r="CH847" s="61">
        <v>0.12892500000000001</v>
      </c>
      <c r="CI847" s="61">
        <v>0.22210299999999999</v>
      </c>
      <c r="CJ847" s="61">
        <v>0.143229</v>
      </c>
      <c r="CK847" s="61">
        <v>2.3418999999999999E-2</v>
      </c>
      <c r="CL847" s="61">
        <v>6.7474999999999993E-2</v>
      </c>
      <c r="CM847" s="61">
        <v>2.9381000000000001E-2</v>
      </c>
      <c r="CN847" s="62">
        <f t="shared" si="41"/>
        <v>0.19943295999999988</v>
      </c>
      <c r="CO847" s="61">
        <f t="shared" si="42"/>
        <v>0.19075759768409414</v>
      </c>
      <c r="CR847" s="61">
        <v>59</v>
      </c>
      <c r="CS847" s="61" t="s">
        <v>470</v>
      </c>
      <c r="CT847" s="61">
        <v>1.0258750000000001</v>
      </c>
      <c r="CU847" s="61">
        <v>1.45038</v>
      </c>
      <c r="CV847" s="61">
        <v>0.76</v>
      </c>
      <c r="CW847" s="61">
        <v>0.147948</v>
      </c>
      <c r="CX847" s="61">
        <v>2.9534999999999999E-2</v>
      </c>
      <c r="CY847" s="61">
        <v>1.091286</v>
      </c>
      <c r="CZ847" s="61">
        <v>0.29553800000000002</v>
      </c>
      <c r="DA847" s="61">
        <v>0.22514200000000001</v>
      </c>
      <c r="DB847" s="61">
        <v>3.1953000000000002E-2</v>
      </c>
      <c r="DC847" s="62">
        <f t="shared" si="43"/>
        <v>0.56196188888888876</v>
      </c>
      <c r="DD847" s="61">
        <f t="shared" si="44"/>
        <v>0.52963783185952762</v>
      </c>
    </row>
    <row r="848" spans="1:108" x14ac:dyDescent="0.2">
      <c r="A848" s="61">
        <v>60</v>
      </c>
      <c r="B848" s="61" t="s">
        <v>470</v>
      </c>
      <c r="C848" s="61">
        <v>9.2516000000000001E-2</v>
      </c>
      <c r="D848" s="61">
        <v>7.9251000000000002E-2</v>
      </c>
      <c r="E848" s="61">
        <v>8.4485000000000005E-2</v>
      </c>
      <c r="F848" s="61">
        <v>6.9996000000000003E-2</v>
      </c>
      <c r="G848" s="61">
        <v>0.123207</v>
      </c>
      <c r="H848" s="61">
        <v>0.21848999999999999</v>
      </c>
      <c r="I848" s="61">
        <v>0.28568900000000003</v>
      </c>
      <c r="J848" s="61">
        <v>0.10839600000000001</v>
      </c>
      <c r="K848" s="61">
        <v>0.13353499999999999</v>
      </c>
      <c r="L848" s="61">
        <v>0.19259299999999999</v>
      </c>
      <c r="M848" s="61">
        <v>4.8729000000000001E-2</v>
      </c>
      <c r="N848" s="61">
        <v>0.13239600000000001</v>
      </c>
      <c r="O848" s="61">
        <v>0.93029200000000001</v>
      </c>
      <c r="P848" s="61">
        <v>8.1637000000000001E-2</v>
      </c>
      <c r="Q848" s="61">
        <v>7.1579000000000004E-2</v>
      </c>
      <c r="R848" s="61">
        <v>4.5573000000000002E-2</v>
      </c>
      <c r="S848" s="61">
        <v>5.3780000000000001E-2</v>
      </c>
      <c r="T848" s="61">
        <v>0.16517499999999999</v>
      </c>
      <c r="U848" s="61">
        <v>0.124962</v>
      </c>
      <c r="V848" s="61">
        <v>4.4060000000000002E-2</v>
      </c>
      <c r="W848" s="61">
        <v>0.17318600000000001</v>
      </c>
      <c r="X848" s="61">
        <v>0.22991700000000001</v>
      </c>
      <c r="Y848" s="61">
        <v>0.334032</v>
      </c>
      <c r="Z848" s="61">
        <v>5.4572000000000002E-2</v>
      </c>
      <c r="AA848" s="61">
        <v>0.108556</v>
      </c>
      <c r="AB848" s="61">
        <v>1.9611E-2</v>
      </c>
      <c r="AC848" s="61">
        <v>3.5791000000000003E-2</v>
      </c>
      <c r="AD848" s="61">
        <v>1.6320000000000001E-2</v>
      </c>
      <c r="AE848" s="61">
        <v>0.51175000000000004</v>
      </c>
      <c r="AF848" s="61">
        <v>6.6380999999999996E-2</v>
      </c>
      <c r="AG848" s="61">
        <v>0.122807</v>
      </c>
      <c r="AH848" s="61">
        <v>6.0218000000000001E-2</v>
      </c>
      <c r="AI848" s="61">
        <v>4.9806999999999997E-2</v>
      </c>
      <c r="AJ848" s="61">
        <v>0.22315399999999999</v>
      </c>
      <c r="AK848" s="61">
        <v>8.7734000000000006E-2</v>
      </c>
      <c r="AL848" s="61">
        <v>0.46682099999999999</v>
      </c>
      <c r="AM848" s="61">
        <v>3.5316E-2</v>
      </c>
      <c r="AN848" s="61">
        <v>0.14466200000000001</v>
      </c>
      <c r="AO848" s="61">
        <v>3.7504000000000003E-2</v>
      </c>
      <c r="AP848" s="61">
        <v>3.3711999999999999E-2</v>
      </c>
      <c r="AQ848" s="61">
        <v>6.0122743259085586E-2</v>
      </c>
      <c r="AR848" s="62">
        <f t="shared" si="38"/>
        <v>0.14532474983558749</v>
      </c>
      <c r="AS848" s="61">
        <f t="shared" si="39"/>
        <v>0.16744388373610264</v>
      </c>
      <c r="AV848" s="61">
        <v>60</v>
      </c>
      <c r="AW848" s="61" t="s">
        <v>470</v>
      </c>
      <c r="AX848" s="61">
        <v>3.0994000000000001E-2</v>
      </c>
      <c r="AY848" s="61">
        <v>7.8661999999999996E-2</v>
      </c>
      <c r="AZ848" s="61">
        <v>0.12162000000000001</v>
      </c>
      <c r="BA848" s="61">
        <v>0.32392700000000002</v>
      </c>
      <c r="BB848" s="61">
        <v>0.140712</v>
      </c>
      <c r="BC848" s="61">
        <v>0.128243</v>
      </c>
      <c r="BD848" s="61">
        <v>0.15748699999999999</v>
      </c>
      <c r="BE848" s="61">
        <v>6.1996999999999997E-2</v>
      </c>
      <c r="BF848" s="61">
        <v>4.7154000000000001E-2</v>
      </c>
      <c r="BG848" s="61">
        <v>0.42596899999999999</v>
      </c>
      <c r="BH848" s="61">
        <v>0.13470599999999999</v>
      </c>
      <c r="BI848" s="33">
        <v>0.1273148148148148</v>
      </c>
      <c r="BJ848" s="62">
        <f t="shared" si="40"/>
        <v>0.14823215123456793</v>
      </c>
      <c r="BK848" s="61">
        <f t="shared" si="45"/>
        <v>0.12068043734598485</v>
      </c>
      <c r="BM848" s="61">
        <v>60</v>
      </c>
      <c r="BN848" s="61" t="s">
        <v>470</v>
      </c>
      <c r="BO848" s="61">
        <v>0.31436999999999998</v>
      </c>
      <c r="BP848" s="61">
        <v>4.6893999999999998E-2</v>
      </c>
      <c r="BQ848" s="61">
        <v>0.16613900000000001</v>
      </c>
      <c r="BR848" s="61">
        <v>9.8775000000000002E-2</v>
      </c>
      <c r="BS848" s="61">
        <v>0.17715500000000001</v>
      </c>
      <c r="BT848" s="61">
        <v>0.77808200000000005</v>
      </c>
      <c r="BU848" s="61">
        <v>0.28262300000000001</v>
      </c>
      <c r="BV848" s="61">
        <v>0.19370000000000001</v>
      </c>
      <c r="BW848" s="61">
        <v>0.17288600000000001</v>
      </c>
      <c r="BX848" s="61">
        <v>8.3132999999999999E-2</v>
      </c>
      <c r="BY848" s="61">
        <v>0.26986399999999999</v>
      </c>
      <c r="BZ848" s="61">
        <v>0.53678899999999996</v>
      </c>
      <c r="CA848" s="61">
        <v>5.9067000000000001E-2</v>
      </c>
      <c r="CB848" s="61">
        <v>0.12186</v>
      </c>
      <c r="CC848" s="61">
        <v>0.12909599999999999</v>
      </c>
      <c r="CD848" s="61">
        <v>0.104702</v>
      </c>
      <c r="CE848" s="61">
        <v>0.27694299999999999</v>
      </c>
      <c r="CF848" s="61">
        <v>0.16228200000000001</v>
      </c>
      <c r="CG848" s="61">
        <v>8.4909999999999999E-2</v>
      </c>
      <c r="CH848" s="61">
        <v>0.14583299999999999</v>
      </c>
      <c r="CI848" s="61">
        <v>0.26191300000000001</v>
      </c>
      <c r="CJ848" s="61">
        <v>0.13744200000000001</v>
      </c>
      <c r="CK848" s="61">
        <v>1.9161000000000001E-2</v>
      </c>
      <c r="CL848" s="61">
        <v>7.6180999999999999E-2</v>
      </c>
      <c r="CM848" s="61">
        <v>3.3639000000000002E-2</v>
      </c>
      <c r="CN848" s="62">
        <f t="shared" si="41"/>
        <v>0.18933756000000002</v>
      </c>
      <c r="CO848" s="61">
        <f t="shared" si="42"/>
        <v>0.16663294652220884</v>
      </c>
      <c r="CR848" s="61">
        <v>60</v>
      </c>
      <c r="CS848" s="61" t="s">
        <v>470</v>
      </c>
      <c r="CT848" s="61">
        <v>0.96668799999999999</v>
      </c>
      <c r="CU848" s="61">
        <v>1.3625320000000001</v>
      </c>
      <c r="CV848" s="61">
        <v>0.73021499999999995</v>
      </c>
      <c r="CW848" s="61">
        <v>0.147948</v>
      </c>
      <c r="CX848" s="61">
        <v>1.9449999999999999E-2</v>
      </c>
      <c r="CY848" s="61">
        <v>1.0168569999999999</v>
      </c>
      <c r="CZ848" s="61">
        <v>0.30083599999999999</v>
      </c>
      <c r="DA848" s="61">
        <v>0.21562600000000001</v>
      </c>
      <c r="DB848" s="61">
        <v>3.1234999999999999E-2</v>
      </c>
      <c r="DC848" s="62">
        <f t="shared" si="43"/>
        <v>0.53237633333333334</v>
      </c>
      <c r="DD848" s="61">
        <f t="shared" si="44"/>
        <v>0.49593467457947532</v>
      </c>
    </row>
    <row r="849" spans="1:108" x14ac:dyDescent="0.2">
      <c r="A849" s="63">
        <v>61</v>
      </c>
      <c r="B849" s="63" t="s">
        <v>471</v>
      </c>
      <c r="C849" s="63">
        <v>0.102796</v>
      </c>
      <c r="D849" s="63">
        <v>7.8048999999999993E-2</v>
      </c>
      <c r="E849" s="63">
        <v>9.2840000000000006E-2</v>
      </c>
      <c r="F849" s="63">
        <v>6.9996000000000003E-2</v>
      </c>
      <c r="G849" s="63">
        <v>0.106407</v>
      </c>
      <c r="H849" s="63">
        <v>0.229958</v>
      </c>
      <c r="I849" s="63">
        <v>0.20510999999999999</v>
      </c>
      <c r="J849" s="63">
        <v>0.105531</v>
      </c>
      <c r="K849" s="63">
        <v>0.116843</v>
      </c>
      <c r="L849" s="63">
        <v>0.152283</v>
      </c>
      <c r="M849" s="63">
        <v>4.1346000000000001E-2</v>
      </c>
      <c r="N849" s="63">
        <v>0.12739600000000001</v>
      </c>
      <c r="O849" s="63">
        <v>0.85822600000000004</v>
      </c>
      <c r="P849" s="63">
        <v>8.2167000000000004E-2</v>
      </c>
      <c r="Q849" s="63">
        <v>5.7347000000000002E-2</v>
      </c>
      <c r="R849" s="63">
        <v>4.3450000000000003E-2</v>
      </c>
      <c r="S849" s="63">
        <v>4.8191999999999999E-2</v>
      </c>
      <c r="T849" s="63">
        <v>0.167743</v>
      </c>
      <c r="U849" s="63">
        <v>0.133547</v>
      </c>
      <c r="V849" s="63">
        <v>5.0838000000000001E-2</v>
      </c>
      <c r="W849" s="63">
        <v>0.13583400000000001</v>
      </c>
      <c r="X849" s="63">
        <v>0.213895</v>
      </c>
      <c r="Y849" s="63">
        <v>0.313664</v>
      </c>
      <c r="Z849" s="63">
        <v>4.9953999999999998E-2</v>
      </c>
      <c r="AA849" s="63">
        <v>9.7631999999999997E-2</v>
      </c>
      <c r="AB849" s="63">
        <v>2.2582000000000001E-2</v>
      </c>
      <c r="AC849" s="63">
        <v>3.5256000000000003E-2</v>
      </c>
      <c r="AD849" s="63">
        <v>2.1385000000000001E-2</v>
      </c>
      <c r="AE849" s="63">
        <v>0.46867700000000001</v>
      </c>
      <c r="AF849" s="63">
        <v>6.5360000000000001E-2</v>
      </c>
      <c r="AG849" s="63">
        <v>0.12366000000000001</v>
      </c>
      <c r="AH849" s="63">
        <v>6.4999000000000001E-2</v>
      </c>
      <c r="AI849" s="63">
        <v>4.9806999999999997E-2</v>
      </c>
      <c r="AJ849" s="63">
        <v>0.33171499999999998</v>
      </c>
      <c r="AK849" s="63">
        <v>7.9935000000000006E-2</v>
      </c>
      <c r="AL849" s="63">
        <v>0.45138899999999998</v>
      </c>
      <c r="AM849" s="63">
        <v>3.7393000000000003E-2</v>
      </c>
      <c r="AN849" s="63">
        <v>0.141148</v>
      </c>
      <c r="AO849" s="63">
        <v>4.4715999999999999E-2</v>
      </c>
      <c r="AP849" s="63">
        <v>8.1721000000000002E-2</v>
      </c>
      <c r="AQ849" s="63">
        <v>5.7843259085580301E-2</v>
      </c>
      <c r="AR849" s="64">
        <f t="shared" si="38"/>
        <v>0.14045439656306297</v>
      </c>
      <c r="AS849" s="63">
        <f t="shared" si="39"/>
        <v>0.15565802075953086</v>
      </c>
      <c r="AV849" s="63">
        <v>61</v>
      </c>
      <c r="AW849" s="63" t="s">
        <v>471</v>
      </c>
      <c r="AX849" s="63">
        <v>4.7990999999999999E-2</v>
      </c>
      <c r="AY849" s="63">
        <v>0.104883</v>
      </c>
      <c r="AZ849" s="63">
        <v>0.108721</v>
      </c>
      <c r="BA849" s="63">
        <v>0.35942499999999999</v>
      </c>
      <c r="BB849" s="63">
        <v>0.13917499999999999</v>
      </c>
      <c r="BC849" s="63">
        <v>9.6183000000000005E-2</v>
      </c>
      <c r="BD849" s="63">
        <v>0.15898699999999999</v>
      </c>
      <c r="BE849" s="63">
        <v>5.1998000000000003E-2</v>
      </c>
      <c r="BF849" s="63">
        <v>5.2867999999999998E-2</v>
      </c>
      <c r="BG849" s="63">
        <v>0.31858799999999998</v>
      </c>
      <c r="BH849" s="63">
        <v>0.122992</v>
      </c>
      <c r="BI849" s="14">
        <v>0.12319925925925927</v>
      </c>
      <c r="BJ849" s="64">
        <f t="shared" si="40"/>
        <v>0.14041752160493828</v>
      </c>
      <c r="BK849" s="63">
        <f t="shared" si="45"/>
        <v>0.10420255203575213</v>
      </c>
      <c r="BM849" s="63">
        <v>61</v>
      </c>
      <c r="BN849" s="63" t="s">
        <v>471</v>
      </c>
      <c r="BO849" s="63">
        <v>0.30179600000000001</v>
      </c>
      <c r="BP849" s="63">
        <v>6.0103999999999998E-2</v>
      </c>
      <c r="BQ849" s="63">
        <v>0.164601</v>
      </c>
      <c r="BR849" s="63">
        <v>8.5834999999999995E-2</v>
      </c>
      <c r="BS849" s="63">
        <v>0.170067</v>
      </c>
      <c r="BT849" s="63">
        <v>0.751471</v>
      </c>
      <c r="BU849" s="63">
        <v>0.22609799999999999</v>
      </c>
      <c r="BV849" s="63">
        <v>0.19556200000000001</v>
      </c>
      <c r="BW849" s="63">
        <v>0.16473099999999999</v>
      </c>
      <c r="BX849" s="63">
        <v>8.7509000000000003E-2</v>
      </c>
      <c r="BY849" s="63">
        <v>0.33042700000000003</v>
      </c>
      <c r="BZ849" s="63">
        <v>0.48344399999999998</v>
      </c>
      <c r="CA849" s="63">
        <v>4.4422999999999997E-2</v>
      </c>
      <c r="CB849" s="63">
        <v>0.15620200000000001</v>
      </c>
      <c r="CC849" s="63">
        <v>0.124644</v>
      </c>
      <c r="CD849" s="63">
        <v>0.153312</v>
      </c>
      <c r="CE849" s="63">
        <v>0.22552700000000001</v>
      </c>
      <c r="CF849" s="63">
        <v>0.136466</v>
      </c>
      <c r="CG849" s="63">
        <v>8.8094000000000006E-2</v>
      </c>
      <c r="CH849" s="63">
        <v>0.14583299999999999</v>
      </c>
      <c r="CI849" s="63">
        <v>0.23467399999999999</v>
      </c>
      <c r="CJ849" s="63">
        <v>0.16492999999999999</v>
      </c>
      <c r="CK849" s="63">
        <v>2.6256999999999999E-2</v>
      </c>
      <c r="CL849" s="63">
        <v>7.3278999999999997E-2</v>
      </c>
      <c r="CM849" s="63">
        <v>2.4271999999999998E-2</v>
      </c>
      <c r="CN849" s="64">
        <f t="shared" si="41"/>
        <v>0.18478232000000003</v>
      </c>
      <c r="CO849" s="63">
        <f t="shared" si="42"/>
        <v>0.15666854999773663</v>
      </c>
      <c r="CR849" s="63">
        <v>61</v>
      </c>
      <c r="CS849" s="63" t="s">
        <v>471</v>
      </c>
      <c r="CT849" s="63">
        <v>1.14425</v>
      </c>
      <c r="CU849" s="63">
        <v>1.6701269999999999</v>
      </c>
      <c r="CV849" s="63">
        <v>0.59609400000000001</v>
      </c>
      <c r="CW849" s="63">
        <v>0.17813899999999999</v>
      </c>
      <c r="CX849" s="63">
        <v>2.7015000000000001E-2</v>
      </c>
      <c r="CY849" s="63">
        <v>0.91764299999999999</v>
      </c>
      <c r="CZ849" s="63">
        <v>0.42806499999999997</v>
      </c>
      <c r="DA849" s="63">
        <v>0.21245700000000001</v>
      </c>
      <c r="DB849" s="63">
        <v>2.5131000000000001E-2</v>
      </c>
      <c r="DC849" s="64">
        <f t="shared" si="43"/>
        <v>0.5776578888888888</v>
      </c>
      <c r="DD849" s="63">
        <f t="shared" si="44"/>
        <v>0.56505572328475806</v>
      </c>
    </row>
    <row r="850" spans="1:108" x14ac:dyDescent="0.2">
      <c r="A850" s="63">
        <v>62</v>
      </c>
      <c r="B850" s="63" t="s">
        <v>471</v>
      </c>
      <c r="C850" s="63">
        <v>9.2516000000000001E-2</v>
      </c>
      <c r="D850" s="63">
        <v>8.7054999999999993E-2</v>
      </c>
      <c r="E850" s="63">
        <v>8.9125999999999997E-2</v>
      </c>
      <c r="F850" s="63">
        <v>6.9996000000000003E-2</v>
      </c>
      <c r="G850" s="63">
        <v>8.9606000000000005E-2</v>
      </c>
      <c r="H850" s="63">
        <v>0.17744699999999999</v>
      </c>
      <c r="I850" s="63">
        <v>0.18606400000000001</v>
      </c>
      <c r="J850" s="63">
        <v>9.2161000000000007E-2</v>
      </c>
      <c r="K850" s="63">
        <v>0.127971</v>
      </c>
      <c r="L850" s="63">
        <v>0.18662100000000001</v>
      </c>
      <c r="M850" s="63">
        <v>6.9402000000000005E-2</v>
      </c>
      <c r="N850" s="63">
        <v>8.2432000000000005E-2</v>
      </c>
      <c r="O850" s="63">
        <v>0.74030200000000002</v>
      </c>
      <c r="P850" s="63">
        <v>6.8384E-2</v>
      </c>
      <c r="Q850" s="63">
        <v>5.1486999999999998E-2</v>
      </c>
      <c r="R850" s="63">
        <v>4.6564000000000001E-2</v>
      </c>
      <c r="S850" s="63">
        <v>5.1684000000000001E-2</v>
      </c>
      <c r="T850" s="63">
        <v>0.147203</v>
      </c>
      <c r="U850" s="63">
        <v>0.151671</v>
      </c>
      <c r="V850" s="63">
        <v>4.7448999999999998E-2</v>
      </c>
      <c r="W850" s="63">
        <v>0.247895</v>
      </c>
      <c r="X850" s="63">
        <v>0.203481</v>
      </c>
      <c r="Y850" s="63">
        <v>0.30415900000000001</v>
      </c>
      <c r="Z850" s="63">
        <v>5.7930000000000002E-2</v>
      </c>
      <c r="AA850" s="63">
        <v>0.105825</v>
      </c>
      <c r="AB850" s="63">
        <v>2.4958999999999999E-2</v>
      </c>
      <c r="AC850" s="63">
        <v>2.938E-2</v>
      </c>
      <c r="AD850" s="63">
        <v>2.0258999999999999E-2</v>
      </c>
      <c r="AE850" s="63">
        <v>0.41021999999999997</v>
      </c>
      <c r="AF850" s="63">
        <v>6.8422999999999998E-2</v>
      </c>
      <c r="AG850" s="63">
        <v>9.9780999999999995E-2</v>
      </c>
      <c r="AH850" s="63">
        <v>6.0734999999999997E-2</v>
      </c>
      <c r="AI850" s="63">
        <v>0.13647000000000001</v>
      </c>
      <c r="AJ850" s="63">
        <v>0.25934000000000001</v>
      </c>
      <c r="AK850" s="63">
        <v>8.1884999999999999E-2</v>
      </c>
      <c r="AL850" s="63">
        <v>0.39351799999999998</v>
      </c>
      <c r="AM850" s="63">
        <v>4.1548000000000002E-2</v>
      </c>
      <c r="AN850" s="63">
        <v>0.14524799999999999</v>
      </c>
      <c r="AO850" s="63">
        <v>3.3897999999999998E-2</v>
      </c>
      <c r="AP850" s="63">
        <v>7.1335999999999997E-2</v>
      </c>
      <c r="AQ850" s="63">
        <v>5.214443141852286E-2</v>
      </c>
      <c r="AR850" s="64">
        <f t="shared" si="38"/>
        <v>0.1342335471077688</v>
      </c>
      <c r="AS850" s="63">
        <f t="shared" si="39"/>
        <v>0.1342060625117662</v>
      </c>
      <c r="AV850" s="63">
        <v>62</v>
      </c>
      <c r="AW850" s="63" t="s">
        <v>471</v>
      </c>
      <c r="AX850" s="63">
        <v>3.2994000000000002E-2</v>
      </c>
      <c r="AY850" s="63">
        <v>0.115144</v>
      </c>
      <c r="AZ850" s="63">
        <v>9.9506999999999998E-2</v>
      </c>
      <c r="BA850" s="63">
        <v>0.29286600000000002</v>
      </c>
      <c r="BB850" s="63">
        <v>0.1138</v>
      </c>
      <c r="BC850" s="63">
        <v>8.5783999999999999E-2</v>
      </c>
      <c r="BD850" s="63">
        <v>0.14548800000000001</v>
      </c>
      <c r="BE850" s="63">
        <v>5.1998000000000003E-2</v>
      </c>
      <c r="BF850" s="63">
        <v>5.5725999999999998E-2</v>
      </c>
      <c r="BG850" s="63">
        <v>0.35795900000000003</v>
      </c>
      <c r="BH850" s="63">
        <v>0.16106100000000001</v>
      </c>
      <c r="BI850" s="14">
        <v>0.11085407407407408</v>
      </c>
      <c r="BJ850" s="64">
        <f t="shared" si="40"/>
        <v>0.13526508950617283</v>
      </c>
      <c r="BK850" s="63">
        <f t="shared" si="45"/>
        <v>0.10171443719461945</v>
      </c>
      <c r="BM850" s="63">
        <v>62</v>
      </c>
      <c r="BN850" s="63" t="s">
        <v>471</v>
      </c>
      <c r="BO850" s="63">
        <v>0.247306</v>
      </c>
      <c r="BP850" s="63">
        <v>5.4158999999999999E-2</v>
      </c>
      <c r="BQ850" s="63">
        <v>0.16613900000000001</v>
      </c>
      <c r="BR850" s="63">
        <v>0.102225</v>
      </c>
      <c r="BS850" s="63">
        <v>0.13747100000000001</v>
      </c>
      <c r="BT850" s="63">
        <v>0.83637399999999995</v>
      </c>
      <c r="BU850" s="63">
        <v>0.22609799999999999</v>
      </c>
      <c r="BV850" s="63">
        <v>0.22908700000000001</v>
      </c>
      <c r="BW850" s="63">
        <v>0.15657599999999999</v>
      </c>
      <c r="BX850" s="63">
        <v>0.140014</v>
      </c>
      <c r="BY850" s="63">
        <v>0.22889399999999999</v>
      </c>
      <c r="BZ850" s="63">
        <v>0.54012300000000002</v>
      </c>
      <c r="CA850" s="63">
        <v>4.8815999999999998E-2</v>
      </c>
      <c r="CB850" s="63">
        <v>0.15731000000000001</v>
      </c>
      <c r="CC850" s="63">
        <v>0.13799900000000001</v>
      </c>
      <c r="CD850" s="63">
        <v>0.14583399999999999</v>
      </c>
      <c r="CE850" s="63">
        <v>0.232539</v>
      </c>
      <c r="CF850" s="63">
        <v>0.16597100000000001</v>
      </c>
      <c r="CG850" s="63">
        <v>9.1278999999999999E-2</v>
      </c>
      <c r="CH850" s="63">
        <v>0.14583299999999999</v>
      </c>
      <c r="CI850" s="63">
        <v>0.20743500000000001</v>
      </c>
      <c r="CJ850" s="63">
        <v>0.112847</v>
      </c>
      <c r="CK850" s="63">
        <v>2.0225E-2</v>
      </c>
      <c r="CL850" s="63">
        <v>9.0691999999999995E-2</v>
      </c>
      <c r="CM850" s="63">
        <v>2.4271999999999998E-2</v>
      </c>
      <c r="CN850" s="64">
        <f t="shared" si="41"/>
        <v>0.18582071999999997</v>
      </c>
      <c r="CO850" s="63">
        <f t="shared" si="42"/>
        <v>0.16990509596892617</v>
      </c>
      <c r="CR850" s="63">
        <v>62</v>
      </c>
      <c r="CS850" s="63" t="s">
        <v>471</v>
      </c>
      <c r="CT850" s="63">
        <v>1.4007499999999999</v>
      </c>
      <c r="CU850" s="63">
        <v>1.1427849999999999</v>
      </c>
      <c r="CV850" s="63">
        <v>0.56626600000000005</v>
      </c>
      <c r="CW850" s="63">
        <v>0.217391</v>
      </c>
      <c r="CX850" s="63">
        <v>2.6654000000000001E-2</v>
      </c>
      <c r="CY850" s="63">
        <v>0.89285700000000001</v>
      </c>
      <c r="CZ850" s="63">
        <v>0.37240099999999998</v>
      </c>
      <c r="DA850" s="63">
        <v>0.210872</v>
      </c>
      <c r="DB850" s="63">
        <v>3.3029999999999997E-2</v>
      </c>
      <c r="DC850" s="64">
        <f t="shared" si="43"/>
        <v>0.54033400000000009</v>
      </c>
      <c r="DD850" s="63">
        <f t="shared" si="44"/>
        <v>0.49880747896959204</v>
      </c>
    </row>
    <row r="851" spans="1:108" x14ac:dyDescent="0.2">
      <c r="A851" s="63">
        <v>63</v>
      </c>
      <c r="B851" s="63" t="s">
        <v>471</v>
      </c>
      <c r="C851" s="63">
        <v>8.1553E-2</v>
      </c>
      <c r="D851" s="63">
        <v>6.8444000000000005E-2</v>
      </c>
      <c r="E851" s="63">
        <v>8.8197999999999999E-2</v>
      </c>
      <c r="F851" s="63">
        <v>8.9305999999999996E-2</v>
      </c>
      <c r="G851" s="63">
        <v>0.106407</v>
      </c>
      <c r="H851" s="63">
        <v>0.186501</v>
      </c>
      <c r="I851" s="63">
        <v>0.216831</v>
      </c>
      <c r="J851" s="63">
        <v>8.0699999999999994E-2</v>
      </c>
      <c r="K851" s="63">
        <v>0.119625</v>
      </c>
      <c r="L851" s="63">
        <v>0.23141</v>
      </c>
      <c r="M851" s="63">
        <v>0.12699099999999999</v>
      </c>
      <c r="N851" s="63">
        <v>7.4941999999999995E-2</v>
      </c>
      <c r="O851" s="63">
        <v>1.5985279999999999</v>
      </c>
      <c r="P851" s="63">
        <v>0.112383</v>
      </c>
      <c r="Q851" s="63">
        <v>0.100462</v>
      </c>
      <c r="R851" s="63">
        <v>6.4915E-2</v>
      </c>
      <c r="S851" s="63">
        <v>9.5685999999999993E-2</v>
      </c>
      <c r="T851" s="63">
        <v>0.189138</v>
      </c>
      <c r="U851" s="63">
        <v>0.18410399999999999</v>
      </c>
      <c r="V851" s="63">
        <v>9.8286999999999999E-2</v>
      </c>
      <c r="W851" s="63">
        <v>0.12564500000000001</v>
      </c>
      <c r="X851" s="63">
        <v>0.25395099999999998</v>
      </c>
      <c r="Y851" s="63">
        <v>0.40871299999999999</v>
      </c>
      <c r="Z851" s="63">
        <v>6.9264999999999993E-2</v>
      </c>
      <c r="AA851" s="63">
        <v>0.163858</v>
      </c>
      <c r="AB851" s="63">
        <v>2.2582000000000001E-2</v>
      </c>
      <c r="AC851" s="63">
        <v>3.6859000000000003E-2</v>
      </c>
      <c r="AD851" s="63">
        <v>2.1385000000000001E-2</v>
      </c>
      <c r="AE851" s="63">
        <v>0.44611499999999998</v>
      </c>
      <c r="AF851" s="63">
        <v>8.0678E-2</v>
      </c>
      <c r="AG851" s="63">
        <v>0.22429299999999999</v>
      </c>
      <c r="AH851" s="63">
        <v>6.6291000000000003E-2</v>
      </c>
      <c r="AI851" s="63">
        <v>1.0409550000000001</v>
      </c>
      <c r="AJ851" s="63">
        <v>0.35583900000000002</v>
      </c>
      <c r="AK851" s="63">
        <v>0.115679</v>
      </c>
      <c r="AL851" s="63">
        <v>0.640432</v>
      </c>
      <c r="AM851" s="63">
        <v>4.9856999999999999E-2</v>
      </c>
      <c r="AN851" s="63">
        <v>0.33442100000000002</v>
      </c>
      <c r="AO851" s="63">
        <v>4.9764999999999997E-2</v>
      </c>
      <c r="AP851" s="63">
        <v>8.5783999999999999E-2</v>
      </c>
      <c r="AQ851" s="63">
        <v>9.6595310668229767E-2</v>
      </c>
      <c r="AR851" s="64">
        <f t="shared" si="38"/>
        <v>0.20983837343093245</v>
      </c>
      <c r="AS851" s="63">
        <f t="shared" si="39"/>
        <v>0.29113914453751211</v>
      </c>
      <c r="AV851" s="63">
        <v>63</v>
      </c>
      <c r="AW851" s="63" t="s">
        <v>471</v>
      </c>
      <c r="AX851" s="63">
        <v>3.1994000000000002E-2</v>
      </c>
      <c r="AY851" s="63">
        <v>0.11286400000000001</v>
      </c>
      <c r="AZ851" s="63">
        <v>7.5551999999999994E-2</v>
      </c>
      <c r="BA851" s="63">
        <v>0.30173800000000001</v>
      </c>
      <c r="BB851" s="63">
        <v>0.102266</v>
      </c>
      <c r="BC851" s="63">
        <v>9.0982999999999994E-2</v>
      </c>
      <c r="BD851" s="63">
        <v>0.119991</v>
      </c>
      <c r="BE851" s="63">
        <v>9.3328999999999995E-2</v>
      </c>
      <c r="BF851" s="63">
        <v>6.7157999999999995E-2</v>
      </c>
      <c r="BG851" s="63">
        <v>0.41881400000000002</v>
      </c>
      <c r="BH851" s="63">
        <v>0.16691800000000001</v>
      </c>
      <c r="BI851" s="14">
        <v>0.21244888888888888</v>
      </c>
      <c r="BJ851" s="64">
        <f t="shared" si="40"/>
        <v>0.1495046574074074</v>
      </c>
      <c r="BK851" s="63">
        <f t="shared" si="45"/>
        <v>0.1152084428089918</v>
      </c>
      <c r="BM851" s="63">
        <v>63</v>
      </c>
      <c r="BN851" s="63" t="s">
        <v>471</v>
      </c>
      <c r="BO851" s="63">
        <v>0.29760599999999998</v>
      </c>
      <c r="BP851" s="63">
        <v>5.0195999999999998E-2</v>
      </c>
      <c r="BQ851" s="63">
        <v>0.15690899999999999</v>
      </c>
      <c r="BR851" s="63">
        <v>0.118185</v>
      </c>
      <c r="BS851" s="63">
        <v>0.21967100000000001</v>
      </c>
      <c r="BT851" s="63">
        <v>0.770478</v>
      </c>
      <c r="BU851" s="63">
        <v>0.33914899999999998</v>
      </c>
      <c r="BV851" s="63">
        <v>0.238399</v>
      </c>
      <c r="BW851" s="63">
        <v>0.15331400000000001</v>
      </c>
      <c r="BX851" s="63">
        <v>0.120325</v>
      </c>
      <c r="BY851" s="63">
        <v>0.27787899999999999</v>
      </c>
      <c r="BZ851" s="63">
        <v>0.52678700000000001</v>
      </c>
      <c r="CA851" s="63">
        <v>4.3935000000000002E-2</v>
      </c>
      <c r="CB851" s="63">
        <v>0.21048600000000001</v>
      </c>
      <c r="CC851" s="63">
        <v>0.166489</v>
      </c>
      <c r="CD851" s="63">
        <v>0.13835500000000001</v>
      </c>
      <c r="CE851" s="63">
        <v>0.24889800000000001</v>
      </c>
      <c r="CF851" s="63">
        <v>0.16228200000000001</v>
      </c>
      <c r="CG851" s="63">
        <v>0.111445</v>
      </c>
      <c r="CH851" s="63">
        <v>0.15006</v>
      </c>
      <c r="CI851" s="63">
        <v>0.23677000000000001</v>
      </c>
      <c r="CJ851" s="63">
        <v>0.16059000000000001</v>
      </c>
      <c r="CK851" s="63">
        <v>2.3772999999999999E-2</v>
      </c>
      <c r="CL851" s="63">
        <v>8.1259999999999999E-2</v>
      </c>
      <c r="CM851" s="63">
        <v>4.0877999999999998E-2</v>
      </c>
      <c r="CN851" s="64">
        <f t="shared" si="41"/>
        <v>0.20176475999999999</v>
      </c>
      <c r="CO851" s="63">
        <f t="shared" si="42"/>
        <v>0.16142742889641362</v>
      </c>
      <c r="CR851" s="63">
        <v>63</v>
      </c>
      <c r="CS851" s="63" t="s">
        <v>471</v>
      </c>
      <c r="CT851" s="63">
        <v>0.78912499999999997</v>
      </c>
      <c r="CU851" s="63">
        <v>1.0988610000000001</v>
      </c>
      <c r="CV851" s="63">
        <v>0.73021499999999995</v>
      </c>
      <c r="CW851" s="63">
        <v>0.19927800000000001</v>
      </c>
      <c r="CX851" s="63">
        <v>3.2057000000000002E-2</v>
      </c>
      <c r="CY851" s="63">
        <v>1.0168569999999999</v>
      </c>
      <c r="CZ851" s="63">
        <v>0.35517599999999999</v>
      </c>
      <c r="DA851" s="63">
        <v>0.236237</v>
      </c>
      <c r="DB851" s="63">
        <v>2.5849E-2</v>
      </c>
      <c r="DC851" s="64">
        <f t="shared" si="43"/>
        <v>0.49818388888888887</v>
      </c>
      <c r="DD851" s="63">
        <f t="shared" si="44"/>
        <v>0.41639924317938087</v>
      </c>
    </row>
    <row r="852" spans="1:108" x14ac:dyDescent="0.2">
      <c r="A852" s="63">
        <v>64</v>
      </c>
      <c r="B852" s="63" t="s">
        <v>471</v>
      </c>
      <c r="C852" s="63">
        <v>9.3887999999999999E-2</v>
      </c>
      <c r="D852" s="63">
        <v>7.2646000000000002E-2</v>
      </c>
      <c r="E852" s="63">
        <v>8.6341000000000001E-2</v>
      </c>
      <c r="F852" s="63">
        <v>8.2064999999999999E-2</v>
      </c>
      <c r="G852" s="63">
        <v>0.120408</v>
      </c>
      <c r="H852" s="63">
        <v>0.179863</v>
      </c>
      <c r="I852" s="63">
        <v>0.21390100000000001</v>
      </c>
      <c r="J852" s="63">
        <v>0.101711</v>
      </c>
      <c r="K852" s="63">
        <v>0.15857199999999999</v>
      </c>
      <c r="L852" s="63">
        <v>0.58375100000000002</v>
      </c>
      <c r="M852" s="63">
        <v>0.18457999999999999</v>
      </c>
      <c r="N852" s="63">
        <v>0.10241699999999999</v>
      </c>
      <c r="O852" s="63">
        <v>3.4591229999999999</v>
      </c>
      <c r="P852" s="63">
        <v>0.205682</v>
      </c>
      <c r="Q852" s="63">
        <v>0.136461</v>
      </c>
      <c r="R852" s="63">
        <v>7.0198999999999998E-2</v>
      </c>
      <c r="S852" s="63">
        <v>9.6383999999999997E-2</v>
      </c>
      <c r="T852" s="63">
        <v>0.26017200000000001</v>
      </c>
      <c r="U852" s="63">
        <v>0.27377099999999999</v>
      </c>
      <c r="V852" s="63">
        <v>0.17236599999999999</v>
      </c>
      <c r="W852" s="63">
        <v>0.275061</v>
      </c>
      <c r="X852" s="63">
        <v>0.38533200000000001</v>
      </c>
      <c r="Y852" s="63">
        <v>0.56079299999999999</v>
      </c>
      <c r="Z852" s="63">
        <v>0.108304</v>
      </c>
      <c r="AA852" s="63">
        <v>0.20891899999999999</v>
      </c>
      <c r="AB852" s="63">
        <v>2.8524999999999998E-2</v>
      </c>
      <c r="AC852" s="63">
        <v>6.7308000000000007E-2</v>
      </c>
      <c r="AD852" s="63">
        <v>2.7574999999999999E-2</v>
      </c>
      <c r="AE852" s="63">
        <v>0.62148400000000004</v>
      </c>
      <c r="AF852" s="63">
        <v>0.14297399999999999</v>
      </c>
      <c r="AG852" s="63">
        <v>0.41959099999999999</v>
      </c>
      <c r="AH852" s="63">
        <v>9.7305000000000003E-2</v>
      </c>
      <c r="AI852" s="63">
        <v>0.76801600000000003</v>
      </c>
      <c r="AJ852" s="63">
        <v>0.53677200000000003</v>
      </c>
      <c r="AK852" s="63">
        <v>0.206012</v>
      </c>
      <c r="AL852" s="63">
        <v>1.057099</v>
      </c>
      <c r="AM852" s="63">
        <v>6.4919000000000004E-2</v>
      </c>
      <c r="AN852" s="63">
        <v>0.40118799999999999</v>
      </c>
      <c r="AO852" s="63">
        <v>6.6352999999999995E-2</v>
      </c>
      <c r="AP852" s="63">
        <v>9.3159000000000006E-2</v>
      </c>
      <c r="AQ852" s="63">
        <v>0.16213200468933175</v>
      </c>
      <c r="AR852" s="64">
        <f t="shared" si="38"/>
        <v>0.31592980499242268</v>
      </c>
      <c r="AS852" s="63">
        <f t="shared" si="39"/>
        <v>0.54993573420605291</v>
      </c>
      <c r="AV852" s="63">
        <v>64</v>
      </c>
      <c r="AW852" s="63" t="s">
        <v>471</v>
      </c>
      <c r="AX852" s="63">
        <v>3.6992999999999998E-2</v>
      </c>
      <c r="AY852" s="63">
        <v>9.1203000000000006E-2</v>
      </c>
      <c r="AZ852" s="63">
        <v>9.7664000000000001E-2</v>
      </c>
      <c r="BA852" s="63">
        <v>0.31505100000000003</v>
      </c>
      <c r="BB852" s="63">
        <v>0.13456099999999999</v>
      </c>
      <c r="BC852" s="63">
        <v>0.101381</v>
      </c>
      <c r="BD852" s="63">
        <v>0.12898999999999999</v>
      </c>
      <c r="BE852" s="63">
        <v>0.135994</v>
      </c>
      <c r="BF852" s="63">
        <v>0.101453</v>
      </c>
      <c r="BG852" s="63">
        <v>0.65148499999999998</v>
      </c>
      <c r="BH852" s="63">
        <v>0.32797799999999999</v>
      </c>
      <c r="BI852" s="14">
        <v>0.51183111111111113</v>
      </c>
      <c r="BJ852" s="64">
        <f t="shared" si="40"/>
        <v>0.21954867592592589</v>
      </c>
      <c r="BK852" s="63">
        <f t="shared" si="45"/>
        <v>0.17738397282300544</v>
      </c>
      <c r="BM852" s="63">
        <v>64</v>
      </c>
      <c r="BN852" s="63" t="s">
        <v>471</v>
      </c>
      <c r="BO852" s="63">
        <v>0.30179600000000001</v>
      </c>
      <c r="BP852" s="63">
        <v>5.2178000000000002E-2</v>
      </c>
      <c r="BQ852" s="63">
        <v>0.20305899999999999</v>
      </c>
      <c r="BR852" s="63">
        <v>0.180728</v>
      </c>
      <c r="BS852" s="63">
        <v>0.388322</v>
      </c>
      <c r="BT852" s="63">
        <v>0.75780700000000001</v>
      </c>
      <c r="BU852" s="63">
        <v>0.38436700000000001</v>
      </c>
      <c r="BV852" s="63">
        <v>0.30172399999999999</v>
      </c>
      <c r="BW852" s="63">
        <v>0.20605000000000001</v>
      </c>
      <c r="BX852" s="63">
        <v>0.164079</v>
      </c>
      <c r="BY852" s="63">
        <v>0.32597399999999999</v>
      </c>
      <c r="BZ852" s="63">
        <v>0.72016500000000006</v>
      </c>
      <c r="CA852" s="63">
        <v>6.3949000000000006E-2</v>
      </c>
      <c r="CB852" s="63">
        <v>0.37111899999999998</v>
      </c>
      <c r="CC852" s="63">
        <v>0.24216499999999999</v>
      </c>
      <c r="CD852" s="63">
        <v>0.142094</v>
      </c>
      <c r="CE852" s="63">
        <v>0.29680800000000002</v>
      </c>
      <c r="CF852" s="63">
        <v>0.15121899999999999</v>
      </c>
      <c r="CG852" s="63">
        <v>0.156023</v>
      </c>
      <c r="CH852" s="63">
        <v>0.18387700000000001</v>
      </c>
      <c r="CI852" s="63">
        <v>0.32058199999999998</v>
      </c>
      <c r="CJ852" s="63">
        <v>0.32696799999999998</v>
      </c>
      <c r="CK852" s="63">
        <v>3.2643999999999999E-2</v>
      </c>
      <c r="CL852" s="63">
        <v>0.14801</v>
      </c>
      <c r="CM852" s="63">
        <v>5.6208000000000001E-2</v>
      </c>
      <c r="CN852" s="64">
        <f t="shared" si="41"/>
        <v>0.25911660000000003</v>
      </c>
      <c r="CO852" s="63">
        <f t="shared" si="42"/>
        <v>0.17945077255220529</v>
      </c>
      <c r="CR852" s="63">
        <v>64</v>
      </c>
      <c r="CS852" s="63" t="s">
        <v>471</v>
      </c>
      <c r="CT852" s="63">
        <v>1.0061249999999999</v>
      </c>
      <c r="CU852" s="63">
        <v>1.3625320000000001</v>
      </c>
      <c r="CV852" s="63">
        <v>0.68549400000000005</v>
      </c>
      <c r="CW852" s="63">
        <v>0.47403499999999998</v>
      </c>
      <c r="CX852" s="63">
        <v>4.6824999999999999E-2</v>
      </c>
      <c r="CY852" s="63">
        <v>1.9345000000000001</v>
      </c>
      <c r="CZ852" s="63">
        <v>0.39890799999999998</v>
      </c>
      <c r="DA852" s="63">
        <v>0.282219</v>
      </c>
      <c r="DB852" s="63">
        <v>3.9491999999999999E-2</v>
      </c>
      <c r="DC852" s="64">
        <f t="shared" si="43"/>
        <v>0.69223666666666661</v>
      </c>
      <c r="DD852" s="63">
        <f t="shared" si="44"/>
        <v>0.63595256829067059</v>
      </c>
    </row>
    <row r="853" spans="1:108" x14ac:dyDescent="0.2">
      <c r="A853" s="63">
        <v>65</v>
      </c>
      <c r="B853" s="63" t="s">
        <v>471</v>
      </c>
      <c r="C853" s="63">
        <v>0.10211199999999999</v>
      </c>
      <c r="D853" s="63">
        <v>7.1446999999999997E-2</v>
      </c>
      <c r="E853" s="63">
        <v>8.6341000000000001E-2</v>
      </c>
      <c r="F853" s="63">
        <v>7.7237E-2</v>
      </c>
      <c r="G853" s="63">
        <v>0.137209</v>
      </c>
      <c r="H853" s="63">
        <v>0.229958</v>
      </c>
      <c r="I853" s="63">
        <v>0.188995</v>
      </c>
      <c r="J853" s="63">
        <v>8.8817999999999994E-2</v>
      </c>
      <c r="K853" s="63">
        <v>0.14744399999999999</v>
      </c>
      <c r="L853" s="63">
        <v>0.59718800000000005</v>
      </c>
      <c r="M853" s="63">
        <v>0.165384</v>
      </c>
      <c r="N853" s="63">
        <v>0.10241699999999999</v>
      </c>
      <c r="O853" s="63">
        <v>3.1839620000000002</v>
      </c>
      <c r="P853" s="63">
        <v>0.231128</v>
      </c>
      <c r="Q853" s="63">
        <v>0.14274000000000001</v>
      </c>
      <c r="R853" s="63">
        <v>7.5010999999999994E-2</v>
      </c>
      <c r="S853" s="63">
        <v>0.11175</v>
      </c>
      <c r="T853" s="63">
        <v>0.27728900000000001</v>
      </c>
      <c r="U853" s="63">
        <v>0.36725400000000002</v>
      </c>
      <c r="V853" s="63">
        <v>0.174787</v>
      </c>
      <c r="W853" s="63">
        <v>0.23091400000000001</v>
      </c>
      <c r="X853" s="63">
        <v>0.37652000000000002</v>
      </c>
      <c r="Y853" s="63">
        <v>0.495616</v>
      </c>
      <c r="Z853" s="63">
        <v>0.113762</v>
      </c>
      <c r="AA853" s="63">
        <v>0.254662</v>
      </c>
      <c r="AB853" s="63">
        <v>2.4365000000000001E-2</v>
      </c>
      <c r="AC853" s="63">
        <v>9.3482999999999997E-2</v>
      </c>
      <c r="AD853" s="63">
        <v>3.2077000000000001E-2</v>
      </c>
      <c r="AE853" s="63">
        <v>0.69019600000000003</v>
      </c>
      <c r="AF853" s="63">
        <v>0.18382399999999999</v>
      </c>
      <c r="AG853" s="63">
        <v>0.38803599999999999</v>
      </c>
      <c r="AH853" s="63">
        <v>0.12728500000000001</v>
      </c>
      <c r="AI853" s="63">
        <v>0.37454500000000002</v>
      </c>
      <c r="AJ853" s="63">
        <v>0.42821100000000001</v>
      </c>
      <c r="AK853" s="63">
        <v>0.18001700000000001</v>
      </c>
      <c r="AL853" s="63">
        <v>1.3425929999999999</v>
      </c>
      <c r="AM853" s="63">
        <v>0.19423699999999999</v>
      </c>
      <c r="AN853" s="63">
        <v>0.37951800000000002</v>
      </c>
      <c r="AO853" s="63">
        <v>7.4184E-2</v>
      </c>
      <c r="AP853" s="63">
        <v>8.8944999999999996E-2</v>
      </c>
      <c r="AQ853" s="63">
        <v>0.18492743259085581</v>
      </c>
      <c r="AR853" s="64">
        <f t="shared" si="38"/>
        <v>0.31259483981928909</v>
      </c>
      <c r="AS853" s="63">
        <f t="shared" si="39"/>
        <v>0.51526166343441748</v>
      </c>
      <c r="AV853" s="63">
        <v>65</v>
      </c>
      <c r="AW853" s="63" t="s">
        <v>471</v>
      </c>
      <c r="AX853" s="63">
        <v>3.2994000000000002E-2</v>
      </c>
      <c r="AY853" s="63">
        <v>9.9182999999999993E-2</v>
      </c>
      <c r="AZ853" s="63">
        <v>0.11056299999999999</v>
      </c>
      <c r="BA853" s="63">
        <v>0.474796</v>
      </c>
      <c r="BB853" s="63">
        <v>0.23144500000000001</v>
      </c>
      <c r="BC853" s="63">
        <v>0.118712</v>
      </c>
      <c r="BD853" s="63">
        <v>0.12299</v>
      </c>
      <c r="BE853" s="63">
        <v>0.137327</v>
      </c>
      <c r="BF853" s="63">
        <v>0.16289500000000001</v>
      </c>
      <c r="BG853" s="63">
        <v>1.159794</v>
      </c>
      <c r="BH853" s="63">
        <v>0.386546</v>
      </c>
      <c r="BI853" s="14">
        <v>0.4465022222222223</v>
      </c>
      <c r="BJ853" s="64">
        <f t="shared" si="40"/>
        <v>0.29031226851851849</v>
      </c>
      <c r="BK853" s="63">
        <f t="shared" si="45"/>
        <v>0.32135295156161803</v>
      </c>
      <c r="BM853" s="63">
        <v>65</v>
      </c>
      <c r="BN853" s="63" t="s">
        <v>471</v>
      </c>
      <c r="BO853" s="63">
        <v>0.251496</v>
      </c>
      <c r="BP853" s="63">
        <v>5.6800999999999997E-2</v>
      </c>
      <c r="BQ853" s="63">
        <v>0.17998400000000001</v>
      </c>
      <c r="BR853" s="63">
        <v>0.24240900000000001</v>
      </c>
      <c r="BS853" s="63">
        <v>0.53146300000000002</v>
      </c>
      <c r="BT853" s="63">
        <v>0.82370299999999996</v>
      </c>
      <c r="BU853" s="63">
        <v>0.56524700000000005</v>
      </c>
      <c r="BV853" s="63">
        <v>0.34828700000000001</v>
      </c>
      <c r="BW853" s="63">
        <v>0.18756500000000001</v>
      </c>
      <c r="BX853" s="63">
        <v>0.25377499999999997</v>
      </c>
      <c r="BY853" s="63">
        <v>0.33844299999999999</v>
      </c>
      <c r="BZ853" s="63">
        <v>0.91687700000000005</v>
      </c>
      <c r="CA853" s="63">
        <v>7.9082E-2</v>
      </c>
      <c r="CB853" s="63">
        <v>0.52510599999999996</v>
      </c>
      <c r="CC853" s="63">
        <v>0.191417</v>
      </c>
      <c r="CD853" s="63">
        <v>0.127137</v>
      </c>
      <c r="CE853" s="63">
        <v>0.33420100000000003</v>
      </c>
      <c r="CF853" s="63">
        <v>0.180724</v>
      </c>
      <c r="CG853" s="63">
        <v>0.17194300000000001</v>
      </c>
      <c r="CH853" s="63">
        <v>0.24939700000000001</v>
      </c>
      <c r="CI853" s="63">
        <v>0.29334300000000002</v>
      </c>
      <c r="CJ853" s="63">
        <v>0.34577599999999997</v>
      </c>
      <c r="CK853" s="63">
        <v>3.3708000000000002E-2</v>
      </c>
      <c r="CL853" s="63">
        <v>0.157442</v>
      </c>
      <c r="CM853" s="63">
        <v>8.3886000000000002E-2</v>
      </c>
      <c r="CN853" s="64">
        <f t="shared" si="41"/>
        <v>0.29876848</v>
      </c>
      <c r="CO853" s="63">
        <f t="shared" si="42"/>
        <v>0.22286827161298675</v>
      </c>
      <c r="CR853" s="63">
        <v>65</v>
      </c>
      <c r="CS853" s="63" t="s">
        <v>471</v>
      </c>
      <c r="CT853" s="63">
        <v>1.0850630000000001</v>
      </c>
      <c r="CU853" s="63">
        <v>1.2745569999999999</v>
      </c>
      <c r="CV853" s="63">
        <v>0.76</v>
      </c>
      <c r="CW853" s="63">
        <v>0.464974</v>
      </c>
      <c r="CX853" s="63">
        <v>5.7631000000000002E-2</v>
      </c>
      <c r="CY853" s="63">
        <v>2.9513569999999998</v>
      </c>
      <c r="CZ853" s="63">
        <v>0.42674000000000001</v>
      </c>
      <c r="DA853" s="63">
        <v>0.323438</v>
      </c>
      <c r="DB853" s="63">
        <v>3.6978999999999998E-2</v>
      </c>
      <c r="DC853" s="64">
        <f t="shared" si="43"/>
        <v>0.82008211111111107</v>
      </c>
      <c r="DD853" s="63">
        <f t="shared" si="44"/>
        <v>0.9044861903111685</v>
      </c>
    </row>
    <row r="854" spans="1:108" x14ac:dyDescent="0.2">
      <c r="A854" s="63">
        <v>66</v>
      </c>
      <c r="B854" s="63" t="s">
        <v>471</v>
      </c>
      <c r="C854" s="63">
        <v>0.121299</v>
      </c>
      <c r="D854" s="63">
        <v>7.6247999999999996E-2</v>
      </c>
      <c r="E854" s="63">
        <v>9.0982999999999994E-2</v>
      </c>
      <c r="F854" s="63">
        <v>9.4132999999999994E-2</v>
      </c>
      <c r="G854" s="63">
        <v>0.117607</v>
      </c>
      <c r="H854" s="63">
        <v>0.31504799999999999</v>
      </c>
      <c r="I854" s="63">
        <v>0.26810800000000001</v>
      </c>
      <c r="J854" s="63">
        <v>9.6935999999999994E-2</v>
      </c>
      <c r="K854" s="63">
        <v>0.14466300000000001</v>
      </c>
      <c r="L854" s="63">
        <v>0.50313099999999999</v>
      </c>
      <c r="M854" s="63">
        <v>0.115178</v>
      </c>
      <c r="N854" s="63">
        <v>0.119906</v>
      </c>
      <c r="O854" s="63">
        <v>2.4109060000000002</v>
      </c>
      <c r="P854" s="63">
        <v>0.19136900000000001</v>
      </c>
      <c r="Q854" s="63">
        <v>0.20469100000000001</v>
      </c>
      <c r="R854" s="63">
        <v>7.1426000000000003E-2</v>
      </c>
      <c r="S854" s="63">
        <v>9.7082000000000002E-2</v>
      </c>
      <c r="T854" s="63">
        <v>0.29269400000000001</v>
      </c>
      <c r="U854" s="63">
        <v>0.29189599999999999</v>
      </c>
      <c r="V854" s="63">
        <v>0.125885</v>
      </c>
      <c r="W854" s="63">
        <v>0.24449899999999999</v>
      </c>
      <c r="X854" s="63">
        <v>0.36370200000000003</v>
      </c>
      <c r="Y854" s="63">
        <v>0.43315500000000001</v>
      </c>
      <c r="Z854" s="63">
        <v>0.10620599999999999</v>
      </c>
      <c r="AA854" s="63">
        <v>0.204822</v>
      </c>
      <c r="AB854" s="63">
        <v>2.9713E-2</v>
      </c>
      <c r="AC854" s="63">
        <v>6.0897E-2</v>
      </c>
      <c r="AD854" s="63">
        <v>2.9825999999999998E-2</v>
      </c>
      <c r="AE854" s="63">
        <v>0.59481899999999999</v>
      </c>
      <c r="AF854" s="63">
        <v>0.196079</v>
      </c>
      <c r="AG854" s="63">
        <v>0.295931</v>
      </c>
      <c r="AH854" s="63">
        <v>0.12676799999999999</v>
      </c>
      <c r="AI854" s="63">
        <v>0.32473800000000003</v>
      </c>
      <c r="AJ854" s="63">
        <v>0.45836700000000002</v>
      </c>
      <c r="AK854" s="63">
        <v>0.16961899999999999</v>
      </c>
      <c r="AL854" s="63">
        <v>1.2075610000000001</v>
      </c>
      <c r="AM854" s="63">
        <v>5.4531999999999997E-2</v>
      </c>
      <c r="AN854" s="63">
        <v>0.30220900000000001</v>
      </c>
      <c r="AO854" s="63">
        <v>5.7699E-2</v>
      </c>
      <c r="AP854" s="63">
        <v>9.3309000000000003E-2</v>
      </c>
      <c r="AQ854" s="63">
        <v>0.13534747948417353</v>
      </c>
      <c r="AR854" s="64">
        <f t="shared" si="38"/>
        <v>0.27412164584107745</v>
      </c>
      <c r="AS854" s="63">
        <f t="shared" si="39"/>
        <v>0.40020659416522786</v>
      </c>
      <c r="AV854" s="63">
        <v>66</v>
      </c>
      <c r="AW854" s="63" t="s">
        <v>471</v>
      </c>
      <c r="AX854" s="63">
        <v>4.6990999999999998E-2</v>
      </c>
      <c r="AY854" s="63">
        <v>0.100323</v>
      </c>
      <c r="AZ854" s="63">
        <v>8.4765999999999994E-2</v>
      </c>
      <c r="BA854" s="63">
        <v>0.434859</v>
      </c>
      <c r="BB854" s="63">
        <v>0.39138000000000001</v>
      </c>
      <c r="BC854" s="63">
        <v>0.151639</v>
      </c>
      <c r="BD854" s="63">
        <v>0.12449</v>
      </c>
      <c r="BE854" s="63">
        <v>9.5328999999999997E-2</v>
      </c>
      <c r="BF854" s="63">
        <v>9.0021000000000004E-2</v>
      </c>
      <c r="BG854" s="63">
        <v>1.013031</v>
      </c>
      <c r="BH854" s="63">
        <v>0.40118799999999999</v>
      </c>
      <c r="BI854" s="14">
        <v>0.33564814814814814</v>
      </c>
      <c r="BJ854" s="64">
        <f t="shared" si="40"/>
        <v>0.27247209567901232</v>
      </c>
      <c r="BK854" s="63">
        <f t="shared" si="45"/>
        <v>0.286708748370125</v>
      </c>
      <c r="BM854" s="63">
        <v>66</v>
      </c>
      <c r="BN854" s="63" t="s">
        <v>471</v>
      </c>
      <c r="BO854" s="63">
        <v>0.389824</v>
      </c>
      <c r="BP854" s="63">
        <v>6.6708000000000003E-2</v>
      </c>
      <c r="BQ854" s="63">
        <v>0.19536800000000001</v>
      </c>
      <c r="BR854" s="63">
        <v>0.201432</v>
      </c>
      <c r="BS854" s="63">
        <v>0.64200599999999997</v>
      </c>
      <c r="BT854" s="63">
        <v>1.0315289999999999</v>
      </c>
      <c r="BU854" s="63">
        <v>0.38436700000000001</v>
      </c>
      <c r="BV854" s="63">
        <v>0.28496199999999999</v>
      </c>
      <c r="BW854" s="63">
        <v>0.23758199999999999</v>
      </c>
      <c r="BX854" s="63">
        <v>0.28221600000000002</v>
      </c>
      <c r="BY854" s="63">
        <v>0.34645900000000002</v>
      </c>
      <c r="BZ854" s="63">
        <v>0.92687799999999998</v>
      </c>
      <c r="CA854" s="63">
        <v>9.0798000000000004E-2</v>
      </c>
      <c r="CB854" s="63">
        <v>0.33677699999999999</v>
      </c>
      <c r="CC854" s="63">
        <v>0.189637</v>
      </c>
      <c r="CD854" s="63">
        <v>0.16452900000000001</v>
      </c>
      <c r="CE854" s="63">
        <v>0.36341499999999999</v>
      </c>
      <c r="CF854" s="63">
        <v>0.15859500000000001</v>
      </c>
      <c r="CG854" s="63">
        <v>0.204846</v>
      </c>
      <c r="CH854" s="63">
        <v>0.230375</v>
      </c>
      <c r="CI854" s="63">
        <v>0.25772200000000001</v>
      </c>
      <c r="CJ854" s="63">
        <v>0.29079899999999997</v>
      </c>
      <c r="CK854" s="63">
        <v>2.4837999999999999E-2</v>
      </c>
      <c r="CL854" s="63">
        <v>0.151638</v>
      </c>
      <c r="CM854" s="63">
        <v>6.4724000000000004E-2</v>
      </c>
      <c r="CN854" s="64">
        <f t="shared" si="41"/>
        <v>0.30072096000000004</v>
      </c>
      <c r="CO854" s="63">
        <f t="shared" si="42"/>
        <v>0.24242343624181631</v>
      </c>
      <c r="CR854" s="63">
        <v>66</v>
      </c>
      <c r="CS854" s="63" t="s">
        <v>471</v>
      </c>
      <c r="CT854" s="63">
        <v>1.302063</v>
      </c>
      <c r="CU854" s="63">
        <v>2.2415189999999998</v>
      </c>
      <c r="CV854" s="63">
        <v>0.95373399999999997</v>
      </c>
      <c r="CW854" s="63">
        <v>0.46799099999999999</v>
      </c>
      <c r="CX854" s="63">
        <v>6.3033000000000006E-2</v>
      </c>
      <c r="CY854" s="63">
        <v>2.7777859999999999</v>
      </c>
      <c r="CZ854" s="63">
        <v>0.44131700000000001</v>
      </c>
      <c r="DA854" s="63">
        <v>0.35197699999999998</v>
      </c>
      <c r="DB854" s="63">
        <v>3.8774000000000003E-2</v>
      </c>
      <c r="DC854" s="64">
        <f t="shared" si="43"/>
        <v>0.95979933333333323</v>
      </c>
      <c r="DD854" s="63">
        <f t="shared" si="44"/>
        <v>0.97453109921784964</v>
      </c>
    </row>
    <row r="855" spans="1:108" x14ac:dyDescent="0.2">
      <c r="A855" s="63">
        <v>67</v>
      </c>
      <c r="B855" s="63" t="s">
        <v>471</v>
      </c>
      <c r="C855" s="63">
        <v>0.112391</v>
      </c>
      <c r="D855" s="63">
        <v>7.8048999999999993E-2</v>
      </c>
      <c r="E855" s="63">
        <v>9.1911999999999994E-2</v>
      </c>
      <c r="F855" s="63">
        <v>8.6891999999999997E-2</v>
      </c>
      <c r="G855" s="63">
        <v>0.14560899999999999</v>
      </c>
      <c r="H855" s="63">
        <v>0.35247099999999998</v>
      </c>
      <c r="I855" s="63">
        <v>0.24027200000000001</v>
      </c>
      <c r="J855" s="63">
        <v>8.5953000000000002E-2</v>
      </c>
      <c r="K855" s="63">
        <v>0.14744399999999999</v>
      </c>
      <c r="L855" s="63">
        <v>0.379214</v>
      </c>
      <c r="M855" s="63">
        <v>0.11222500000000001</v>
      </c>
      <c r="N855" s="63">
        <v>0.119906</v>
      </c>
      <c r="O855" s="63">
        <v>1.723009</v>
      </c>
      <c r="P855" s="63">
        <v>0.13782900000000001</v>
      </c>
      <c r="Q855" s="63">
        <v>0.20008699999999999</v>
      </c>
      <c r="R855" s="63">
        <v>6.9585999999999995E-2</v>
      </c>
      <c r="S855" s="63">
        <v>8.5906999999999997E-2</v>
      </c>
      <c r="T855" s="63">
        <v>0.26114999999999999</v>
      </c>
      <c r="U855" s="63">
        <v>0.27090999999999998</v>
      </c>
      <c r="V855" s="63">
        <v>0.10070800000000001</v>
      </c>
      <c r="W855" s="63">
        <v>0.26826899999999998</v>
      </c>
      <c r="X855" s="63">
        <v>0.32524900000000001</v>
      </c>
      <c r="Y855" s="63">
        <v>0.39377699999999999</v>
      </c>
      <c r="Z855" s="63">
        <v>0.124676</v>
      </c>
      <c r="AA855" s="63">
        <v>0.23554600000000001</v>
      </c>
      <c r="AB855" s="63">
        <v>3.2684999999999999E-2</v>
      </c>
      <c r="AC855" s="63">
        <v>5.8227000000000001E-2</v>
      </c>
      <c r="AD855" s="63">
        <v>2.9825999999999998E-2</v>
      </c>
      <c r="AE855" s="63">
        <v>0.53020999999999996</v>
      </c>
      <c r="AF855" s="63">
        <v>0.185866</v>
      </c>
      <c r="AG855" s="63">
        <v>0.25158399999999997</v>
      </c>
      <c r="AH855" s="63">
        <v>0.13090299999999999</v>
      </c>
      <c r="AI855" s="63">
        <v>0.26596599999999998</v>
      </c>
      <c r="AJ855" s="63">
        <v>0.42183599999999999</v>
      </c>
      <c r="AK855" s="63">
        <v>0.176118</v>
      </c>
      <c r="AL855" s="63">
        <v>0.91435100000000002</v>
      </c>
      <c r="AM855" s="63">
        <v>5.5570000000000001E-2</v>
      </c>
      <c r="AN855" s="63">
        <v>0.26413999999999999</v>
      </c>
      <c r="AO855" s="63">
        <v>5.9861999999999999E-2</v>
      </c>
      <c r="AP855" s="63">
        <v>9.5716999999999997E-2</v>
      </c>
      <c r="AQ855" s="63">
        <v>9.7450175849941395E-2</v>
      </c>
      <c r="AR855" s="64">
        <f t="shared" si="38"/>
        <v>0.23705737014268149</v>
      </c>
      <c r="AS855" s="63">
        <f t="shared" si="39"/>
        <v>0.28903388040235223</v>
      </c>
      <c r="AV855" s="63">
        <v>67</v>
      </c>
      <c r="AW855" s="63" t="s">
        <v>471</v>
      </c>
      <c r="AX855" s="63">
        <v>7.1985999999999994E-2</v>
      </c>
      <c r="AY855" s="63">
        <v>9.5763000000000001E-2</v>
      </c>
      <c r="AZ855" s="63">
        <v>0.106878</v>
      </c>
      <c r="BA855" s="63">
        <v>0.40823599999999999</v>
      </c>
      <c r="BB855" s="63">
        <v>0.61052200000000001</v>
      </c>
      <c r="BC855" s="63">
        <v>0.17070199999999999</v>
      </c>
      <c r="BD855" s="63">
        <v>0.11099100000000001</v>
      </c>
      <c r="BE855" s="63">
        <v>7.5995999999999994E-2</v>
      </c>
      <c r="BF855" s="63">
        <v>0.13288700000000001</v>
      </c>
      <c r="BG855" s="63">
        <v>0.79109300000000005</v>
      </c>
      <c r="BH855" s="63">
        <v>0.39826</v>
      </c>
      <c r="BI855" s="14">
        <v>0.22633777777777778</v>
      </c>
      <c r="BJ855" s="64">
        <f t="shared" si="40"/>
        <v>0.26663764814814811</v>
      </c>
      <c r="BK855" s="63">
        <f t="shared" si="45"/>
        <v>0.24714576932049276</v>
      </c>
      <c r="BM855" s="63">
        <v>67</v>
      </c>
      <c r="BN855" s="63" t="s">
        <v>471</v>
      </c>
      <c r="BO855" s="63">
        <v>0.419155</v>
      </c>
      <c r="BP855" s="63">
        <v>7.9918000000000003E-2</v>
      </c>
      <c r="BQ855" s="63">
        <v>0.193829</v>
      </c>
      <c r="BR855" s="63">
        <v>0.158299</v>
      </c>
      <c r="BS855" s="63">
        <v>0.56972900000000004</v>
      </c>
      <c r="BT855" s="63">
        <v>0.85158199999999995</v>
      </c>
      <c r="BU855" s="63">
        <v>0.40697699999999998</v>
      </c>
      <c r="BV855" s="63">
        <v>0.240262</v>
      </c>
      <c r="BW855" s="63">
        <v>0.19626399999999999</v>
      </c>
      <c r="BX855" s="63">
        <v>0.29753000000000002</v>
      </c>
      <c r="BY855" s="63">
        <v>0.31884899999999999</v>
      </c>
      <c r="BZ855" s="63">
        <v>0.64681500000000003</v>
      </c>
      <c r="CA855" s="63">
        <v>8.0546999999999994E-2</v>
      </c>
      <c r="CB855" s="63">
        <v>0.252583</v>
      </c>
      <c r="CC855" s="63">
        <v>0.17183000000000001</v>
      </c>
      <c r="CD855" s="63">
        <v>0.142094</v>
      </c>
      <c r="CE855" s="63">
        <v>0.39613399999999999</v>
      </c>
      <c r="CF855" s="63">
        <v>0.173347</v>
      </c>
      <c r="CG855" s="63">
        <v>0.18574099999999999</v>
      </c>
      <c r="CH855" s="63">
        <v>0.22614699999999999</v>
      </c>
      <c r="CI855" s="63">
        <v>0.23886499999999999</v>
      </c>
      <c r="CJ855" s="63">
        <v>0.27633099999999999</v>
      </c>
      <c r="CK855" s="63">
        <v>2.7321999999999999E-2</v>
      </c>
      <c r="CL855" s="63">
        <v>0.168325</v>
      </c>
      <c r="CM855" s="63">
        <v>4.3432999999999999E-2</v>
      </c>
      <c r="CN855" s="64">
        <f t="shared" si="41"/>
        <v>0.27047631999999999</v>
      </c>
      <c r="CO855" s="63">
        <f t="shared" si="42"/>
        <v>0.19289294146467187</v>
      </c>
      <c r="CR855" s="63">
        <v>67</v>
      </c>
      <c r="CS855" s="63" t="s">
        <v>471</v>
      </c>
      <c r="CT855" s="63">
        <v>1.440188</v>
      </c>
      <c r="CU855" s="63">
        <v>1.7581009999999999</v>
      </c>
      <c r="CV855" s="63">
        <v>0.95373399999999997</v>
      </c>
      <c r="CW855" s="63">
        <v>0.41062599999999999</v>
      </c>
      <c r="CX855" s="63">
        <v>7.7080999999999997E-2</v>
      </c>
      <c r="CY855" s="63">
        <v>2.6041430000000001</v>
      </c>
      <c r="CZ855" s="63">
        <v>0.50493100000000002</v>
      </c>
      <c r="DA855" s="63">
        <v>0.37893199999999999</v>
      </c>
      <c r="DB855" s="63">
        <v>4.3441E-2</v>
      </c>
      <c r="DC855" s="64">
        <f t="shared" si="43"/>
        <v>0.90790855555555539</v>
      </c>
      <c r="DD855" s="63">
        <f t="shared" si="44"/>
        <v>0.86692960280767795</v>
      </c>
    </row>
    <row r="856" spans="1:108" x14ac:dyDescent="0.2">
      <c r="A856" s="63">
        <v>68</v>
      </c>
      <c r="B856" s="63" t="s">
        <v>471</v>
      </c>
      <c r="C856" s="63">
        <v>0.12609500000000001</v>
      </c>
      <c r="D856" s="63">
        <v>8.8256000000000001E-2</v>
      </c>
      <c r="E856" s="63">
        <v>9.7481999999999999E-2</v>
      </c>
      <c r="F856" s="63">
        <v>8.9305999999999996E-2</v>
      </c>
      <c r="G856" s="63">
        <v>0.14000899999999999</v>
      </c>
      <c r="H856" s="63">
        <v>0.28909899999999999</v>
      </c>
      <c r="I856" s="63">
        <v>0.215366</v>
      </c>
      <c r="J856" s="63">
        <v>7.4014999999999997E-2</v>
      </c>
      <c r="K856" s="63">
        <v>0.127971</v>
      </c>
      <c r="L856" s="63">
        <v>0.22394500000000001</v>
      </c>
      <c r="M856" s="63">
        <v>0.13289799999999999</v>
      </c>
      <c r="N856" s="63">
        <v>7.9935000000000006E-2</v>
      </c>
      <c r="O856" s="63">
        <v>1.1071789999999999</v>
      </c>
      <c r="P856" s="63">
        <v>9.9661E-2</v>
      </c>
      <c r="Q856" s="63">
        <v>0.20636599999999999</v>
      </c>
      <c r="R856" s="63">
        <v>6.6660999999999998E-2</v>
      </c>
      <c r="S856" s="63">
        <v>8.7304000000000007E-2</v>
      </c>
      <c r="T856" s="63">
        <v>0.28242400000000001</v>
      </c>
      <c r="U856" s="63">
        <v>0.28808</v>
      </c>
      <c r="V856" s="63">
        <v>0.10458199999999999</v>
      </c>
      <c r="W856" s="63">
        <v>0.23091400000000001</v>
      </c>
      <c r="X856" s="63">
        <v>0.34287299999999998</v>
      </c>
      <c r="Y856" s="63">
        <v>0.38834600000000002</v>
      </c>
      <c r="Z856" s="63">
        <v>0.14440600000000001</v>
      </c>
      <c r="AA856" s="63">
        <v>0.23554600000000001</v>
      </c>
      <c r="AB856" s="63">
        <v>3.0308000000000002E-2</v>
      </c>
      <c r="AC856" s="63">
        <v>5.9829E-2</v>
      </c>
      <c r="AD856" s="63">
        <v>3.7705000000000002E-2</v>
      </c>
      <c r="AE856" s="63">
        <v>0.49431599999999998</v>
      </c>
      <c r="AF856" s="63">
        <v>0.19301499999999999</v>
      </c>
      <c r="AG856" s="63">
        <v>0.207237</v>
      </c>
      <c r="AH856" s="63">
        <v>0.149899</v>
      </c>
      <c r="AI856" s="63">
        <v>0.221141</v>
      </c>
      <c r="AJ856" s="63">
        <v>0.39702199999999999</v>
      </c>
      <c r="AK856" s="63">
        <v>0.152722</v>
      </c>
      <c r="AL856" s="63">
        <v>0.76774699999999996</v>
      </c>
      <c r="AM856" s="63">
        <v>6.0243999999999999E-2</v>
      </c>
      <c r="AN856" s="63">
        <v>0.289157</v>
      </c>
      <c r="AO856" s="63">
        <v>6.1304999999999998E-2</v>
      </c>
      <c r="AP856" s="63">
        <v>8.6987999999999996E-2</v>
      </c>
      <c r="AQ856" s="63">
        <v>8.6622391559202816E-2</v>
      </c>
      <c r="AR856" s="64">
        <f t="shared" si="38"/>
        <v>0.20887747296485862</v>
      </c>
      <c r="AS856" s="63">
        <f t="shared" si="39"/>
        <v>0.2023868298914136</v>
      </c>
      <c r="AV856" s="63">
        <v>68</v>
      </c>
      <c r="AW856" s="63" t="s">
        <v>471</v>
      </c>
      <c r="AX856" s="63">
        <v>5.4990999999999998E-2</v>
      </c>
      <c r="AY856" s="63">
        <v>0.133384</v>
      </c>
      <c r="AZ856" s="63">
        <v>0.11240600000000001</v>
      </c>
      <c r="BA856" s="63">
        <v>0.34611199999999998</v>
      </c>
      <c r="BB856" s="63">
        <v>0.50210500000000002</v>
      </c>
      <c r="BC856" s="63">
        <v>0.15770400000000001</v>
      </c>
      <c r="BD856" s="63">
        <v>0.11099100000000001</v>
      </c>
      <c r="BE856" s="63">
        <v>6.7997000000000002E-2</v>
      </c>
      <c r="BF856" s="63">
        <v>9.0021000000000004E-2</v>
      </c>
      <c r="BG856" s="63">
        <v>0.68012399999999995</v>
      </c>
      <c r="BH856" s="63">
        <v>0.53882200000000002</v>
      </c>
      <c r="BI856" s="14">
        <v>0.16126518518518521</v>
      </c>
      <c r="BJ856" s="64">
        <f t="shared" si="40"/>
        <v>0.24632684876543212</v>
      </c>
      <c r="BK856" s="63">
        <f t="shared" si="45"/>
        <v>0.22319459937645927</v>
      </c>
      <c r="BM856" s="63">
        <v>68</v>
      </c>
      <c r="BN856" s="63" t="s">
        <v>471</v>
      </c>
      <c r="BO856" s="63">
        <v>0.40658499999999997</v>
      </c>
      <c r="BP856" s="63">
        <v>8.1899E-2</v>
      </c>
      <c r="BQ856" s="63">
        <v>0.22151899999999999</v>
      </c>
      <c r="BR856" s="63">
        <v>0.154417</v>
      </c>
      <c r="BS856" s="63">
        <v>0.44217800000000002</v>
      </c>
      <c r="BT856" s="63">
        <v>0.88326300000000002</v>
      </c>
      <c r="BU856" s="63">
        <v>0.36175800000000002</v>
      </c>
      <c r="BV856" s="63">
        <v>0.23467399999999999</v>
      </c>
      <c r="BW856" s="63">
        <v>0.18321599999999999</v>
      </c>
      <c r="BX856" s="63">
        <v>0.31503199999999998</v>
      </c>
      <c r="BY856" s="63">
        <v>0.31528699999999998</v>
      </c>
      <c r="BZ856" s="63">
        <v>0.723499</v>
      </c>
      <c r="CA856" s="63">
        <v>0.105931</v>
      </c>
      <c r="CB856" s="63">
        <v>0.20937800000000001</v>
      </c>
      <c r="CC856" s="63">
        <v>0.16916</v>
      </c>
      <c r="CD856" s="63">
        <v>0.14583399999999999</v>
      </c>
      <c r="CE856" s="63">
        <v>0.35406599999999999</v>
      </c>
      <c r="CF856" s="63">
        <v>0.177036</v>
      </c>
      <c r="CG856" s="63">
        <v>0.21439800000000001</v>
      </c>
      <c r="CH856" s="63">
        <v>0.232488</v>
      </c>
      <c r="CI856" s="63">
        <v>0.23048399999999999</v>
      </c>
      <c r="CJ856" s="63">
        <v>0.377604</v>
      </c>
      <c r="CK856" s="63">
        <v>2.8386000000000002E-2</v>
      </c>
      <c r="CL856" s="63">
        <v>0.15526499999999999</v>
      </c>
      <c r="CM856" s="63">
        <v>3.7898000000000001E-2</v>
      </c>
      <c r="CN856" s="64">
        <f t="shared" si="41"/>
        <v>0.27045020000000003</v>
      </c>
      <c r="CO856" s="63">
        <f t="shared" si="42"/>
        <v>0.19550774271922497</v>
      </c>
      <c r="CR856" s="63">
        <v>68</v>
      </c>
      <c r="CS856" s="63" t="s">
        <v>471</v>
      </c>
      <c r="CT856" s="63">
        <v>1.3218129999999999</v>
      </c>
      <c r="CU856" s="63">
        <v>0.92303800000000003</v>
      </c>
      <c r="CV856" s="63">
        <v>1.162361</v>
      </c>
      <c r="CW856" s="63">
        <v>0.39552999999999999</v>
      </c>
      <c r="CX856" s="63">
        <v>7.0597999999999994E-2</v>
      </c>
      <c r="CY856" s="63">
        <v>2.3561429999999999</v>
      </c>
      <c r="CZ856" s="63">
        <v>0.61890500000000004</v>
      </c>
      <c r="DA856" s="63">
        <v>0.34405000000000002</v>
      </c>
      <c r="DB856" s="63">
        <v>4.3799999999999999E-2</v>
      </c>
      <c r="DC856" s="64">
        <f t="shared" si="43"/>
        <v>0.80402644444444438</v>
      </c>
      <c r="DD856" s="63">
        <f t="shared" si="44"/>
        <v>0.73725125270478709</v>
      </c>
    </row>
    <row r="857" spans="1:108" x14ac:dyDescent="0.2">
      <c r="A857" s="63">
        <v>69</v>
      </c>
      <c r="B857" s="63" t="s">
        <v>471</v>
      </c>
      <c r="C857" s="63">
        <v>0.129523</v>
      </c>
      <c r="D857" s="63">
        <v>8.3451999999999998E-2</v>
      </c>
      <c r="E857" s="63">
        <v>9.5625000000000002E-2</v>
      </c>
      <c r="F857" s="63">
        <v>0.108615</v>
      </c>
      <c r="G857" s="63">
        <v>0.17081099999999999</v>
      </c>
      <c r="H857" s="63">
        <v>0.281252</v>
      </c>
      <c r="I857" s="63">
        <v>0.23441200000000001</v>
      </c>
      <c r="J857" s="63">
        <v>6.5896999999999997E-2</v>
      </c>
      <c r="K857" s="63">
        <v>0.15579100000000001</v>
      </c>
      <c r="L857" s="63">
        <v>0.26276300000000002</v>
      </c>
      <c r="M857" s="63">
        <v>0.124038</v>
      </c>
      <c r="N857" s="63">
        <v>0.10241699999999999</v>
      </c>
      <c r="O857" s="63">
        <v>1.329925</v>
      </c>
      <c r="P857" s="63">
        <v>8.5877999999999996E-2</v>
      </c>
      <c r="Q857" s="63">
        <v>0.197994</v>
      </c>
      <c r="R857" s="63">
        <v>7.0764999999999995E-2</v>
      </c>
      <c r="S857" s="63">
        <v>9.4987000000000002E-2</v>
      </c>
      <c r="T857" s="63">
        <v>0.215669</v>
      </c>
      <c r="U857" s="63">
        <v>0.35103800000000002</v>
      </c>
      <c r="V857" s="63">
        <v>9.7319000000000003E-2</v>
      </c>
      <c r="W857" s="63">
        <v>0.19695799999999999</v>
      </c>
      <c r="X857" s="63">
        <v>0.32925399999999999</v>
      </c>
      <c r="Y857" s="63">
        <v>0.37069400000000002</v>
      </c>
      <c r="Z857" s="63">
        <v>0.12845400000000001</v>
      </c>
      <c r="AA857" s="63">
        <v>0.25280900000000001</v>
      </c>
      <c r="AB857" s="63">
        <v>3.0308000000000002E-2</v>
      </c>
      <c r="AC857" s="63">
        <v>5.6090000000000001E-2</v>
      </c>
      <c r="AD857" s="63">
        <v>4.5020999999999999E-2</v>
      </c>
      <c r="AE857" s="63">
        <v>0.48303499999999999</v>
      </c>
      <c r="AF857" s="63">
        <v>0.201184</v>
      </c>
      <c r="AG857" s="63">
        <v>0.21150099999999999</v>
      </c>
      <c r="AH857" s="63">
        <v>0.137235</v>
      </c>
      <c r="AI857" s="63">
        <v>0.22512499999999999</v>
      </c>
      <c r="AJ857" s="63">
        <v>0.44027500000000003</v>
      </c>
      <c r="AK857" s="63">
        <v>0.144924</v>
      </c>
      <c r="AL857" s="63">
        <v>0.625</v>
      </c>
      <c r="AM857" s="63">
        <v>5.7647999999999998E-2</v>
      </c>
      <c r="AN857" s="63">
        <v>0.27409600000000001</v>
      </c>
      <c r="AO857" s="63">
        <v>5.9861999999999999E-2</v>
      </c>
      <c r="AP857" s="63">
        <v>0.11167000000000001</v>
      </c>
      <c r="AQ857" s="63">
        <v>9.2036225087924972E-2</v>
      </c>
      <c r="AR857" s="64">
        <f t="shared" si="38"/>
        <v>0.21295976158751043</v>
      </c>
      <c r="AS857" s="63">
        <f t="shared" si="39"/>
        <v>0.22068901252218326</v>
      </c>
      <c r="AV857" s="63">
        <v>69</v>
      </c>
      <c r="AW857" s="63" t="s">
        <v>471</v>
      </c>
      <c r="AX857" s="63">
        <v>4.0992000000000001E-2</v>
      </c>
      <c r="AY857" s="63">
        <v>0.10602300000000001</v>
      </c>
      <c r="AZ857" s="63">
        <v>0.10135</v>
      </c>
      <c r="BA857" s="63">
        <v>0.37717600000000001</v>
      </c>
      <c r="BB857" s="63">
        <v>0.37677100000000002</v>
      </c>
      <c r="BC857" s="63">
        <v>0.14990600000000001</v>
      </c>
      <c r="BD857" s="63">
        <v>0.103492</v>
      </c>
      <c r="BE857" s="63">
        <v>7.3330000000000006E-2</v>
      </c>
      <c r="BF857" s="63">
        <v>8.2877000000000006E-2</v>
      </c>
      <c r="BG857" s="63">
        <v>0.64432999999999996</v>
      </c>
      <c r="BH857" s="63">
        <v>0.40118799999999999</v>
      </c>
      <c r="BI857" s="14">
        <v>0.15046296296296297</v>
      </c>
      <c r="BJ857" s="64">
        <f t="shared" si="40"/>
        <v>0.21732483024691354</v>
      </c>
      <c r="BK857" s="63">
        <f t="shared" si="45"/>
        <v>0.1949239891782529</v>
      </c>
      <c r="BM857" s="63">
        <v>69</v>
      </c>
      <c r="BN857" s="63" t="s">
        <v>471</v>
      </c>
      <c r="BO857" s="63">
        <v>0.398204</v>
      </c>
      <c r="BP857" s="63">
        <v>9.6430000000000002E-2</v>
      </c>
      <c r="BQ857" s="63">
        <v>0.193829</v>
      </c>
      <c r="BR857" s="63">
        <v>0.13500699999999999</v>
      </c>
      <c r="BS857" s="63">
        <v>0.45918399999999998</v>
      </c>
      <c r="BT857" s="63">
        <v>0.76034100000000004</v>
      </c>
      <c r="BU857" s="63">
        <v>0.30523299999999998</v>
      </c>
      <c r="BV857" s="63">
        <v>0.255162</v>
      </c>
      <c r="BW857" s="63">
        <v>0.18321599999999999</v>
      </c>
      <c r="BX857" s="63">
        <v>0.30846800000000002</v>
      </c>
      <c r="BY857" s="63">
        <v>0.32063000000000003</v>
      </c>
      <c r="BZ857" s="63">
        <v>0.64014700000000002</v>
      </c>
      <c r="CA857" s="63">
        <v>8.8844999999999993E-2</v>
      </c>
      <c r="CB857" s="63">
        <v>0.198299</v>
      </c>
      <c r="CC857" s="63">
        <v>0.15046300000000001</v>
      </c>
      <c r="CD857" s="63">
        <v>0.20192299999999999</v>
      </c>
      <c r="CE857" s="63">
        <v>0.29564000000000001</v>
      </c>
      <c r="CF857" s="63">
        <v>0.12908800000000001</v>
      </c>
      <c r="CG857" s="63">
        <v>0.230319</v>
      </c>
      <c r="CH857" s="63">
        <v>0.20078499999999999</v>
      </c>
      <c r="CI857" s="63">
        <v>0.22210299999999999</v>
      </c>
      <c r="CJ857" s="63">
        <v>0.32407399999999997</v>
      </c>
      <c r="CK857" s="63">
        <v>2.9805000000000002E-2</v>
      </c>
      <c r="CL857" s="63">
        <v>0.13640099999999999</v>
      </c>
      <c r="CM857" s="63">
        <v>3.8323000000000003E-2</v>
      </c>
      <c r="CN857" s="64">
        <f t="shared" si="41"/>
        <v>0.25207675999999996</v>
      </c>
      <c r="CO857" s="63">
        <f t="shared" si="42"/>
        <v>0.17163697902556832</v>
      </c>
      <c r="CR857" s="63">
        <v>69</v>
      </c>
      <c r="CS857" s="63" t="s">
        <v>471</v>
      </c>
      <c r="CT857" s="63">
        <v>1.4204380000000001</v>
      </c>
      <c r="CU857" s="63">
        <v>1.010886</v>
      </c>
      <c r="CV857" s="63">
        <v>1.2219739999999999</v>
      </c>
      <c r="CW857" s="63">
        <v>0.31702599999999997</v>
      </c>
      <c r="CX857" s="63">
        <v>7.7080999999999997E-2</v>
      </c>
      <c r="CY857" s="63">
        <v>1.9097139999999999</v>
      </c>
      <c r="CZ857" s="63">
        <v>0.73155300000000001</v>
      </c>
      <c r="DA857" s="63">
        <v>0.34088099999999999</v>
      </c>
      <c r="DB857" s="63">
        <v>4.2722999999999997E-2</v>
      </c>
      <c r="DC857" s="64">
        <f t="shared" si="43"/>
        <v>0.78580844444444442</v>
      </c>
      <c r="DD857" s="63">
        <f t="shared" si="44"/>
        <v>0.65018750189908914</v>
      </c>
    </row>
    <row r="858" spans="1:108" x14ac:dyDescent="0.2">
      <c r="A858" s="63">
        <v>70</v>
      </c>
      <c r="B858" s="63" t="s">
        <v>471</v>
      </c>
      <c r="C858" s="63">
        <v>0.127467</v>
      </c>
      <c r="D858" s="63">
        <v>8.7054999999999993E-2</v>
      </c>
      <c r="E858" s="63">
        <v>6.7773E-2</v>
      </c>
      <c r="F858" s="63">
        <v>0.103787</v>
      </c>
      <c r="G858" s="63">
        <v>0.159611</v>
      </c>
      <c r="H858" s="63">
        <v>0.26255299999999998</v>
      </c>
      <c r="I858" s="63">
        <v>0.34282699999999999</v>
      </c>
      <c r="J858" s="63">
        <v>8.6907999999999999E-2</v>
      </c>
      <c r="K858" s="63">
        <v>0.172483</v>
      </c>
      <c r="L858" s="63">
        <v>0.28814299999999998</v>
      </c>
      <c r="M858" s="63">
        <v>0.17129</v>
      </c>
      <c r="N858" s="63">
        <v>0.107417</v>
      </c>
      <c r="O858" s="63">
        <v>1.139934</v>
      </c>
      <c r="P858" s="63">
        <v>8.7998000000000007E-2</v>
      </c>
      <c r="Q858" s="63">
        <v>0.212645</v>
      </c>
      <c r="R858" s="63">
        <v>7.6285000000000006E-2</v>
      </c>
      <c r="S858" s="63">
        <v>7.6827999999999994E-2</v>
      </c>
      <c r="T858" s="63">
        <v>0.22337099999999999</v>
      </c>
      <c r="U858" s="63">
        <v>0.40159499999999998</v>
      </c>
      <c r="V858" s="63">
        <v>8.2794000000000006E-2</v>
      </c>
      <c r="W858" s="63">
        <v>0.26826899999999998</v>
      </c>
      <c r="X858" s="63">
        <v>0.33486199999999999</v>
      </c>
      <c r="Y858" s="63">
        <v>0.369336</v>
      </c>
      <c r="Z858" s="63">
        <v>0.126775</v>
      </c>
      <c r="AA858" s="63">
        <v>0.23008300000000001</v>
      </c>
      <c r="AB858" s="63">
        <v>3.2684999999999999E-2</v>
      </c>
      <c r="AC858" s="63">
        <v>5.9295E-2</v>
      </c>
      <c r="AD858" s="63">
        <v>5.0647999999999999E-2</v>
      </c>
      <c r="AE858" s="63">
        <v>0.53020999999999996</v>
      </c>
      <c r="AF858" s="63">
        <v>0.21548200000000001</v>
      </c>
      <c r="AG858" s="63">
        <v>0.25584800000000002</v>
      </c>
      <c r="AH858" s="63">
        <v>0.161916</v>
      </c>
      <c r="AI858" s="63">
        <v>0.18229200000000001</v>
      </c>
      <c r="AJ858" s="63">
        <v>0.42821100000000001</v>
      </c>
      <c r="AK858" s="63">
        <v>0.10983</v>
      </c>
      <c r="AL858" s="63">
        <v>0.64429000000000003</v>
      </c>
      <c r="AM858" s="63">
        <v>6.0243999999999999E-2</v>
      </c>
      <c r="AN858" s="63">
        <v>0.278196</v>
      </c>
      <c r="AO858" s="63">
        <v>4.8322999999999998E-2</v>
      </c>
      <c r="AP858" s="63">
        <v>9.647E-2</v>
      </c>
      <c r="AQ858" s="63">
        <v>0.12765404454865181</v>
      </c>
      <c r="AR858" s="64">
        <f t="shared" si="38"/>
        <v>0.21682153767191836</v>
      </c>
      <c r="AS858" s="63">
        <f t="shared" si="39"/>
        <v>0.20221599992530323</v>
      </c>
      <c r="AV858" s="63">
        <v>70</v>
      </c>
      <c r="AW858" s="63" t="s">
        <v>471</v>
      </c>
      <c r="AX858" s="63">
        <v>5.2991000000000003E-2</v>
      </c>
      <c r="AY858" s="63">
        <v>0.104883</v>
      </c>
      <c r="AZ858" s="63">
        <v>0.12899099999999999</v>
      </c>
      <c r="BA858" s="63">
        <v>0.31505100000000003</v>
      </c>
      <c r="BB858" s="63">
        <v>0.279887</v>
      </c>
      <c r="BC858" s="63">
        <v>0.18196699999999999</v>
      </c>
      <c r="BD858" s="63">
        <v>0.116991</v>
      </c>
      <c r="BE858" s="63">
        <v>8.3996000000000001E-2</v>
      </c>
      <c r="BF858" s="63">
        <v>8.7163000000000004E-2</v>
      </c>
      <c r="BG858" s="63">
        <v>0.53336099999999997</v>
      </c>
      <c r="BH858" s="63">
        <v>0.38361800000000001</v>
      </c>
      <c r="BI858" s="14">
        <v>0.18930074074074074</v>
      </c>
      <c r="BJ858" s="64">
        <f t="shared" si="40"/>
        <v>0.20484997839506172</v>
      </c>
      <c r="BK858" s="63">
        <f t="shared" si="45"/>
        <v>0.15268863978787919</v>
      </c>
      <c r="BM858" s="63">
        <v>70</v>
      </c>
      <c r="BN858" s="63" t="s">
        <v>471</v>
      </c>
      <c r="BO858" s="63">
        <v>0.32694699999999999</v>
      </c>
      <c r="BP858" s="63">
        <v>9.7751000000000005E-2</v>
      </c>
      <c r="BQ858" s="63">
        <v>0.23382500000000001</v>
      </c>
      <c r="BR858" s="63">
        <v>0.120342</v>
      </c>
      <c r="BS858" s="63">
        <v>0.51870799999999995</v>
      </c>
      <c r="BT858" s="63">
        <v>0.73753100000000005</v>
      </c>
      <c r="BU858" s="63">
        <v>0.44089299999999998</v>
      </c>
      <c r="BV858" s="63">
        <v>0.24771199999999999</v>
      </c>
      <c r="BW858" s="63">
        <v>0.18104100000000001</v>
      </c>
      <c r="BX858" s="63">
        <v>0.33253300000000002</v>
      </c>
      <c r="BY858" s="63">
        <v>0.36605300000000002</v>
      </c>
      <c r="BZ858" s="63">
        <v>0.693492</v>
      </c>
      <c r="CA858" s="63">
        <v>7.3712E-2</v>
      </c>
      <c r="CB858" s="63">
        <v>0.21823999999999999</v>
      </c>
      <c r="CC858" s="63">
        <v>0.15402399999999999</v>
      </c>
      <c r="CD858" s="63">
        <v>0.153312</v>
      </c>
      <c r="CE858" s="63">
        <v>0.35874099999999998</v>
      </c>
      <c r="CF858" s="63">
        <v>0.18441299999999999</v>
      </c>
      <c r="CG858" s="63">
        <v>0.256853</v>
      </c>
      <c r="CH858" s="63">
        <v>0.19655800000000001</v>
      </c>
      <c r="CI858" s="63">
        <v>0.21162600000000001</v>
      </c>
      <c r="CJ858" s="63">
        <v>0.380498</v>
      </c>
      <c r="CK858" s="63">
        <v>3.2643999999999999E-2</v>
      </c>
      <c r="CL858" s="63">
        <v>0.147284</v>
      </c>
      <c r="CM858" s="63">
        <v>3.8323000000000003E-2</v>
      </c>
      <c r="CN858" s="64">
        <f t="shared" si="41"/>
        <v>0.26812224000000001</v>
      </c>
      <c r="CO858" s="63">
        <f t="shared" si="42"/>
        <v>0.18220848953220234</v>
      </c>
      <c r="CR858" s="63">
        <v>70</v>
      </c>
      <c r="CS858" s="63" t="s">
        <v>471</v>
      </c>
      <c r="CT858" s="63">
        <v>2.2688130000000002</v>
      </c>
      <c r="CU858" s="63">
        <v>1.4064559999999999</v>
      </c>
      <c r="CV858" s="63">
        <v>1.341202</v>
      </c>
      <c r="CW858" s="63">
        <v>0.31400899999999998</v>
      </c>
      <c r="CX858" s="63">
        <v>8.8246000000000005E-2</v>
      </c>
      <c r="CY858" s="63">
        <v>1.760929</v>
      </c>
      <c r="CZ858" s="63">
        <v>0.76733600000000002</v>
      </c>
      <c r="DA858" s="63">
        <v>0.34088099999999999</v>
      </c>
      <c r="DB858" s="63">
        <v>4.2363999999999999E-2</v>
      </c>
      <c r="DC858" s="64">
        <f t="shared" si="43"/>
        <v>0.92558177777777773</v>
      </c>
      <c r="DD858" s="63">
        <f t="shared" si="44"/>
        <v>0.80064022200295715</v>
      </c>
    </row>
    <row r="859" spans="1:108" x14ac:dyDescent="0.2">
      <c r="A859" s="63">
        <v>71</v>
      </c>
      <c r="B859" s="63" t="s">
        <v>471</v>
      </c>
      <c r="C859" s="63">
        <v>0.12815099999999999</v>
      </c>
      <c r="D859" s="63">
        <v>9.0057999999999999E-2</v>
      </c>
      <c r="E859" s="63">
        <v>9.2840000000000006E-2</v>
      </c>
      <c r="F859" s="63">
        <v>8.9305999999999996E-2</v>
      </c>
      <c r="G859" s="63">
        <v>0.17641100000000001</v>
      </c>
      <c r="H859" s="63">
        <v>0.32833400000000001</v>
      </c>
      <c r="I859" s="63">
        <v>0.256388</v>
      </c>
      <c r="J859" s="63">
        <v>9.7413E-2</v>
      </c>
      <c r="K859" s="63">
        <v>0.14744399999999999</v>
      </c>
      <c r="L859" s="63">
        <v>0.32397500000000001</v>
      </c>
      <c r="M859" s="63">
        <v>0.16095400000000001</v>
      </c>
      <c r="N859" s="63">
        <v>9.9920999999999996E-2</v>
      </c>
      <c r="O859" s="63">
        <v>1.074425</v>
      </c>
      <c r="P859" s="63">
        <v>8.7468000000000004E-2</v>
      </c>
      <c r="Q859" s="63">
        <v>0.21725</v>
      </c>
      <c r="R859" s="63">
        <v>7.0105000000000001E-2</v>
      </c>
      <c r="S859" s="63">
        <v>8.0320000000000003E-2</v>
      </c>
      <c r="T859" s="63">
        <v>0.26359500000000002</v>
      </c>
      <c r="U859" s="63">
        <v>0.42448900000000001</v>
      </c>
      <c r="V859" s="63">
        <v>0.104097</v>
      </c>
      <c r="W859" s="63">
        <v>0.48899799999999999</v>
      </c>
      <c r="X859" s="63">
        <v>0.32444800000000001</v>
      </c>
      <c r="Y859" s="63">
        <v>0.35575800000000002</v>
      </c>
      <c r="Z859" s="63">
        <v>0.109984</v>
      </c>
      <c r="AA859" s="63">
        <v>0.20550499999999999</v>
      </c>
      <c r="AB859" s="63">
        <v>3.0308000000000002E-2</v>
      </c>
      <c r="AC859" s="63">
        <v>6.1966E-2</v>
      </c>
      <c r="AD859" s="63">
        <v>6.0214999999999998E-2</v>
      </c>
      <c r="AE859" s="63">
        <v>0.50457099999999999</v>
      </c>
      <c r="AF859" s="63">
        <v>0.196079</v>
      </c>
      <c r="AG859" s="63">
        <v>0.25755400000000001</v>
      </c>
      <c r="AH859" s="63">
        <v>0.149253</v>
      </c>
      <c r="AI859" s="63">
        <v>0.19623699999999999</v>
      </c>
      <c r="AJ859" s="63">
        <v>0.36186800000000002</v>
      </c>
      <c r="AK859" s="63">
        <v>0.13387499999999999</v>
      </c>
      <c r="AL859" s="63">
        <v>0.655864</v>
      </c>
      <c r="AM859" s="63">
        <v>7.1151000000000006E-2</v>
      </c>
      <c r="AN859" s="63">
        <v>0.29400900000000002</v>
      </c>
      <c r="AO859" s="63">
        <v>5.3371000000000002E-2</v>
      </c>
      <c r="AP859" s="63">
        <v>0.10384400000000001</v>
      </c>
      <c r="AQ859" s="63">
        <v>8.60525205158265E-2</v>
      </c>
      <c r="AR859" s="64">
        <f t="shared" si="38"/>
        <v>0.2198501102564836</v>
      </c>
      <c r="AS859" s="63">
        <f t="shared" si="39"/>
        <v>0.19765322422944548</v>
      </c>
      <c r="AV859" s="63">
        <v>71</v>
      </c>
      <c r="AW859" s="63" t="s">
        <v>471</v>
      </c>
      <c r="AX859" s="63">
        <v>4.8991E-2</v>
      </c>
      <c r="AY859" s="63">
        <v>0.101463</v>
      </c>
      <c r="AZ859" s="63">
        <v>0.11977699999999999</v>
      </c>
      <c r="BA859" s="63">
        <v>0.32836399999999999</v>
      </c>
      <c r="BB859" s="63">
        <v>0.22913800000000001</v>
      </c>
      <c r="BC859" s="63">
        <v>0.15683800000000001</v>
      </c>
      <c r="BD859" s="63">
        <v>0.103492</v>
      </c>
      <c r="BE859" s="63">
        <v>7.1330000000000005E-2</v>
      </c>
      <c r="BF859" s="63">
        <v>8.1447000000000006E-2</v>
      </c>
      <c r="BG859" s="63">
        <v>0.565577</v>
      </c>
      <c r="BH859" s="63">
        <v>0.28698099999999999</v>
      </c>
      <c r="BI859" s="14">
        <v>0.14917703703703705</v>
      </c>
      <c r="BJ859" s="64">
        <f t="shared" si="40"/>
        <v>0.18688125308641976</v>
      </c>
      <c r="BK859" s="63">
        <f t="shared" si="45"/>
        <v>0.15435090228207574</v>
      </c>
      <c r="BM859" s="63">
        <v>71</v>
      </c>
      <c r="BN859" s="63" t="s">
        <v>471</v>
      </c>
      <c r="BO859" s="63">
        <v>0.39401399999999998</v>
      </c>
      <c r="BP859" s="63">
        <v>0.10897900000000001</v>
      </c>
      <c r="BQ859" s="63">
        <v>0.26766899999999999</v>
      </c>
      <c r="BR859" s="63">
        <v>0.133713</v>
      </c>
      <c r="BS859" s="63">
        <v>0.47902400000000001</v>
      </c>
      <c r="BT859" s="63">
        <v>0.73753100000000005</v>
      </c>
      <c r="BU859" s="63">
        <v>0.63307400000000003</v>
      </c>
      <c r="BV859" s="63">
        <v>0.22908700000000001</v>
      </c>
      <c r="BW859" s="63">
        <v>0.17125499999999999</v>
      </c>
      <c r="BX859" s="63">
        <v>0.22533500000000001</v>
      </c>
      <c r="BY859" s="63">
        <v>0.33309899999999998</v>
      </c>
      <c r="BZ859" s="63">
        <v>0.69015800000000005</v>
      </c>
      <c r="CA859" s="63">
        <v>0.10202600000000001</v>
      </c>
      <c r="CB859" s="63">
        <v>0.24593599999999999</v>
      </c>
      <c r="CC859" s="63">
        <v>0.146902</v>
      </c>
      <c r="CD859" s="63">
        <v>0.11591799999999999</v>
      </c>
      <c r="CE859" s="63">
        <v>0.30615700000000001</v>
      </c>
      <c r="CF859" s="63">
        <v>0.15490599999999999</v>
      </c>
      <c r="CG859" s="63">
        <v>0.26109900000000003</v>
      </c>
      <c r="CH859" s="63">
        <v>0.16062799999999999</v>
      </c>
      <c r="CI859" s="63">
        <v>0.23257900000000001</v>
      </c>
      <c r="CJ859" s="63">
        <v>0.33854200000000001</v>
      </c>
      <c r="CK859" s="63">
        <v>4.4352999999999997E-2</v>
      </c>
      <c r="CL859" s="63">
        <v>0.13857800000000001</v>
      </c>
      <c r="CM859" s="63">
        <v>4.1304E-2</v>
      </c>
      <c r="CN859" s="64">
        <f t="shared" si="41"/>
        <v>0.26767464000000002</v>
      </c>
      <c r="CO859" s="63">
        <f t="shared" si="42"/>
        <v>0.19024730819052338</v>
      </c>
      <c r="CR859" s="63">
        <v>71</v>
      </c>
      <c r="CS859" s="63" t="s">
        <v>471</v>
      </c>
      <c r="CT859" s="63">
        <v>2.1504379999999998</v>
      </c>
      <c r="CU859" s="63">
        <v>1.186709</v>
      </c>
      <c r="CV859" s="63">
        <v>1.430601</v>
      </c>
      <c r="CW859" s="63">
        <v>0.34118300000000001</v>
      </c>
      <c r="CX859" s="63">
        <v>7.7080999999999997E-2</v>
      </c>
      <c r="CY859" s="63">
        <v>1.6369290000000001</v>
      </c>
      <c r="CZ859" s="63">
        <v>0.74745399999999995</v>
      </c>
      <c r="DA859" s="63">
        <v>0.33295400000000003</v>
      </c>
      <c r="DB859" s="63">
        <v>4.1286999999999997E-2</v>
      </c>
      <c r="DC859" s="64">
        <f t="shared" si="43"/>
        <v>0.88273733333333337</v>
      </c>
      <c r="DD859" s="63">
        <f t="shared" si="44"/>
        <v>0.75327523210925373</v>
      </c>
    </row>
    <row r="860" spans="1:108" x14ac:dyDescent="0.2">
      <c r="A860" s="63">
        <v>72</v>
      </c>
      <c r="B860" s="63" t="s">
        <v>471</v>
      </c>
      <c r="C860" s="63">
        <v>0.131579</v>
      </c>
      <c r="D860" s="63">
        <v>9.2457999999999999E-2</v>
      </c>
      <c r="E860" s="63">
        <v>7.7986E-2</v>
      </c>
      <c r="F860" s="63">
        <v>0.13757900000000001</v>
      </c>
      <c r="G860" s="63">
        <v>0.165211</v>
      </c>
      <c r="H860" s="63">
        <v>0.311448</v>
      </c>
      <c r="I860" s="63">
        <v>0.26517800000000002</v>
      </c>
      <c r="J860" s="63">
        <v>8.9773000000000006E-2</v>
      </c>
      <c r="K860" s="63">
        <v>0.175264</v>
      </c>
      <c r="L860" s="63">
        <v>0.41205999999999998</v>
      </c>
      <c r="M860" s="63">
        <v>0.191964</v>
      </c>
      <c r="N860" s="63">
        <v>0.124899</v>
      </c>
      <c r="O860" s="63">
        <v>1.23166</v>
      </c>
      <c r="P860" s="63">
        <v>9.9130999999999997E-2</v>
      </c>
      <c r="Q860" s="63">
        <v>0.186274</v>
      </c>
      <c r="R860" s="63">
        <v>6.5434000000000006E-2</v>
      </c>
      <c r="S860" s="63">
        <v>9.2192999999999997E-2</v>
      </c>
      <c r="T860" s="63">
        <v>0.24476700000000001</v>
      </c>
      <c r="U860" s="63">
        <v>0.35676099999999999</v>
      </c>
      <c r="V860" s="63">
        <v>0.103129</v>
      </c>
      <c r="W860" s="63">
        <v>0.28864499999999998</v>
      </c>
      <c r="X860" s="63">
        <v>0.28839799999999999</v>
      </c>
      <c r="Y860" s="63">
        <v>0.39377699999999999</v>
      </c>
      <c r="Z860" s="63">
        <v>0.10284699999999999</v>
      </c>
      <c r="AA860" s="63">
        <v>0.18707099999999999</v>
      </c>
      <c r="AB860" s="63">
        <v>3.2684999999999999E-2</v>
      </c>
      <c r="AC860" s="63">
        <v>6.5171000000000007E-2</v>
      </c>
      <c r="AD860" s="63">
        <v>5.3462000000000003E-2</v>
      </c>
      <c r="AE860" s="63">
        <v>0.47072799999999998</v>
      </c>
      <c r="AF860" s="63">
        <v>0.185866</v>
      </c>
      <c r="AG860" s="63">
        <v>0.24732000000000001</v>
      </c>
      <c r="AH860" s="63">
        <v>0.13852700000000001</v>
      </c>
      <c r="AI860" s="63">
        <v>0.175319</v>
      </c>
      <c r="AJ860" s="63">
        <v>0.36186800000000002</v>
      </c>
      <c r="AK860" s="63">
        <v>0.11892800000000001</v>
      </c>
      <c r="AL860" s="63">
        <v>0.82947499999999996</v>
      </c>
      <c r="AM860" s="63">
        <v>5.4011999999999998E-2</v>
      </c>
      <c r="AN860" s="63">
        <v>0.28815299999999999</v>
      </c>
      <c r="AO860" s="63">
        <v>5.0486000000000003E-2</v>
      </c>
      <c r="AP860" s="63">
        <v>7.5399999999999995E-2</v>
      </c>
      <c r="AQ860" s="63">
        <v>9.2606213364595555E-2</v>
      </c>
      <c r="AR860" s="64">
        <f t="shared" si="38"/>
        <v>0.22086566374059988</v>
      </c>
      <c r="AS860" s="63">
        <f t="shared" si="39"/>
        <v>0.221188660200242</v>
      </c>
      <c r="AV860" s="63">
        <v>72</v>
      </c>
      <c r="AW860" s="63" t="s">
        <v>471</v>
      </c>
      <c r="AX860" s="63">
        <v>6.2986E-2</v>
      </c>
      <c r="AY860" s="63">
        <v>0.10716299999999999</v>
      </c>
      <c r="AZ860" s="63">
        <v>8.6608000000000004E-2</v>
      </c>
      <c r="BA860" s="63">
        <v>0.31505100000000003</v>
      </c>
      <c r="BB860" s="63">
        <v>0.18146499999999999</v>
      </c>
      <c r="BC860" s="63">
        <v>0.16983599999999999</v>
      </c>
      <c r="BD860" s="63">
        <v>0.106492</v>
      </c>
      <c r="BE860" s="63">
        <v>6.5329999999999999E-2</v>
      </c>
      <c r="BF860" s="63">
        <v>8.0019000000000007E-2</v>
      </c>
      <c r="BG860" s="63">
        <v>0.58705200000000002</v>
      </c>
      <c r="BH860" s="63">
        <v>0.313336</v>
      </c>
      <c r="BI860" s="14">
        <v>0.11625481481481481</v>
      </c>
      <c r="BJ860" s="64">
        <f t="shared" si="40"/>
        <v>0.18263273456790122</v>
      </c>
      <c r="BK860" s="63">
        <f t="shared" si="45"/>
        <v>0.16039206587699689</v>
      </c>
      <c r="BM860" s="63">
        <v>72</v>
      </c>
      <c r="BN860" s="63" t="s">
        <v>471</v>
      </c>
      <c r="BO860" s="63">
        <v>0.36468299999999998</v>
      </c>
      <c r="BP860" s="63">
        <v>0.10699699999999999</v>
      </c>
      <c r="BQ860" s="63">
        <v>0.196906</v>
      </c>
      <c r="BR860" s="63">
        <v>0.130694</v>
      </c>
      <c r="BS860" s="63">
        <v>0.51587300000000003</v>
      </c>
      <c r="BT860" s="63">
        <v>0.79328799999999999</v>
      </c>
      <c r="BU860" s="63">
        <v>0.36175800000000002</v>
      </c>
      <c r="BV860" s="63">
        <v>0.271924</v>
      </c>
      <c r="BW860" s="63">
        <v>0.17288600000000001</v>
      </c>
      <c r="BX860" s="63">
        <v>0.25815100000000002</v>
      </c>
      <c r="BY860" s="63">
        <v>0.23780100000000001</v>
      </c>
      <c r="BZ860" s="63">
        <v>0.65348300000000004</v>
      </c>
      <c r="CA860" s="63">
        <v>0.111301</v>
      </c>
      <c r="CB860" s="63">
        <v>0.27695500000000001</v>
      </c>
      <c r="CC860" s="63">
        <v>0.15224399999999999</v>
      </c>
      <c r="CD860" s="63">
        <v>0.104702</v>
      </c>
      <c r="CE860" s="63">
        <v>0.30498799999999998</v>
      </c>
      <c r="CF860" s="63">
        <v>0.15490599999999999</v>
      </c>
      <c r="CG860" s="63">
        <v>0.29824699999999998</v>
      </c>
      <c r="CH860" s="63">
        <v>0.18598999999999999</v>
      </c>
      <c r="CI860" s="63">
        <v>0.209531</v>
      </c>
      <c r="CJ860" s="63">
        <v>0.26765099999999997</v>
      </c>
      <c r="CK860" s="63">
        <v>2.1999000000000001E-2</v>
      </c>
      <c r="CL860" s="63">
        <v>0.12987099999999999</v>
      </c>
      <c r="CM860" s="63">
        <v>4.0027E-2</v>
      </c>
      <c r="CN860" s="64">
        <f t="shared" si="41"/>
        <v>0.25291424000000001</v>
      </c>
      <c r="CO860" s="63">
        <f t="shared" si="42"/>
        <v>0.18025450935050141</v>
      </c>
      <c r="CR860" s="63">
        <v>72</v>
      </c>
      <c r="CS860" s="63" t="s">
        <v>471</v>
      </c>
      <c r="CT860" s="63">
        <v>1.9136880000000001</v>
      </c>
      <c r="CU860" s="63">
        <v>1.4944299999999999</v>
      </c>
      <c r="CV860" s="63">
        <v>1.7137770000000001</v>
      </c>
      <c r="CW860" s="63">
        <v>0.38043500000000002</v>
      </c>
      <c r="CX860" s="63">
        <v>7.0236999999999994E-2</v>
      </c>
      <c r="CY860" s="63">
        <v>1.587286</v>
      </c>
      <c r="CZ860" s="63">
        <v>0.66396200000000005</v>
      </c>
      <c r="DA860" s="63">
        <v>0.33929700000000002</v>
      </c>
      <c r="DB860" s="63">
        <v>3.9133000000000001E-2</v>
      </c>
      <c r="DC860" s="64">
        <f t="shared" si="43"/>
        <v>0.91136055555555551</v>
      </c>
      <c r="DD860" s="63">
        <f t="shared" si="44"/>
        <v>0.75696698132268481</v>
      </c>
    </row>
    <row r="861" spans="1:108" x14ac:dyDescent="0.2">
      <c r="A861" s="63">
        <v>73</v>
      </c>
      <c r="B861" s="63" t="s">
        <v>471</v>
      </c>
      <c r="C861" s="63">
        <v>0.13020699999999999</v>
      </c>
      <c r="D861" s="63">
        <v>9.0657000000000001E-2</v>
      </c>
      <c r="E861" s="63">
        <v>7.4272000000000005E-2</v>
      </c>
      <c r="F861" s="63">
        <v>8.9305999999999996E-2</v>
      </c>
      <c r="G861" s="63">
        <v>0.20161299999999999</v>
      </c>
      <c r="H861" s="63">
        <v>0.35127900000000001</v>
      </c>
      <c r="I861" s="63">
        <v>0.32231599999999999</v>
      </c>
      <c r="J861" s="63">
        <v>8.0699999999999994E-2</v>
      </c>
      <c r="K861" s="63">
        <v>0.150227</v>
      </c>
      <c r="L861" s="63">
        <v>0.34487600000000002</v>
      </c>
      <c r="M861" s="63">
        <v>0.18457999999999999</v>
      </c>
      <c r="N861" s="63">
        <v>0.14238799999999999</v>
      </c>
      <c r="O861" s="63">
        <v>1.198896</v>
      </c>
      <c r="P861" s="63">
        <v>0.101781</v>
      </c>
      <c r="Q861" s="63">
        <v>8.0787999999999999E-2</v>
      </c>
      <c r="R861" s="63">
        <v>7.8880000000000006E-2</v>
      </c>
      <c r="S861" s="63">
        <v>7.0541999999999994E-2</v>
      </c>
      <c r="T861" s="63">
        <v>0.23963200000000001</v>
      </c>
      <c r="U861" s="63">
        <v>0.39110200000000001</v>
      </c>
      <c r="V861" s="63">
        <v>0.101192</v>
      </c>
      <c r="W861" s="63">
        <v>0.33958199999999999</v>
      </c>
      <c r="X861" s="63">
        <v>0.28278999999999999</v>
      </c>
      <c r="Y861" s="63">
        <v>0.34760999999999997</v>
      </c>
      <c r="Z861" s="63">
        <v>9.1933000000000001E-2</v>
      </c>
      <c r="AA861" s="63">
        <v>0.176147</v>
      </c>
      <c r="AB861" s="63">
        <v>3.0308000000000002E-2</v>
      </c>
      <c r="AC861" s="63">
        <v>5.6090000000000001E-2</v>
      </c>
      <c r="AD861" s="63">
        <v>5.2899000000000002E-2</v>
      </c>
      <c r="AE861" s="63">
        <v>0.42560399999999998</v>
      </c>
      <c r="AF861" s="63">
        <v>0.186887</v>
      </c>
      <c r="AG861" s="63">
        <v>0.21832399999999999</v>
      </c>
      <c r="AH861" s="63">
        <v>0.13956099999999999</v>
      </c>
      <c r="AI861" s="63">
        <v>0.18528</v>
      </c>
      <c r="AJ861" s="63">
        <v>0.25330799999999998</v>
      </c>
      <c r="AK861" s="63">
        <v>0.13062599999999999</v>
      </c>
      <c r="AL861" s="63">
        <v>0.81018500000000004</v>
      </c>
      <c r="AM861" s="63">
        <v>5.9725E-2</v>
      </c>
      <c r="AN861" s="63">
        <v>0.306309</v>
      </c>
      <c r="AO861" s="63">
        <v>4.4715999999999999E-2</v>
      </c>
      <c r="AP861" s="63">
        <v>8.7289000000000005E-2</v>
      </c>
      <c r="AQ861" s="63">
        <v>8.51976553341149E-2</v>
      </c>
      <c r="AR861" s="64">
        <f t="shared" si="38"/>
        <v>0.21306352817888083</v>
      </c>
      <c r="AS861" s="63">
        <f t="shared" si="39"/>
        <v>0.21596747324308391</v>
      </c>
      <c r="AV861" s="63">
        <v>73</v>
      </c>
      <c r="AW861" s="63" t="s">
        <v>471</v>
      </c>
      <c r="AX861" s="63">
        <v>6.8986000000000006E-2</v>
      </c>
      <c r="AY861" s="63">
        <v>9.1203000000000006E-2</v>
      </c>
      <c r="AZ861" s="63">
        <v>8.8451000000000002E-2</v>
      </c>
      <c r="BA861" s="63">
        <v>0.33280199999999999</v>
      </c>
      <c r="BB861" s="63">
        <v>0.15224599999999999</v>
      </c>
      <c r="BC861" s="63">
        <v>0.175035</v>
      </c>
      <c r="BD861" s="63">
        <v>0.11099100000000001</v>
      </c>
      <c r="BE861" s="63">
        <v>5.5330999999999998E-2</v>
      </c>
      <c r="BF861" s="63">
        <v>8.8593000000000005E-2</v>
      </c>
      <c r="BG861" s="63">
        <v>0.48682500000000001</v>
      </c>
      <c r="BH861" s="63">
        <v>0.260625</v>
      </c>
      <c r="BI861" s="14">
        <v>0.13117259259259256</v>
      </c>
      <c r="BJ861" s="64">
        <f t="shared" si="40"/>
        <v>0.17018838271604939</v>
      </c>
      <c r="BK861" s="63">
        <f t="shared" si="45"/>
        <v>0.13476042423730414</v>
      </c>
      <c r="BM861" s="63">
        <v>73</v>
      </c>
      <c r="BN861" s="63" t="s">
        <v>471</v>
      </c>
      <c r="BO861" s="63">
        <v>0.33113700000000001</v>
      </c>
      <c r="BP861" s="63">
        <v>0.134737</v>
      </c>
      <c r="BQ861" s="63">
        <v>0.172292</v>
      </c>
      <c r="BR861" s="63">
        <v>0.13285</v>
      </c>
      <c r="BS861" s="63">
        <v>0.48469400000000001</v>
      </c>
      <c r="BT861" s="63">
        <v>0.80849599999999999</v>
      </c>
      <c r="BU861" s="63">
        <v>0.36175800000000002</v>
      </c>
      <c r="BV861" s="63">
        <v>0.23094899999999999</v>
      </c>
      <c r="BW861" s="63">
        <v>0.170711</v>
      </c>
      <c r="BX861" s="63">
        <v>0.192519</v>
      </c>
      <c r="BY861" s="63">
        <v>0.27342699999999998</v>
      </c>
      <c r="BZ861" s="63">
        <v>0.64681500000000003</v>
      </c>
      <c r="CA861" s="63">
        <v>8.9333999999999997E-2</v>
      </c>
      <c r="CB861" s="63">
        <v>0.224887</v>
      </c>
      <c r="CC861" s="63">
        <v>0.146902</v>
      </c>
      <c r="CD861" s="63">
        <v>0.153312</v>
      </c>
      <c r="CE861" s="63">
        <v>0.29447099999999998</v>
      </c>
      <c r="CF861" s="63">
        <v>0.20285400000000001</v>
      </c>
      <c r="CG861" s="63">
        <v>0.265345</v>
      </c>
      <c r="CH861" s="63">
        <v>0.18598999999999999</v>
      </c>
      <c r="CI861" s="63">
        <v>0.213722</v>
      </c>
      <c r="CJ861" s="63">
        <v>0.26041700000000001</v>
      </c>
      <c r="CK861" s="63">
        <v>1.2418999999999999E-2</v>
      </c>
      <c r="CL861" s="63">
        <v>0.132048</v>
      </c>
      <c r="CM861" s="63">
        <v>3.662E-2</v>
      </c>
      <c r="CN861" s="64">
        <f t="shared" si="41"/>
        <v>0.24634824</v>
      </c>
      <c r="CO861" s="63">
        <f t="shared" si="42"/>
        <v>0.17783651963373556</v>
      </c>
      <c r="CR861" s="63">
        <v>73</v>
      </c>
      <c r="CS861" s="63" t="s">
        <v>471</v>
      </c>
      <c r="CT861" s="63">
        <v>2.2293129999999999</v>
      </c>
      <c r="CU861" s="63">
        <v>1.2306330000000001</v>
      </c>
      <c r="CV861" s="63">
        <v>1.7167380000000001</v>
      </c>
      <c r="CW861" s="63">
        <v>0.29589599999999999</v>
      </c>
      <c r="CX861" s="63">
        <v>6.1952E-2</v>
      </c>
      <c r="CY861" s="63">
        <v>1.8105</v>
      </c>
      <c r="CZ861" s="63">
        <v>0.70239700000000005</v>
      </c>
      <c r="DA861" s="63">
        <v>0.35197699999999998</v>
      </c>
      <c r="DB861" s="63">
        <v>4.0210000000000003E-2</v>
      </c>
      <c r="DC861" s="64">
        <f t="shared" si="43"/>
        <v>0.93773511111111096</v>
      </c>
      <c r="DD861" s="63">
        <f t="shared" si="44"/>
        <v>0.82957278818414182</v>
      </c>
    </row>
    <row r="862" spans="1:108" x14ac:dyDescent="0.2">
      <c r="A862" s="63">
        <v>74</v>
      </c>
      <c r="B862" s="63" t="s">
        <v>471</v>
      </c>
      <c r="C862" s="63">
        <v>0.14391399999999999</v>
      </c>
      <c r="D862" s="63">
        <v>9.4862000000000002E-2</v>
      </c>
      <c r="E862" s="63">
        <v>7.5201000000000004E-2</v>
      </c>
      <c r="F862" s="63">
        <v>0.106201</v>
      </c>
      <c r="G862" s="63">
        <v>0.187612</v>
      </c>
      <c r="H862" s="63">
        <v>0.29875800000000002</v>
      </c>
      <c r="I862" s="63">
        <v>0.244667</v>
      </c>
      <c r="J862" s="63">
        <v>6.3987000000000002E-2</v>
      </c>
      <c r="K862" s="63">
        <v>0.14466300000000001</v>
      </c>
      <c r="L862" s="63">
        <v>0.31501699999999999</v>
      </c>
      <c r="M862" s="63">
        <v>0.17572099999999999</v>
      </c>
      <c r="N862" s="63">
        <v>9.4921000000000005E-2</v>
      </c>
      <c r="O862" s="63">
        <v>1.067868</v>
      </c>
      <c r="P862" s="63">
        <v>8.8527999999999996E-2</v>
      </c>
      <c r="Q862" s="63">
        <v>0.15320500000000001</v>
      </c>
      <c r="R862" s="63">
        <v>5.9819999999999998E-2</v>
      </c>
      <c r="S862" s="63">
        <v>7.3335999999999998E-2</v>
      </c>
      <c r="T862" s="63">
        <v>0.19769600000000001</v>
      </c>
      <c r="U862" s="63">
        <v>0.37393199999999999</v>
      </c>
      <c r="V862" s="63">
        <v>9.7319000000000003E-2</v>
      </c>
      <c r="W862" s="63">
        <v>0.190166</v>
      </c>
      <c r="X862" s="63">
        <v>0.30041499999999999</v>
      </c>
      <c r="Y862" s="63">
        <v>0.37340899999999999</v>
      </c>
      <c r="Z862" s="63">
        <v>9.0674000000000005E-2</v>
      </c>
      <c r="AA862" s="63">
        <v>0.155665</v>
      </c>
      <c r="AB862" s="63">
        <v>3.0901999999999999E-2</v>
      </c>
      <c r="AC862" s="63">
        <v>5.7158E-2</v>
      </c>
      <c r="AD862" s="63">
        <v>5.3462000000000003E-2</v>
      </c>
      <c r="AE862" s="63">
        <v>0.42355199999999998</v>
      </c>
      <c r="AF862" s="63">
        <v>0.17973900000000001</v>
      </c>
      <c r="AG862" s="63">
        <v>0.22514600000000001</v>
      </c>
      <c r="AH862" s="63">
        <v>0.12806000000000001</v>
      </c>
      <c r="AI862" s="63">
        <v>0.184284</v>
      </c>
      <c r="AJ862" s="63">
        <v>0.30758799999999997</v>
      </c>
      <c r="AK862" s="63">
        <v>0.119578</v>
      </c>
      <c r="AL862" s="63">
        <v>0.73688299999999995</v>
      </c>
      <c r="AM862" s="63">
        <v>5.2974E-2</v>
      </c>
      <c r="AN862" s="63">
        <v>0.30806600000000001</v>
      </c>
      <c r="AO862" s="63">
        <v>4.4715999999999999E-2</v>
      </c>
      <c r="AP862" s="63">
        <v>9.7373000000000001E-2</v>
      </c>
      <c r="AQ862" s="63">
        <v>9.0611606096131295E-2</v>
      </c>
      <c r="AR862" s="64">
        <f t="shared" si="38"/>
        <v>0.20018657575844215</v>
      </c>
      <c r="AS862" s="63">
        <f t="shared" si="39"/>
        <v>0.19419534774768754</v>
      </c>
      <c r="AV862" s="63">
        <v>74</v>
      </c>
      <c r="AW862" s="63" t="s">
        <v>471</v>
      </c>
      <c r="AX862" s="63">
        <v>4.5990999999999997E-2</v>
      </c>
      <c r="AY862" s="63">
        <v>0.10716299999999999</v>
      </c>
      <c r="AZ862" s="63">
        <v>9.3978999999999993E-2</v>
      </c>
      <c r="BA862" s="63">
        <v>0.31061299999999997</v>
      </c>
      <c r="BB862" s="63">
        <v>0.14532600000000001</v>
      </c>
      <c r="BC862" s="63">
        <v>0.152506</v>
      </c>
      <c r="BD862" s="63">
        <v>9.4492000000000007E-2</v>
      </c>
      <c r="BE862" s="63">
        <v>7.1330000000000005E-2</v>
      </c>
      <c r="BF862" s="63">
        <v>0.16289500000000001</v>
      </c>
      <c r="BG862" s="63">
        <v>0.54052599999999995</v>
      </c>
      <c r="BH862" s="63">
        <v>0.29869499999999999</v>
      </c>
      <c r="BI862" s="14">
        <v>0.1345162962962963</v>
      </c>
      <c r="BJ862" s="64">
        <f t="shared" si="40"/>
        <v>0.17983602469135804</v>
      </c>
      <c r="BK862" s="63">
        <f t="shared" si="45"/>
        <v>0.14594174644905411</v>
      </c>
      <c r="BM862" s="63">
        <v>74</v>
      </c>
      <c r="BN862" s="63" t="s">
        <v>471</v>
      </c>
      <c r="BO862" s="63">
        <v>0.38144400000000001</v>
      </c>
      <c r="BP862" s="63">
        <v>0.109639</v>
      </c>
      <c r="BQ862" s="63">
        <v>0.207674</v>
      </c>
      <c r="BR862" s="63">
        <v>0.135439</v>
      </c>
      <c r="BS862" s="63">
        <v>0.37414900000000001</v>
      </c>
      <c r="BT862" s="63">
        <v>0.79582299999999995</v>
      </c>
      <c r="BU862" s="63">
        <v>0.63307400000000003</v>
      </c>
      <c r="BV862" s="63">
        <v>0.23281099999999999</v>
      </c>
      <c r="BW862" s="63">
        <v>0.15548899999999999</v>
      </c>
      <c r="BX862" s="63">
        <v>0.22095899999999999</v>
      </c>
      <c r="BY862" s="63">
        <v>0.28322399999999998</v>
      </c>
      <c r="BZ862" s="63">
        <v>0.70016</v>
      </c>
      <c r="CA862" s="63">
        <v>9.6656000000000006E-2</v>
      </c>
      <c r="CB862" s="63">
        <v>0.251475</v>
      </c>
      <c r="CC862" s="63">
        <v>0.14066999999999999</v>
      </c>
      <c r="CD862" s="63">
        <v>0.14583399999999999</v>
      </c>
      <c r="CE862" s="63">
        <v>0.25006699999999998</v>
      </c>
      <c r="CF862" s="63">
        <v>0.16228200000000001</v>
      </c>
      <c r="CG862" s="63">
        <v>0.248362</v>
      </c>
      <c r="CH862" s="63">
        <v>0.15640100000000001</v>
      </c>
      <c r="CI862" s="63">
        <v>0.22419700000000001</v>
      </c>
      <c r="CJ862" s="63">
        <v>0.26765099999999997</v>
      </c>
      <c r="CK862" s="63">
        <v>2.7675999999999999E-2</v>
      </c>
      <c r="CL862" s="63">
        <v>0.12116499999999999</v>
      </c>
      <c r="CM862" s="63">
        <v>3.5342999999999999E-2</v>
      </c>
      <c r="CN862" s="64">
        <f t="shared" si="41"/>
        <v>0.25430656000000001</v>
      </c>
      <c r="CO862" s="63">
        <f t="shared" si="42"/>
        <v>0.19377722357324831</v>
      </c>
      <c r="CR862" s="63">
        <v>74</v>
      </c>
      <c r="CS862" s="63" t="s">
        <v>471</v>
      </c>
      <c r="CT862" s="63">
        <v>2.3279380000000001</v>
      </c>
      <c r="CU862" s="63">
        <v>0.96696199999999999</v>
      </c>
      <c r="CV862" s="63">
        <v>2.056524</v>
      </c>
      <c r="CW862" s="63">
        <v>0.31702599999999997</v>
      </c>
      <c r="CX862" s="63">
        <v>5.8351E-2</v>
      </c>
      <c r="CY862" s="63">
        <v>1.8105</v>
      </c>
      <c r="CZ862" s="63">
        <v>0.60432399999999997</v>
      </c>
      <c r="DA862" s="63">
        <v>0.31075799999999998</v>
      </c>
      <c r="DB862" s="63">
        <v>3.3389000000000002E-2</v>
      </c>
      <c r="DC862" s="64">
        <f t="shared" si="43"/>
        <v>0.94286355555555545</v>
      </c>
      <c r="DD862" s="63">
        <f t="shared" si="44"/>
        <v>0.89633908727725797</v>
      </c>
    </row>
    <row r="863" spans="1:108" x14ac:dyDescent="0.2">
      <c r="A863" s="63">
        <v>75</v>
      </c>
      <c r="B863" s="63" t="s">
        <v>471</v>
      </c>
      <c r="C863" s="63">
        <v>0.122671</v>
      </c>
      <c r="D863" s="63">
        <v>9.1259000000000007E-2</v>
      </c>
      <c r="E863" s="63">
        <v>8.4485000000000005E-2</v>
      </c>
      <c r="F863" s="63">
        <v>6.7583000000000004E-2</v>
      </c>
      <c r="G863" s="63">
        <v>0.187612</v>
      </c>
      <c r="H863" s="63">
        <v>0.26858700000000002</v>
      </c>
      <c r="I863" s="63">
        <v>0.237342</v>
      </c>
      <c r="J863" s="63">
        <v>6.8762000000000004E-2</v>
      </c>
      <c r="K863" s="63">
        <v>0.15857199999999999</v>
      </c>
      <c r="L863" s="63">
        <v>0.429975</v>
      </c>
      <c r="M863" s="63">
        <v>0.20968300000000001</v>
      </c>
      <c r="N863" s="63">
        <v>8.9927999999999994E-2</v>
      </c>
      <c r="O863" s="63">
        <v>1.2775190000000001</v>
      </c>
      <c r="P863" s="63">
        <v>9.7009999999999999E-2</v>
      </c>
      <c r="Q863" s="63">
        <v>0.162414</v>
      </c>
      <c r="R863" s="63">
        <v>6.2321000000000001E-2</v>
      </c>
      <c r="S863" s="63">
        <v>7.0541999999999994E-2</v>
      </c>
      <c r="T863" s="63">
        <v>0.195129</v>
      </c>
      <c r="U863" s="63">
        <v>0.329098</v>
      </c>
      <c r="V863" s="63">
        <v>8.473E-2</v>
      </c>
      <c r="W863" s="63">
        <v>0.237707</v>
      </c>
      <c r="X863" s="63">
        <v>0.29881200000000002</v>
      </c>
      <c r="Y863" s="63">
        <v>0.35711500000000002</v>
      </c>
      <c r="Z863" s="63">
        <v>8.3537E-2</v>
      </c>
      <c r="AA863" s="63">
        <v>0.15839600000000001</v>
      </c>
      <c r="AB863" s="63">
        <v>3.3279000000000003E-2</v>
      </c>
      <c r="AC863" s="63">
        <v>5.5021E-2</v>
      </c>
      <c r="AD863" s="63">
        <v>4.2207000000000001E-2</v>
      </c>
      <c r="AE863" s="63">
        <v>0.435859</v>
      </c>
      <c r="AF863" s="63">
        <v>0.17769599999999999</v>
      </c>
      <c r="AG863" s="63">
        <v>0.197856</v>
      </c>
      <c r="AH863" s="63">
        <v>0.118756</v>
      </c>
      <c r="AI863" s="63">
        <v>0.186276</v>
      </c>
      <c r="AJ863" s="63">
        <v>0.27743400000000001</v>
      </c>
      <c r="AK863" s="63">
        <v>0.12672700000000001</v>
      </c>
      <c r="AL863" s="63">
        <v>0.61728300000000003</v>
      </c>
      <c r="AM863" s="63">
        <v>4.7780000000000003E-2</v>
      </c>
      <c r="AN863" s="63">
        <v>0.30747999999999998</v>
      </c>
      <c r="AO863" s="63">
        <v>4.5437999999999999E-2</v>
      </c>
      <c r="AP863" s="63">
        <v>8.2774E-2</v>
      </c>
      <c r="AQ863" s="63">
        <v>8.6907268464243834E-2</v>
      </c>
      <c r="AR863" s="64">
        <f t="shared" si="38"/>
        <v>0.20169664069424997</v>
      </c>
      <c r="AS863" s="63">
        <f t="shared" si="39"/>
        <v>0.21424556829545832</v>
      </c>
      <c r="AV863" s="63">
        <v>75</v>
      </c>
      <c r="AW863" s="63" t="s">
        <v>471</v>
      </c>
      <c r="AX863" s="63">
        <v>5.5990999999999999E-2</v>
      </c>
      <c r="AY863" s="63">
        <v>0.103743</v>
      </c>
      <c r="AZ863" s="63">
        <v>9.2135999999999996E-2</v>
      </c>
      <c r="BA863" s="63">
        <v>0.29730400000000001</v>
      </c>
      <c r="BB863" s="63">
        <v>0.14532600000000001</v>
      </c>
      <c r="BC863" s="63">
        <v>0.13517499999999999</v>
      </c>
      <c r="BD863" s="63">
        <v>8.2492999999999997E-2</v>
      </c>
      <c r="BE863" s="63">
        <v>7.5329999999999994E-2</v>
      </c>
      <c r="BF863" s="63">
        <v>7.7160000000000006E-2</v>
      </c>
      <c r="BG863" s="63">
        <v>0.52261899999999994</v>
      </c>
      <c r="BH863" s="63">
        <v>0.23134199999999999</v>
      </c>
      <c r="BI863" s="14">
        <v>0.14043185185185186</v>
      </c>
      <c r="BJ863" s="64">
        <f t="shared" si="40"/>
        <v>0.16325423765432098</v>
      </c>
      <c r="BK863" s="63">
        <f t="shared" si="45"/>
        <v>0.13949225389461592</v>
      </c>
      <c r="BM863" s="63">
        <v>75</v>
      </c>
      <c r="BN863" s="63" t="s">
        <v>471</v>
      </c>
      <c r="BO863" s="63">
        <v>0.38563399999999998</v>
      </c>
      <c r="BP863" s="63">
        <v>0.100392</v>
      </c>
      <c r="BQ863" s="63">
        <v>0.22305800000000001</v>
      </c>
      <c r="BR863" s="63">
        <v>0.130694</v>
      </c>
      <c r="BS863" s="63">
        <v>0.42375299999999999</v>
      </c>
      <c r="BT863" s="63">
        <v>0.89973700000000001</v>
      </c>
      <c r="BU863" s="63">
        <v>0.54263700000000004</v>
      </c>
      <c r="BV863" s="63">
        <v>0.2235</v>
      </c>
      <c r="BW863" s="63">
        <v>0.15820699999999999</v>
      </c>
      <c r="BX863" s="63">
        <v>0.22314800000000001</v>
      </c>
      <c r="BY863" s="63">
        <v>0.29480200000000001</v>
      </c>
      <c r="BZ863" s="63">
        <v>0.73016700000000001</v>
      </c>
      <c r="CA863" s="63">
        <v>8.7381E-2</v>
      </c>
      <c r="CB863" s="63">
        <v>0.175036</v>
      </c>
      <c r="CC863" s="63">
        <v>0.14155999999999999</v>
      </c>
      <c r="CD863" s="63">
        <v>0.142094</v>
      </c>
      <c r="CE863" s="63">
        <v>0.224359</v>
      </c>
      <c r="CF863" s="63">
        <v>0.14752999999999999</v>
      </c>
      <c r="CG863" s="63">
        <v>0.248362</v>
      </c>
      <c r="CH863" s="63">
        <v>0.177537</v>
      </c>
      <c r="CI863" s="63">
        <v>0.22838900000000001</v>
      </c>
      <c r="CJ863" s="63">
        <v>0.23871500000000001</v>
      </c>
      <c r="CK863" s="63">
        <v>2.1288999999999999E-2</v>
      </c>
      <c r="CL863" s="63">
        <v>0.13422500000000001</v>
      </c>
      <c r="CM863" s="63">
        <v>3.2787999999999998E-2</v>
      </c>
      <c r="CN863" s="64">
        <f t="shared" si="41"/>
        <v>0.25339975999999997</v>
      </c>
      <c r="CO863" s="63">
        <f t="shared" si="42"/>
        <v>0.20627833956155783</v>
      </c>
      <c r="CR863" s="63">
        <v>75</v>
      </c>
      <c r="CS863" s="63" t="s">
        <v>471</v>
      </c>
      <c r="CT863" s="63">
        <v>2.209625</v>
      </c>
      <c r="CU863" s="63">
        <v>0.87898699999999996</v>
      </c>
      <c r="CV863" s="63">
        <v>1.460429</v>
      </c>
      <c r="CW863" s="63">
        <v>0.25664300000000001</v>
      </c>
      <c r="CX863" s="63">
        <v>5.8710999999999999E-2</v>
      </c>
      <c r="CY863" s="63">
        <v>1.6369290000000001</v>
      </c>
      <c r="CZ863" s="63">
        <v>0.56986999999999999</v>
      </c>
      <c r="DA863" s="63">
        <v>0.34246599999999999</v>
      </c>
      <c r="DB863" s="63">
        <v>4.1646000000000002E-2</v>
      </c>
      <c r="DC863" s="64">
        <f t="shared" si="43"/>
        <v>0.82836733333333334</v>
      </c>
      <c r="DD863" s="63">
        <f t="shared" si="44"/>
        <v>0.77498387320430739</v>
      </c>
    </row>
    <row r="864" spans="1:108" x14ac:dyDescent="0.2">
      <c r="A864" s="63">
        <v>76</v>
      </c>
      <c r="B864" s="63" t="s">
        <v>471</v>
      </c>
      <c r="C864" s="63">
        <v>0.12678300000000001</v>
      </c>
      <c r="D864" s="63">
        <v>9.3659999999999993E-2</v>
      </c>
      <c r="E864" s="63">
        <v>8.0770999999999996E-2</v>
      </c>
      <c r="F864" s="63">
        <v>7.4823000000000001E-2</v>
      </c>
      <c r="G864" s="63">
        <v>0.19881199999999999</v>
      </c>
      <c r="H864" s="63">
        <v>0.229354</v>
      </c>
      <c r="I864" s="63">
        <v>0.23148199999999999</v>
      </c>
      <c r="J864" s="63">
        <v>6.7807000000000006E-2</v>
      </c>
      <c r="K864" s="63">
        <v>0.15579100000000001</v>
      </c>
      <c r="L864" s="63">
        <v>0.320988</v>
      </c>
      <c r="M864" s="63">
        <v>0.199347</v>
      </c>
      <c r="N864" s="63">
        <v>9.9920999999999996E-2</v>
      </c>
      <c r="O864" s="63">
        <v>1.559226</v>
      </c>
      <c r="P864" s="63">
        <v>0.104432</v>
      </c>
      <c r="Q864" s="63">
        <v>0.13436799999999999</v>
      </c>
      <c r="R864" s="63">
        <v>6.7652000000000004E-2</v>
      </c>
      <c r="S864" s="63">
        <v>6.1462000000000003E-2</v>
      </c>
      <c r="T864" s="63">
        <v>0.21823699999999999</v>
      </c>
      <c r="U864" s="63">
        <v>0.32051299999999999</v>
      </c>
      <c r="V864" s="63">
        <v>7.7467999999999995E-2</v>
      </c>
      <c r="W864" s="63">
        <v>0.21054</v>
      </c>
      <c r="X864" s="63">
        <v>0.31002800000000003</v>
      </c>
      <c r="Y864" s="63">
        <v>0.30823200000000001</v>
      </c>
      <c r="Z864" s="63">
        <v>7.4302000000000007E-2</v>
      </c>
      <c r="AA864" s="63">
        <v>0.167271</v>
      </c>
      <c r="AB864" s="63">
        <v>2.1988000000000001E-2</v>
      </c>
      <c r="AC864" s="63">
        <v>5.1282000000000001E-2</v>
      </c>
      <c r="AD864" s="63">
        <v>4.1082E-2</v>
      </c>
      <c r="AE864" s="63">
        <v>0.42252699999999999</v>
      </c>
      <c r="AF864" s="63">
        <v>0.16033500000000001</v>
      </c>
      <c r="AG864" s="63">
        <v>0.18079899999999999</v>
      </c>
      <c r="AH864" s="63">
        <v>0.113458</v>
      </c>
      <c r="AI864" s="63">
        <v>0.15539600000000001</v>
      </c>
      <c r="AJ864" s="63">
        <v>0.31362000000000001</v>
      </c>
      <c r="AK864" s="63">
        <v>0.11892800000000001</v>
      </c>
      <c r="AL864" s="63">
        <v>0.50926000000000005</v>
      </c>
      <c r="AM864" s="63">
        <v>5.2974E-2</v>
      </c>
      <c r="AN864" s="63">
        <v>0.27995300000000001</v>
      </c>
      <c r="AO864" s="63">
        <v>5.2650000000000002E-2</v>
      </c>
      <c r="AP864" s="63">
        <v>4.5601000000000003E-2</v>
      </c>
      <c r="AQ864" s="63">
        <v>8.3772919109026955E-2</v>
      </c>
      <c r="AR864" s="64">
        <f t="shared" si="38"/>
        <v>0.19748526631973237</v>
      </c>
      <c r="AS864" s="63">
        <f t="shared" si="39"/>
        <v>0.24508887980580876</v>
      </c>
      <c r="AV864" s="63">
        <v>76</v>
      </c>
      <c r="AW864" s="63" t="s">
        <v>471</v>
      </c>
      <c r="AX864" s="63">
        <v>7.2985999999999995E-2</v>
      </c>
      <c r="AY864" s="63">
        <v>9.5763000000000001E-2</v>
      </c>
      <c r="AZ864" s="63">
        <v>8.8451000000000002E-2</v>
      </c>
      <c r="BA864" s="63">
        <v>0.32392700000000002</v>
      </c>
      <c r="BB864" s="63">
        <v>0.16070400000000001</v>
      </c>
      <c r="BC864" s="63">
        <v>0.159437</v>
      </c>
      <c r="BD864" s="63">
        <v>7.3494000000000004E-2</v>
      </c>
      <c r="BE864" s="63">
        <v>7.7329999999999996E-2</v>
      </c>
      <c r="BF864" s="63">
        <v>8.0019000000000007E-2</v>
      </c>
      <c r="BG864" s="63">
        <v>0.49756699999999998</v>
      </c>
      <c r="BH864" s="63">
        <v>0.260625</v>
      </c>
      <c r="BI864" s="14">
        <v>0.15637851851851853</v>
      </c>
      <c r="BJ864" s="64">
        <f t="shared" si="40"/>
        <v>0.17055679320987652</v>
      </c>
      <c r="BK864" s="63">
        <f t="shared" si="45"/>
        <v>0.13672522638130166</v>
      </c>
      <c r="BM864" s="63">
        <v>76</v>
      </c>
      <c r="BN864" s="63" t="s">
        <v>471</v>
      </c>
      <c r="BO864" s="63">
        <v>0.41496499999999997</v>
      </c>
      <c r="BP864" s="63">
        <v>0.12615100000000001</v>
      </c>
      <c r="BQ864" s="63">
        <v>0.26305400000000001</v>
      </c>
      <c r="BR864" s="63">
        <v>0.10697</v>
      </c>
      <c r="BS864" s="63">
        <v>0.42375299999999999</v>
      </c>
      <c r="BT864" s="63">
        <v>0.72232300000000005</v>
      </c>
      <c r="BU864" s="63">
        <v>0.97222299999999995</v>
      </c>
      <c r="BV864" s="63">
        <v>0.26261099999999998</v>
      </c>
      <c r="BW864" s="63">
        <v>0.145703</v>
      </c>
      <c r="BX864" s="63">
        <v>0.18376899999999999</v>
      </c>
      <c r="BY864" s="63">
        <v>0.34734999999999999</v>
      </c>
      <c r="BZ864" s="63">
        <v>0.74350300000000002</v>
      </c>
      <c r="CA864" s="63">
        <v>6.8343000000000001E-2</v>
      </c>
      <c r="CB864" s="63">
        <v>0.21602499999999999</v>
      </c>
      <c r="CC864" s="63">
        <v>0.14244999999999999</v>
      </c>
      <c r="CD864" s="63">
        <v>0.13087499999999999</v>
      </c>
      <c r="CE864" s="63">
        <v>0.258247</v>
      </c>
      <c r="CF864" s="63">
        <v>0.206542</v>
      </c>
      <c r="CG864" s="63">
        <v>0.20802999999999999</v>
      </c>
      <c r="CH864" s="63">
        <v>0.164855</v>
      </c>
      <c r="CI864" s="63">
        <v>0.213722</v>
      </c>
      <c r="CJ864" s="63">
        <v>0.20688599999999999</v>
      </c>
      <c r="CK864" s="63">
        <v>1.8450999999999999E-2</v>
      </c>
      <c r="CL864" s="63">
        <v>0.13422500000000001</v>
      </c>
      <c r="CM864" s="63">
        <v>3.6193999999999997E-2</v>
      </c>
      <c r="CN864" s="64">
        <f t="shared" si="41"/>
        <v>0.26868879999999995</v>
      </c>
      <c r="CO864" s="63">
        <f t="shared" si="42"/>
        <v>0.23135154520159723</v>
      </c>
      <c r="CR864" s="63">
        <v>76</v>
      </c>
      <c r="CS864" s="63" t="s">
        <v>471</v>
      </c>
      <c r="CT864" s="63">
        <v>1.8545</v>
      </c>
      <c r="CU864" s="63">
        <v>1.010886</v>
      </c>
      <c r="CV864" s="63">
        <v>1.251803</v>
      </c>
      <c r="CW864" s="63">
        <v>0.29891299999999998</v>
      </c>
      <c r="CX864" s="63">
        <v>6.0151000000000003E-2</v>
      </c>
      <c r="CY864" s="63">
        <v>1.959357</v>
      </c>
      <c r="CZ864" s="63">
        <v>0.52613399999999999</v>
      </c>
      <c r="DA864" s="63">
        <v>0.33453899999999998</v>
      </c>
      <c r="DB864" s="63">
        <v>3.6978999999999998E-2</v>
      </c>
      <c r="DC864" s="64">
        <f t="shared" si="43"/>
        <v>0.81480688888888886</v>
      </c>
      <c r="DD864" s="63">
        <f t="shared" si="44"/>
        <v>0.73951224321464848</v>
      </c>
    </row>
    <row r="865" spans="1:108" x14ac:dyDescent="0.2">
      <c r="A865" s="63">
        <v>77</v>
      </c>
      <c r="B865" s="63" t="s">
        <v>471</v>
      </c>
      <c r="C865" s="63">
        <v>0.12815099999999999</v>
      </c>
      <c r="D865" s="63">
        <v>9.7262000000000001E-2</v>
      </c>
      <c r="E865" s="63">
        <v>6.5916000000000002E-2</v>
      </c>
      <c r="F865" s="63">
        <v>7.2410000000000002E-2</v>
      </c>
      <c r="G865" s="63">
        <v>0.190412</v>
      </c>
      <c r="H865" s="63">
        <v>0.26980399999999999</v>
      </c>
      <c r="I865" s="63">
        <v>0.27982899999999999</v>
      </c>
      <c r="J865" s="63">
        <v>7.2105000000000002E-2</v>
      </c>
      <c r="K865" s="63">
        <v>0.15857199999999999</v>
      </c>
      <c r="L865" s="63">
        <v>0.48969400000000002</v>
      </c>
      <c r="M865" s="63">
        <v>0.19344</v>
      </c>
      <c r="N865" s="63">
        <v>0.13988500000000001</v>
      </c>
      <c r="O865" s="63">
        <v>0.94339600000000001</v>
      </c>
      <c r="P865" s="63">
        <v>9.5420000000000005E-2</v>
      </c>
      <c r="Q865" s="63">
        <v>0.12934499999999999</v>
      </c>
      <c r="R865" s="63">
        <v>6.6754999999999995E-2</v>
      </c>
      <c r="S865" s="63">
        <v>6.0066000000000001E-2</v>
      </c>
      <c r="T865" s="63">
        <v>0.22936200000000001</v>
      </c>
      <c r="U865" s="63">
        <v>0.280449</v>
      </c>
      <c r="V865" s="63">
        <v>7.0689000000000002E-2</v>
      </c>
      <c r="W865" s="63">
        <v>0.20374800000000001</v>
      </c>
      <c r="X865" s="63">
        <v>0.30121599999999998</v>
      </c>
      <c r="Y865" s="63">
        <v>0.30959100000000001</v>
      </c>
      <c r="Z865" s="63">
        <v>8.8154999999999997E-2</v>
      </c>
      <c r="AA865" s="63">
        <v>0.14201</v>
      </c>
      <c r="AB865" s="63">
        <v>2.4365000000000001E-2</v>
      </c>
      <c r="AC865" s="63">
        <v>5.5556000000000001E-2</v>
      </c>
      <c r="AD865" s="63">
        <v>4.0518999999999999E-2</v>
      </c>
      <c r="AE865" s="63">
        <v>0.41739900000000002</v>
      </c>
      <c r="AF865" s="63">
        <v>0.15216499999999999</v>
      </c>
      <c r="AG865" s="63">
        <v>0.21491199999999999</v>
      </c>
      <c r="AH865" s="63">
        <v>0.102862</v>
      </c>
      <c r="AI865" s="63">
        <v>0.124516</v>
      </c>
      <c r="AJ865" s="63">
        <v>0.28346399999999999</v>
      </c>
      <c r="AK865" s="63">
        <v>0.103981</v>
      </c>
      <c r="AL865" s="63">
        <v>0.72530799999999995</v>
      </c>
      <c r="AM865" s="63">
        <v>6.8554000000000004E-2</v>
      </c>
      <c r="AN865" s="63">
        <v>0.29166700000000001</v>
      </c>
      <c r="AO865" s="63">
        <v>4.6158999999999999E-2</v>
      </c>
      <c r="AP865" s="63">
        <v>9.5416000000000001E-2</v>
      </c>
      <c r="AQ865" s="63">
        <v>7.9213833528722161E-2</v>
      </c>
      <c r="AR865" s="64">
        <f t="shared" si="38"/>
        <v>0.19277411789094445</v>
      </c>
      <c r="AS865" s="63">
        <f t="shared" si="39"/>
        <v>0.18316558832306729</v>
      </c>
      <c r="AV865" s="63">
        <v>77</v>
      </c>
      <c r="AW865" s="63" t="s">
        <v>471</v>
      </c>
      <c r="AX865" s="63">
        <v>7.3985999999999996E-2</v>
      </c>
      <c r="AY865" s="63">
        <v>9.9182999999999993E-2</v>
      </c>
      <c r="AZ865" s="63">
        <v>8.8451000000000002E-2</v>
      </c>
      <c r="BA865" s="63">
        <v>0.31505100000000003</v>
      </c>
      <c r="BB865" s="63">
        <v>0.14763299999999999</v>
      </c>
      <c r="BC865" s="63">
        <v>0.13950799999999999</v>
      </c>
      <c r="BD865" s="63">
        <v>8.5493E-2</v>
      </c>
      <c r="BE865" s="63">
        <v>6.1330000000000003E-2</v>
      </c>
      <c r="BF865" s="63">
        <v>8.1447000000000006E-2</v>
      </c>
      <c r="BG865" s="63">
        <v>0.490402</v>
      </c>
      <c r="BH865" s="63">
        <v>0.222557</v>
      </c>
      <c r="BI865" s="14">
        <v>0.1466051851851852</v>
      </c>
      <c r="BJ865" s="64">
        <f t="shared" si="40"/>
        <v>0.16263718209876546</v>
      </c>
      <c r="BK865" s="63">
        <f t="shared" si="45"/>
        <v>0.13235638312319711</v>
      </c>
      <c r="BM865" s="63">
        <v>77</v>
      </c>
      <c r="BN865" s="63" t="s">
        <v>471</v>
      </c>
      <c r="BO865" s="63">
        <v>0.398204</v>
      </c>
      <c r="BP865" s="63">
        <v>0.112942</v>
      </c>
      <c r="BQ865" s="63">
        <v>0.236903</v>
      </c>
      <c r="BR865" s="63">
        <v>0.120342</v>
      </c>
      <c r="BS865" s="63">
        <v>0.49036299999999999</v>
      </c>
      <c r="BT865" s="63">
        <v>0.93775399999999998</v>
      </c>
      <c r="BU865" s="63">
        <v>0.36175800000000002</v>
      </c>
      <c r="BV865" s="63">
        <v>0.21418699999999999</v>
      </c>
      <c r="BW865" s="63">
        <v>0.15820699999999999</v>
      </c>
      <c r="BX865" s="63">
        <v>0.15314</v>
      </c>
      <c r="BY865" s="63">
        <v>0.32686500000000002</v>
      </c>
      <c r="BZ865" s="63">
        <v>0.73350099999999996</v>
      </c>
      <c r="CA865" s="63">
        <v>7.7130000000000004E-2</v>
      </c>
      <c r="CB865" s="63">
        <v>0.21934799999999999</v>
      </c>
      <c r="CC865" s="63">
        <v>0.134437</v>
      </c>
      <c r="CD865" s="63">
        <v>0.104702</v>
      </c>
      <c r="CE865" s="63">
        <v>0.244224</v>
      </c>
      <c r="CF865" s="63">
        <v>0.140153</v>
      </c>
      <c r="CG865" s="63">
        <v>0.17300499999999999</v>
      </c>
      <c r="CH865" s="63">
        <v>0.175423</v>
      </c>
      <c r="CI865" s="63">
        <v>0.20743500000000001</v>
      </c>
      <c r="CJ865" s="63">
        <v>0.21846099999999999</v>
      </c>
      <c r="CK865" s="63">
        <v>2.0934999999999999E-2</v>
      </c>
      <c r="CL865" s="63">
        <v>0.137853</v>
      </c>
      <c r="CM865" s="63">
        <v>4.2582000000000002E-2</v>
      </c>
      <c r="CN865" s="64">
        <f t="shared" si="41"/>
        <v>0.24559415999999998</v>
      </c>
      <c r="CO865" s="63">
        <f t="shared" si="42"/>
        <v>0.2100639190236073</v>
      </c>
      <c r="CR865" s="63">
        <v>77</v>
      </c>
      <c r="CS865" s="63" t="s">
        <v>471</v>
      </c>
      <c r="CT865" s="63">
        <v>1.6374379999999999</v>
      </c>
      <c r="CU865" s="63">
        <v>1.538354</v>
      </c>
      <c r="CV865" s="63">
        <v>1.4008149999999999</v>
      </c>
      <c r="CW865" s="63">
        <v>0.29891299999999998</v>
      </c>
      <c r="CX865" s="63">
        <v>6.4474000000000004E-2</v>
      </c>
      <c r="CY865" s="63">
        <v>2.3065709999999999</v>
      </c>
      <c r="CZ865" s="63">
        <v>0.48770200000000002</v>
      </c>
      <c r="DA865" s="63">
        <v>0.34563500000000003</v>
      </c>
      <c r="DB865" s="63">
        <v>5.0263000000000002E-2</v>
      </c>
      <c r="DC865" s="64">
        <f t="shared" si="43"/>
        <v>0.90335166666666644</v>
      </c>
      <c r="DD865" s="63">
        <f t="shared" si="44"/>
        <v>0.82456349163087517</v>
      </c>
    </row>
    <row r="866" spans="1:108" x14ac:dyDescent="0.2">
      <c r="A866" s="63">
        <v>78</v>
      </c>
      <c r="B866" s="63" t="s">
        <v>471</v>
      </c>
      <c r="C866" s="63">
        <v>0.115132</v>
      </c>
      <c r="D866" s="63">
        <v>0.10266599999999999</v>
      </c>
      <c r="E866" s="63">
        <v>6.2203000000000001E-2</v>
      </c>
      <c r="F866" s="63">
        <v>5.0687000000000003E-2</v>
      </c>
      <c r="G866" s="63">
        <v>0.190412</v>
      </c>
      <c r="H866" s="63">
        <v>0.28728599999999999</v>
      </c>
      <c r="I866" s="63">
        <v>0.23880699999999999</v>
      </c>
      <c r="J866" s="63">
        <v>7.3538000000000006E-2</v>
      </c>
      <c r="K866" s="63">
        <v>0.15579100000000001</v>
      </c>
      <c r="L866" s="63">
        <v>0.36876399999999998</v>
      </c>
      <c r="M866" s="63">
        <v>0.16833699999999999</v>
      </c>
      <c r="N866" s="63">
        <v>0.14738100000000001</v>
      </c>
      <c r="O866" s="63">
        <v>1.0940749999999999</v>
      </c>
      <c r="P866" s="63">
        <v>0.104962</v>
      </c>
      <c r="Q866" s="63">
        <v>0.13394900000000001</v>
      </c>
      <c r="R866" s="63">
        <v>6.2934000000000004E-2</v>
      </c>
      <c r="S866" s="63">
        <v>7.1240999999999999E-2</v>
      </c>
      <c r="T866" s="63">
        <v>0.201487</v>
      </c>
      <c r="U866" s="63">
        <v>0.259463</v>
      </c>
      <c r="V866" s="63">
        <v>8.0373E-2</v>
      </c>
      <c r="W866" s="63">
        <v>0.28185300000000002</v>
      </c>
      <c r="X866" s="63">
        <v>0.27237600000000001</v>
      </c>
      <c r="Y866" s="63">
        <v>0.34217900000000001</v>
      </c>
      <c r="Z866" s="63">
        <v>8.6475999999999997E-2</v>
      </c>
      <c r="AA866" s="63">
        <v>0.11674900000000001</v>
      </c>
      <c r="AB866" s="63">
        <v>2.6148000000000001E-2</v>
      </c>
      <c r="AC866" s="63">
        <v>5.6624000000000001E-2</v>
      </c>
      <c r="AD866" s="63">
        <v>4.0518999999999999E-2</v>
      </c>
      <c r="AE866" s="63">
        <v>0.35381499999999999</v>
      </c>
      <c r="AF866" s="63">
        <v>0.147059</v>
      </c>
      <c r="AG866" s="63">
        <v>0.20894199999999999</v>
      </c>
      <c r="AH866" s="63">
        <v>0.105446</v>
      </c>
      <c r="AI866" s="63">
        <v>0.14443900000000001</v>
      </c>
      <c r="AJ866" s="63">
        <v>0.31362000000000001</v>
      </c>
      <c r="AK866" s="63">
        <v>0.11502900000000001</v>
      </c>
      <c r="AL866" s="63">
        <v>0.67515400000000003</v>
      </c>
      <c r="AM866" s="63">
        <v>7.6343999999999995E-2</v>
      </c>
      <c r="AN866" s="63">
        <v>0.30337999999999998</v>
      </c>
      <c r="AO866" s="63">
        <v>6.9959999999999994E-2</v>
      </c>
      <c r="AP866" s="63">
        <v>9.2706999999999998E-2</v>
      </c>
      <c r="AQ866" s="63">
        <v>7.8359085580304799E-2</v>
      </c>
      <c r="AR866" s="64">
        <f t="shared" si="38"/>
        <v>0.19211380696537328</v>
      </c>
      <c r="AS866" s="63">
        <f t="shared" si="39"/>
        <v>0.19122363130390713</v>
      </c>
      <c r="AV866" s="63">
        <v>78</v>
      </c>
      <c r="AW866" s="63" t="s">
        <v>471</v>
      </c>
      <c r="AX866" s="63">
        <v>6.9986000000000007E-2</v>
      </c>
      <c r="AY866" s="63">
        <v>0.109443</v>
      </c>
      <c r="AZ866" s="63">
        <v>0.10135</v>
      </c>
      <c r="BA866" s="63">
        <v>0.36830000000000002</v>
      </c>
      <c r="BB866" s="63">
        <v>0.151477</v>
      </c>
      <c r="BC866" s="63">
        <v>0.14730599999999999</v>
      </c>
      <c r="BD866" s="63">
        <v>0.103492</v>
      </c>
      <c r="BE866" s="63">
        <v>5.7331E-2</v>
      </c>
      <c r="BF866" s="63">
        <v>7.0015999999999995E-2</v>
      </c>
      <c r="BG866" s="63">
        <v>0.47609299999999999</v>
      </c>
      <c r="BH866" s="63">
        <v>0.2167</v>
      </c>
      <c r="BI866" s="14">
        <v>0.1463474074074074</v>
      </c>
      <c r="BJ866" s="64">
        <f t="shared" si="40"/>
        <v>0.16815345061728393</v>
      </c>
      <c r="BK866" s="63">
        <f t="shared" si="45"/>
        <v>0.13474116361663069</v>
      </c>
      <c r="BM866" s="63">
        <v>78</v>
      </c>
      <c r="BN866" s="63" t="s">
        <v>471</v>
      </c>
      <c r="BO866" s="63">
        <v>0.448486</v>
      </c>
      <c r="BP866" s="63">
        <v>0.117565</v>
      </c>
      <c r="BQ866" s="63">
        <v>0.18459900000000001</v>
      </c>
      <c r="BR866" s="63">
        <v>0.123793</v>
      </c>
      <c r="BS866" s="63">
        <v>0.48610999999999999</v>
      </c>
      <c r="BT866" s="63">
        <v>0.82116800000000001</v>
      </c>
      <c r="BU866" s="63">
        <v>0.57654899999999998</v>
      </c>
      <c r="BV866" s="63">
        <v>0.26819900000000002</v>
      </c>
      <c r="BW866" s="63">
        <v>0.18865199999999999</v>
      </c>
      <c r="BX866" s="63">
        <v>0.142202</v>
      </c>
      <c r="BY866" s="63">
        <v>0.30459900000000001</v>
      </c>
      <c r="BZ866" s="63">
        <v>0.74350300000000002</v>
      </c>
      <c r="CA866" s="63">
        <v>7.8105999999999995E-2</v>
      </c>
      <c r="CB866" s="63">
        <v>0.22045600000000001</v>
      </c>
      <c r="CC866" s="63">
        <v>0.133547</v>
      </c>
      <c r="CD866" s="63">
        <v>0.16452900000000001</v>
      </c>
      <c r="CE866" s="63">
        <v>0.28745999999999999</v>
      </c>
      <c r="CF866" s="63">
        <v>0.180724</v>
      </c>
      <c r="CG866" s="63">
        <v>0.2006</v>
      </c>
      <c r="CH866" s="63">
        <v>0.22614699999999999</v>
      </c>
      <c r="CI866" s="63">
        <v>0.24096000000000001</v>
      </c>
      <c r="CJ866" s="63">
        <v>0.20544000000000001</v>
      </c>
      <c r="CK866" s="63">
        <v>2.3418999999999999E-2</v>
      </c>
      <c r="CL866" s="63">
        <v>0.14365700000000001</v>
      </c>
      <c r="CM866" s="63">
        <v>4.5136000000000003E-2</v>
      </c>
      <c r="CN866" s="64">
        <f t="shared" si="41"/>
        <v>0.26222424000000005</v>
      </c>
      <c r="CO866" s="63">
        <f t="shared" si="42"/>
        <v>0.20324913094715388</v>
      </c>
      <c r="CR866" s="63">
        <v>78</v>
      </c>
      <c r="CS866" s="63" t="s">
        <v>471</v>
      </c>
      <c r="CT866" s="63">
        <v>1.5585629999999999</v>
      </c>
      <c r="CU866" s="63">
        <v>1.45038</v>
      </c>
      <c r="CV866" s="63">
        <v>1.415708</v>
      </c>
      <c r="CW866" s="63">
        <v>0.34118300000000001</v>
      </c>
      <c r="CX866" s="63">
        <v>5.6189999999999997E-2</v>
      </c>
      <c r="CY866" s="63">
        <v>3.2986430000000002</v>
      </c>
      <c r="CZ866" s="63">
        <v>0.43601499999999999</v>
      </c>
      <c r="DA866" s="63">
        <v>0.35197699999999998</v>
      </c>
      <c r="DB866" s="63">
        <v>6.0673999999999999E-2</v>
      </c>
      <c r="DC866" s="64">
        <f t="shared" si="43"/>
        <v>0.99659255555555559</v>
      </c>
      <c r="DD866" s="63">
        <f t="shared" si="44"/>
        <v>1.0557264344162638</v>
      </c>
    </row>
    <row r="867" spans="1:108" x14ac:dyDescent="0.2">
      <c r="A867" s="63">
        <v>79</v>
      </c>
      <c r="B867" s="63" t="s">
        <v>471</v>
      </c>
      <c r="C867" s="63">
        <v>0.11992800000000001</v>
      </c>
      <c r="D867" s="63">
        <v>0.103265</v>
      </c>
      <c r="E867" s="63">
        <v>7.5201000000000004E-2</v>
      </c>
      <c r="F867" s="63">
        <v>8.2064999999999999E-2</v>
      </c>
      <c r="G867" s="63">
        <v>0.15401000000000001</v>
      </c>
      <c r="H867" s="63">
        <v>0.26014399999999999</v>
      </c>
      <c r="I867" s="63">
        <v>0.30473499999999998</v>
      </c>
      <c r="J867" s="63">
        <v>7.1150000000000005E-2</v>
      </c>
      <c r="K867" s="63">
        <v>0.15579100000000001</v>
      </c>
      <c r="L867" s="63">
        <v>0.39265099999999997</v>
      </c>
      <c r="M867" s="63">
        <v>0.221496</v>
      </c>
      <c r="N867" s="63">
        <v>0.11490599999999999</v>
      </c>
      <c r="O867" s="63">
        <v>0.94994299999999998</v>
      </c>
      <c r="P867" s="63">
        <v>8.9058999999999999E-2</v>
      </c>
      <c r="Q867" s="63">
        <v>8.0368999999999996E-2</v>
      </c>
      <c r="R867" s="63">
        <v>6.2604000000000007E-2</v>
      </c>
      <c r="S867" s="63">
        <v>6.8446999999999994E-2</v>
      </c>
      <c r="T867" s="63">
        <v>0.236209</v>
      </c>
      <c r="U867" s="63">
        <v>0.26804800000000001</v>
      </c>
      <c r="V867" s="63">
        <v>7.9889000000000002E-2</v>
      </c>
      <c r="W867" s="63">
        <v>0.22412499999999999</v>
      </c>
      <c r="X867" s="63">
        <v>0.26756999999999997</v>
      </c>
      <c r="Y867" s="63">
        <v>0.30415900000000001</v>
      </c>
      <c r="Z867" s="63">
        <v>8.2278000000000004E-2</v>
      </c>
      <c r="AA867" s="63">
        <v>0.135183</v>
      </c>
      <c r="AB867" s="63">
        <v>2.4365000000000001E-2</v>
      </c>
      <c r="AC867" s="63">
        <v>4.7543000000000002E-2</v>
      </c>
      <c r="AD867" s="63">
        <v>3.6579E-2</v>
      </c>
      <c r="AE867" s="63">
        <v>0.38970900000000003</v>
      </c>
      <c r="AF867" s="63">
        <v>0.147059</v>
      </c>
      <c r="AG867" s="63">
        <v>0.18762200000000001</v>
      </c>
      <c r="AH867" s="63">
        <v>0.11190700000000001</v>
      </c>
      <c r="AI867" s="63">
        <v>0.13148899999999999</v>
      </c>
      <c r="AJ867" s="63">
        <v>0.29552600000000001</v>
      </c>
      <c r="AK867" s="63">
        <v>0.12217799999999999</v>
      </c>
      <c r="AL867" s="63">
        <v>0.64429000000000003</v>
      </c>
      <c r="AM867" s="63">
        <v>9.9714999999999998E-2</v>
      </c>
      <c r="AN867" s="63">
        <v>0.29986600000000002</v>
      </c>
      <c r="AO867" s="63">
        <v>6.2025999999999998E-2</v>
      </c>
      <c r="AP867" s="63">
        <v>5.6135999999999998E-2</v>
      </c>
      <c r="AQ867" s="63">
        <v>7.9498827667057445E-2</v>
      </c>
      <c r="AR867" s="64">
        <f t="shared" si="38"/>
        <v>0.18631058116261115</v>
      </c>
      <c r="AS867" s="63">
        <f t="shared" si="39"/>
        <v>0.17438064084756441</v>
      </c>
      <c r="AV867" s="63">
        <v>79</v>
      </c>
      <c r="AW867" s="63" t="s">
        <v>471</v>
      </c>
      <c r="AX867" s="63">
        <v>6.1985999999999999E-2</v>
      </c>
      <c r="AY867" s="63">
        <v>9.9182999999999993E-2</v>
      </c>
      <c r="AZ867" s="63">
        <v>8.8451000000000002E-2</v>
      </c>
      <c r="BA867" s="63">
        <v>0.34167399999999998</v>
      </c>
      <c r="BB867" s="63">
        <v>0.15609100000000001</v>
      </c>
      <c r="BC867" s="63">
        <v>0.12911</v>
      </c>
      <c r="BD867" s="63">
        <v>0.107991</v>
      </c>
      <c r="BE867" s="63">
        <v>5.9997000000000002E-2</v>
      </c>
      <c r="BF867" s="63">
        <v>0.12431499999999999</v>
      </c>
      <c r="BG867" s="63">
        <v>0.46177299999999999</v>
      </c>
      <c r="BH867" s="63">
        <v>0.24598400000000001</v>
      </c>
      <c r="BI867" s="14">
        <v>0.11831259259259259</v>
      </c>
      <c r="BJ867" s="64">
        <f t="shared" si="40"/>
        <v>0.16623896604938271</v>
      </c>
      <c r="BK867" s="63">
        <f t="shared" si="45"/>
        <v>0.12790768806405234</v>
      </c>
      <c r="BM867" s="63">
        <v>79</v>
      </c>
      <c r="BN867" s="63" t="s">
        <v>471</v>
      </c>
      <c r="BO867" s="63">
        <v>0.44429600000000002</v>
      </c>
      <c r="BP867" s="63">
        <v>0.12945400000000001</v>
      </c>
      <c r="BQ867" s="63">
        <v>0.186137</v>
      </c>
      <c r="BR867" s="63">
        <v>0.109558</v>
      </c>
      <c r="BS867" s="63">
        <v>0.44501200000000002</v>
      </c>
      <c r="BT867" s="63">
        <v>0.84524500000000002</v>
      </c>
      <c r="BU867" s="63">
        <v>1.266149</v>
      </c>
      <c r="BV867" s="63">
        <v>0.20859900000000001</v>
      </c>
      <c r="BW867" s="63">
        <v>0.14407200000000001</v>
      </c>
      <c r="BX867" s="63">
        <v>0.129076</v>
      </c>
      <c r="BY867" s="63">
        <v>0.29747400000000002</v>
      </c>
      <c r="BZ867" s="63">
        <v>0.70349399999999995</v>
      </c>
      <c r="CA867" s="63">
        <v>8.2987000000000005E-2</v>
      </c>
      <c r="CB867" s="63">
        <v>0.21823999999999999</v>
      </c>
      <c r="CC867" s="63">
        <v>0.13621800000000001</v>
      </c>
      <c r="CD867" s="63">
        <v>0.11218</v>
      </c>
      <c r="CE867" s="63">
        <v>0.23721300000000001</v>
      </c>
      <c r="CF867" s="63">
        <v>0.16966000000000001</v>
      </c>
      <c r="CG867" s="63">
        <v>0.182557</v>
      </c>
      <c r="CH867" s="63">
        <v>0.21557999999999999</v>
      </c>
      <c r="CI867" s="63">
        <v>0.22629299999999999</v>
      </c>
      <c r="CJ867" s="63">
        <v>0.211227</v>
      </c>
      <c r="CK867" s="63">
        <v>2.5193E-2</v>
      </c>
      <c r="CL867" s="63">
        <v>0.112459</v>
      </c>
      <c r="CM867" s="63">
        <v>4.3859000000000002E-2</v>
      </c>
      <c r="CN867" s="64">
        <f t="shared" si="41"/>
        <v>0.27528928000000008</v>
      </c>
      <c r="CO867" s="63">
        <f t="shared" si="42"/>
        <v>0.28193367520386775</v>
      </c>
      <c r="CR867" s="63">
        <v>79</v>
      </c>
      <c r="CS867" s="63" t="s">
        <v>471</v>
      </c>
      <c r="CT867" s="63">
        <v>2.1701250000000001</v>
      </c>
      <c r="CU867" s="63">
        <v>1.7581009999999999</v>
      </c>
      <c r="CV867" s="63">
        <v>1.2815879999999999</v>
      </c>
      <c r="CW867" s="63">
        <v>0.29287800000000003</v>
      </c>
      <c r="CX867" s="63">
        <v>4.8985000000000001E-2</v>
      </c>
      <c r="CY867" s="63">
        <v>1.587286</v>
      </c>
      <c r="CZ867" s="63">
        <v>0.40421000000000001</v>
      </c>
      <c r="DA867" s="63">
        <v>0.33295400000000003</v>
      </c>
      <c r="DB867" s="63">
        <v>6.0673999999999999E-2</v>
      </c>
      <c r="DC867" s="64">
        <f t="shared" si="43"/>
        <v>0.88186677777777767</v>
      </c>
      <c r="DD867" s="63">
        <f t="shared" si="44"/>
        <v>0.81618071246764623</v>
      </c>
    </row>
    <row r="868" spans="1:108" x14ac:dyDescent="0.2">
      <c r="A868" s="63">
        <v>80</v>
      </c>
      <c r="B868" s="63" t="s">
        <v>471</v>
      </c>
      <c r="C868" s="63">
        <v>0.113076</v>
      </c>
      <c r="D868" s="63">
        <v>0.117075</v>
      </c>
      <c r="E868" s="63">
        <v>6.4060000000000006E-2</v>
      </c>
      <c r="F868" s="63">
        <v>7.4823000000000001E-2</v>
      </c>
      <c r="G868" s="63">
        <v>0.15681</v>
      </c>
      <c r="H868" s="63">
        <v>0.23056099999999999</v>
      </c>
      <c r="I868" s="63">
        <v>0.22708600000000001</v>
      </c>
      <c r="J868" s="63">
        <v>6.5420000000000006E-2</v>
      </c>
      <c r="K868" s="63">
        <v>0.150227</v>
      </c>
      <c r="L868" s="63">
        <v>0.26276300000000002</v>
      </c>
      <c r="M868" s="63">
        <v>0.19344</v>
      </c>
      <c r="N868" s="63">
        <v>8.4934999999999997E-2</v>
      </c>
      <c r="O868" s="63">
        <v>0.91064199999999995</v>
      </c>
      <c r="P868" s="63">
        <v>8.5877999999999996E-2</v>
      </c>
      <c r="Q868" s="63">
        <v>0.10757799999999999</v>
      </c>
      <c r="R868" s="63">
        <v>5.6045999999999999E-2</v>
      </c>
      <c r="S868" s="63">
        <v>7.6827999999999994E-2</v>
      </c>
      <c r="T868" s="63">
        <v>0.14891399999999999</v>
      </c>
      <c r="U868" s="63">
        <v>0.23084499999999999</v>
      </c>
      <c r="V868" s="63">
        <v>7.8921000000000005E-2</v>
      </c>
      <c r="W868" s="63">
        <v>0.24110300000000001</v>
      </c>
      <c r="X868" s="63">
        <v>0.28839799999999999</v>
      </c>
      <c r="Y868" s="63">
        <v>0.31502200000000002</v>
      </c>
      <c r="Z868" s="63">
        <v>8.1018000000000007E-2</v>
      </c>
      <c r="AA868" s="63">
        <v>0.118797</v>
      </c>
      <c r="AB868" s="63">
        <v>3.0308000000000002E-2</v>
      </c>
      <c r="AC868" s="63">
        <v>5.1816000000000001E-2</v>
      </c>
      <c r="AD868" s="63">
        <v>3.8268000000000003E-2</v>
      </c>
      <c r="AE868" s="63">
        <v>0.37842799999999999</v>
      </c>
      <c r="AF868" s="63">
        <v>0.140932</v>
      </c>
      <c r="AG868" s="63">
        <v>0.23111599999999999</v>
      </c>
      <c r="AH868" s="63">
        <v>0.11397500000000001</v>
      </c>
      <c r="AI868" s="63">
        <v>0.129497</v>
      </c>
      <c r="AJ868" s="63">
        <v>0.27743400000000001</v>
      </c>
      <c r="AK868" s="63">
        <v>0.100732</v>
      </c>
      <c r="AL868" s="63">
        <v>0.50154299999999996</v>
      </c>
      <c r="AM868" s="63">
        <v>5.0895999999999997E-2</v>
      </c>
      <c r="AN868" s="63">
        <v>0.24774099999999999</v>
      </c>
      <c r="AO868" s="63">
        <v>6.4910999999999996E-2</v>
      </c>
      <c r="AP868" s="63">
        <v>7.9614000000000004E-2</v>
      </c>
      <c r="AQ868" s="63">
        <v>7.7789214536928483E-2</v>
      </c>
      <c r="AR868" s="64">
        <f t="shared" si="38"/>
        <v>0.17061624913504703</v>
      </c>
      <c r="AS868" s="63">
        <f t="shared" si="39"/>
        <v>0.15678378646657493</v>
      </c>
      <c r="AV868" s="63">
        <v>80</v>
      </c>
      <c r="AW868" s="63" t="s">
        <v>471</v>
      </c>
      <c r="AX868" s="63">
        <v>5.8991000000000002E-2</v>
      </c>
      <c r="AY868" s="63">
        <v>0.10716299999999999</v>
      </c>
      <c r="AZ868" s="63">
        <v>8.4765999999999994E-2</v>
      </c>
      <c r="BA868" s="63">
        <v>0.26623999999999998</v>
      </c>
      <c r="BB868" s="63">
        <v>0.127641</v>
      </c>
      <c r="BC868" s="63">
        <v>0.11437899999999999</v>
      </c>
      <c r="BD868" s="63">
        <v>7.3494000000000004E-2</v>
      </c>
      <c r="BE868" s="63">
        <v>7.1330000000000005E-2</v>
      </c>
      <c r="BF868" s="63">
        <v>0.13717499999999999</v>
      </c>
      <c r="BG868" s="63">
        <v>0.52620599999999995</v>
      </c>
      <c r="BH868" s="63">
        <v>0.24598400000000001</v>
      </c>
      <c r="BI868" s="14">
        <v>0.16769555555555557</v>
      </c>
      <c r="BJ868" s="64">
        <f t="shared" si="40"/>
        <v>0.16508871296296293</v>
      </c>
      <c r="BK868" s="63">
        <f t="shared" si="45"/>
        <v>0.13790497741132543</v>
      </c>
      <c r="BM868" s="63">
        <v>80</v>
      </c>
      <c r="BN868" s="63" t="s">
        <v>471</v>
      </c>
      <c r="BO868" s="63">
        <v>0.410775</v>
      </c>
      <c r="BP868" s="63">
        <v>0.101714</v>
      </c>
      <c r="BQ868" s="63">
        <v>0.193829</v>
      </c>
      <c r="BR868" s="63">
        <v>0.13500699999999999</v>
      </c>
      <c r="BS868" s="63">
        <v>0.38265300000000002</v>
      </c>
      <c r="BT868" s="63">
        <v>0.93521900000000002</v>
      </c>
      <c r="BU868" s="63">
        <v>0.46350200000000003</v>
      </c>
      <c r="BV868" s="63">
        <v>0.23094899999999999</v>
      </c>
      <c r="BW868" s="63">
        <v>0.15820699999999999</v>
      </c>
      <c r="BX868" s="63">
        <v>0.21002100000000001</v>
      </c>
      <c r="BY868" s="63">
        <v>0.27787899999999999</v>
      </c>
      <c r="BZ868" s="63">
        <v>0.693492</v>
      </c>
      <c r="CA868" s="63">
        <v>8.6892999999999998E-2</v>
      </c>
      <c r="CB868" s="63">
        <v>0.27916999999999997</v>
      </c>
      <c r="CC868" s="63">
        <v>0.12553400000000001</v>
      </c>
      <c r="CD868" s="63">
        <v>0.104702</v>
      </c>
      <c r="CE868" s="63">
        <v>0.28629100000000002</v>
      </c>
      <c r="CF868" s="63">
        <v>0.16597100000000001</v>
      </c>
      <c r="CG868" s="63">
        <v>0.16875899999999999</v>
      </c>
      <c r="CH868" s="63">
        <v>0.18176300000000001</v>
      </c>
      <c r="CI868" s="63">
        <v>0.20533999999999999</v>
      </c>
      <c r="CJ868" s="63">
        <v>0.18373900000000001</v>
      </c>
      <c r="CK868" s="63">
        <v>2.0580000000000001E-2</v>
      </c>
      <c r="CL868" s="63">
        <v>0.12116499999999999</v>
      </c>
      <c r="CM868" s="63">
        <v>4.5136000000000003E-2</v>
      </c>
      <c r="CN868" s="64">
        <f t="shared" si="41"/>
        <v>0.24673159999999997</v>
      </c>
      <c r="CO868" s="63">
        <f t="shared" si="42"/>
        <v>0.20471342974590939</v>
      </c>
      <c r="CR868" s="63">
        <v>80</v>
      </c>
      <c r="CS868" s="63" t="s">
        <v>471</v>
      </c>
      <c r="CT868" s="63">
        <v>1.479625</v>
      </c>
      <c r="CU868" s="63">
        <v>1.318608</v>
      </c>
      <c r="CV868" s="63">
        <v>1.251803</v>
      </c>
      <c r="CW868" s="63">
        <v>0.30797400000000003</v>
      </c>
      <c r="CX868" s="63">
        <v>4.9345E-2</v>
      </c>
      <c r="CY868" s="63">
        <v>1.5625</v>
      </c>
      <c r="CZ868" s="63">
        <v>0.37637799999999999</v>
      </c>
      <c r="DA868" s="63">
        <v>0.33295400000000003</v>
      </c>
      <c r="DB868" s="63">
        <v>6.3905000000000003E-2</v>
      </c>
      <c r="DC868" s="64">
        <f t="shared" si="43"/>
        <v>0.74923244444444437</v>
      </c>
      <c r="DD868" s="63">
        <f t="shared" si="44"/>
        <v>0.63621698583799058</v>
      </c>
    </row>
    <row r="869" spans="1:108" x14ac:dyDescent="0.2">
      <c r="A869" s="65">
        <v>81</v>
      </c>
      <c r="B869" s="65" t="s">
        <v>472</v>
      </c>
      <c r="C869" s="65">
        <v>0.110336</v>
      </c>
      <c r="D869" s="65">
        <v>0.106867</v>
      </c>
      <c r="E869" s="65">
        <v>8.4485000000000005E-2</v>
      </c>
      <c r="F869" s="65">
        <v>9.8960000000000006E-2</v>
      </c>
      <c r="G869" s="65">
        <v>0.17081099999999999</v>
      </c>
      <c r="H869" s="65">
        <v>0.24806600000000001</v>
      </c>
      <c r="I869" s="65">
        <v>0.25345800000000002</v>
      </c>
      <c r="J869" s="65">
        <v>6.1600000000000002E-2</v>
      </c>
      <c r="K869" s="65">
        <v>0.14188000000000001</v>
      </c>
      <c r="L869" s="65">
        <v>0.24932599999999999</v>
      </c>
      <c r="M869" s="65">
        <v>0.186057</v>
      </c>
      <c r="N869" s="65">
        <v>9.4921000000000005E-2</v>
      </c>
      <c r="O869" s="65">
        <v>0.94994299999999998</v>
      </c>
      <c r="P869" s="65">
        <v>9.9130999999999997E-2</v>
      </c>
      <c r="Q869" s="65">
        <v>8.7485999999999994E-2</v>
      </c>
      <c r="R869" s="65">
        <v>5.9207000000000003E-2</v>
      </c>
      <c r="S869" s="65">
        <v>6.4954999999999999E-2</v>
      </c>
      <c r="T869" s="65">
        <v>0.17507800000000001</v>
      </c>
      <c r="U869" s="65">
        <v>0.247062</v>
      </c>
      <c r="V869" s="65">
        <v>8.2309999999999994E-2</v>
      </c>
      <c r="W869" s="65">
        <v>0.247895</v>
      </c>
      <c r="X869" s="65">
        <v>0.26436500000000002</v>
      </c>
      <c r="Y869" s="65">
        <v>0.32045299999999999</v>
      </c>
      <c r="Z869" s="65">
        <v>7.7660000000000007E-2</v>
      </c>
      <c r="AA869" s="65">
        <v>0.12425899999999999</v>
      </c>
      <c r="AB869" s="65">
        <v>3.3873E-2</v>
      </c>
      <c r="AC869" s="65">
        <v>5.2885000000000001E-2</v>
      </c>
      <c r="AD869" s="65">
        <v>3.8830000000000003E-2</v>
      </c>
      <c r="AE869" s="65">
        <v>0.40406700000000001</v>
      </c>
      <c r="AF869" s="65">
        <v>0.15522900000000001</v>
      </c>
      <c r="AG869" s="65">
        <v>0.179094</v>
      </c>
      <c r="AH869" s="65">
        <v>0.112424</v>
      </c>
      <c r="AI869" s="65">
        <v>0.12750500000000001</v>
      </c>
      <c r="AJ869" s="65">
        <v>0.34980600000000001</v>
      </c>
      <c r="AK869" s="65">
        <v>9.6182000000000004E-2</v>
      </c>
      <c r="AL869" s="65">
        <v>0.46682099999999999</v>
      </c>
      <c r="AM869" s="65">
        <v>4.8300000000000003E-2</v>
      </c>
      <c r="AN869" s="65">
        <v>0.27585300000000001</v>
      </c>
      <c r="AO869" s="65">
        <v>5.4093000000000002E-2</v>
      </c>
      <c r="AP869" s="65">
        <v>9.6619999999999998E-2</v>
      </c>
      <c r="AQ869" s="65">
        <v>7.4654865181711605E-2</v>
      </c>
      <c r="AR869" s="66">
        <f t="shared" si="38"/>
        <v>0.17494653329711493</v>
      </c>
      <c r="AS869" s="65">
        <f t="shared" si="39"/>
        <v>0.16213359863246105</v>
      </c>
      <c r="AV869" s="65">
        <v>81</v>
      </c>
      <c r="AW869" s="65" t="s">
        <v>472</v>
      </c>
      <c r="AX869" s="65">
        <v>5.3990999999999997E-2</v>
      </c>
      <c r="AY869" s="65">
        <v>0.108303</v>
      </c>
      <c r="AZ869" s="65">
        <v>9.0292999999999998E-2</v>
      </c>
      <c r="BA869" s="65">
        <v>0.35942499999999999</v>
      </c>
      <c r="BB869" s="65">
        <v>0.127641</v>
      </c>
      <c r="BC869" s="65">
        <v>0.105714</v>
      </c>
      <c r="BD869" s="65">
        <v>7.9493999999999995E-2</v>
      </c>
      <c r="BE869" s="65">
        <v>5.9330000000000001E-2</v>
      </c>
      <c r="BF869" s="65">
        <v>6.8585999999999994E-2</v>
      </c>
      <c r="BG869" s="65">
        <v>0.57274199999999997</v>
      </c>
      <c r="BH869" s="65">
        <v>0.25769799999999998</v>
      </c>
      <c r="BI869" s="18">
        <v>0.15071999999999999</v>
      </c>
      <c r="BJ869" s="66">
        <f t="shared" si="40"/>
        <v>0.16949475</v>
      </c>
      <c r="BK869" s="65">
        <f t="shared" si="45"/>
        <v>0.1631032741286107</v>
      </c>
      <c r="BM869" s="65">
        <v>81</v>
      </c>
      <c r="BN869" s="65" t="s">
        <v>472</v>
      </c>
      <c r="BO869" s="65">
        <v>0.38563399999999998</v>
      </c>
      <c r="BP869" s="65">
        <v>0.122849</v>
      </c>
      <c r="BQ869" s="65">
        <v>0.196906</v>
      </c>
      <c r="BR869" s="65">
        <v>0.129831</v>
      </c>
      <c r="BS869" s="65">
        <v>0.412414</v>
      </c>
      <c r="BT869" s="65">
        <v>0.74259900000000001</v>
      </c>
      <c r="BU869" s="65">
        <v>0.48611199999999999</v>
      </c>
      <c r="BV869" s="65">
        <v>0.24212400000000001</v>
      </c>
      <c r="BW869" s="65">
        <v>0.149508</v>
      </c>
      <c r="BX869" s="65">
        <v>0.140014</v>
      </c>
      <c r="BY869" s="65">
        <v>0.24848799999999999</v>
      </c>
      <c r="BZ869" s="65">
        <v>0.63681200000000004</v>
      </c>
      <c r="CA869" s="65">
        <v>9.2262999999999998E-2</v>
      </c>
      <c r="CB869" s="65">
        <v>0.27584700000000001</v>
      </c>
      <c r="CC869" s="65">
        <v>0.13621800000000001</v>
      </c>
      <c r="CD869" s="65">
        <v>0.119658</v>
      </c>
      <c r="CE869" s="65">
        <v>0.25123499999999999</v>
      </c>
      <c r="CF869" s="65">
        <v>0.13277700000000001</v>
      </c>
      <c r="CG869" s="65">
        <v>0.16875899999999999</v>
      </c>
      <c r="CH869" s="65">
        <v>0.19444400000000001</v>
      </c>
      <c r="CI869" s="65">
        <v>0.21162600000000001</v>
      </c>
      <c r="CJ869" s="65">
        <v>0.22858800000000001</v>
      </c>
      <c r="CK869" s="65">
        <v>2.7321999999999999E-2</v>
      </c>
      <c r="CL869" s="65">
        <v>0.114635</v>
      </c>
      <c r="CM869" s="65">
        <v>4.3432999999999999E-2</v>
      </c>
      <c r="CN869" s="66">
        <f t="shared" si="41"/>
        <v>0.23560384000000004</v>
      </c>
      <c r="CO869" s="65">
        <f t="shared" si="42"/>
        <v>0.1749679160714615</v>
      </c>
      <c r="CR869" s="65">
        <v>81</v>
      </c>
      <c r="CS869" s="65" t="s">
        <v>472</v>
      </c>
      <c r="CT869" s="65">
        <v>2.0517500000000002</v>
      </c>
      <c r="CU869" s="65">
        <v>1.6262030000000001</v>
      </c>
      <c r="CV869" s="65">
        <v>1.341202</v>
      </c>
      <c r="CW869" s="65">
        <v>0.37137399999999998</v>
      </c>
      <c r="CX869" s="65">
        <v>4.5744E-2</v>
      </c>
      <c r="CY869" s="65">
        <v>1.4880709999999999</v>
      </c>
      <c r="CZ869" s="65">
        <v>0.36975200000000003</v>
      </c>
      <c r="DA869" s="65">
        <v>0.33770800000000001</v>
      </c>
      <c r="DB869" s="65">
        <v>4.4877E-2</v>
      </c>
      <c r="DC869" s="66">
        <f t="shared" si="43"/>
        <v>0.85296455555555561</v>
      </c>
      <c r="DD869" s="65">
        <f t="shared" si="44"/>
        <v>0.76748321720707879</v>
      </c>
    </row>
    <row r="870" spans="1:108" x14ac:dyDescent="0.2">
      <c r="A870" s="65">
        <v>82</v>
      </c>
      <c r="B870" s="65" t="s">
        <v>472</v>
      </c>
      <c r="C870" s="65">
        <v>0.128493</v>
      </c>
      <c r="D870" s="65">
        <v>0.112571</v>
      </c>
      <c r="E870" s="65">
        <v>8.7535000000000002E-2</v>
      </c>
      <c r="F870" s="65">
        <v>0.155164</v>
      </c>
      <c r="G870" s="65">
        <v>0.13800899999999999</v>
      </c>
      <c r="H870" s="65">
        <v>0.26642700000000002</v>
      </c>
      <c r="I870" s="65">
        <v>0.34533900000000001</v>
      </c>
      <c r="J870" s="65">
        <v>8.5953000000000002E-2</v>
      </c>
      <c r="K870" s="65">
        <v>0.25037799999999999</v>
      </c>
      <c r="L870" s="65">
        <v>0.34551599999999999</v>
      </c>
      <c r="M870" s="65">
        <v>0.29743799999999998</v>
      </c>
      <c r="N870" s="65">
        <v>9.7423999999999997E-2</v>
      </c>
      <c r="O870" s="65">
        <v>1.0547740000000001</v>
      </c>
      <c r="P870" s="65">
        <v>9.4890000000000002E-2</v>
      </c>
      <c r="Q870" s="65">
        <v>7.7438999999999994E-2</v>
      </c>
      <c r="R870" s="65">
        <v>6.5245999999999998E-2</v>
      </c>
      <c r="S870" s="65">
        <v>7.0343000000000003E-2</v>
      </c>
      <c r="T870" s="65">
        <v>0.21273500000000001</v>
      </c>
      <c r="U870" s="65">
        <v>0.29230499999999998</v>
      </c>
      <c r="V870" s="65">
        <v>8.4039000000000003E-2</v>
      </c>
      <c r="W870" s="65">
        <v>0.33109300000000003</v>
      </c>
      <c r="X870" s="65">
        <v>0.34504800000000002</v>
      </c>
      <c r="Y870" s="65">
        <v>0.34043299999999999</v>
      </c>
      <c r="Z870" s="65">
        <v>7.4662000000000006E-2</v>
      </c>
      <c r="AA870" s="65">
        <v>0.14776500000000001</v>
      </c>
      <c r="AB870" s="65">
        <v>2.8015000000000002E-2</v>
      </c>
      <c r="AC870" s="65">
        <v>5.8379E-2</v>
      </c>
      <c r="AD870" s="65">
        <v>4.5824999999999998E-2</v>
      </c>
      <c r="AE870" s="65">
        <v>0.41315099999999999</v>
      </c>
      <c r="AF870" s="65">
        <v>0.17288200000000001</v>
      </c>
      <c r="AG870" s="65">
        <v>0.23209099999999999</v>
      </c>
      <c r="AH870" s="65">
        <v>9.5625000000000002E-2</v>
      </c>
      <c r="AI870" s="65">
        <v>0.12807399999999999</v>
      </c>
      <c r="AJ870" s="65">
        <v>0.28432499999999999</v>
      </c>
      <c r="AK870" s="65">
        <v>0.10305300000000001</v>
      </c>
      <c r="AL870" s="65">
        <v>0.43209900000000001</v>
      </c>
      <c r="AM870" s="65">
        <v>5.3419000000000001E-2</v>
      </c>
      <c r="AN870" s="65">
        <v>0.88980899999999996</v>
      </c>
      <c r="AO870" s="65">
        <v>8.9638999999999996E-2</v>
      </c>
      <c r="AP870" s="65">
        <v>9.5459000000000002E-2</v>
      </c>
      <c r="AQ870" s="65">
        <v>0.10502145369284877</v>
      </c>
      <c r="AR870" s="66">
        <f t="shared" si="38"/>
        <v>0.21287525496811827</v>
      </c>
      <c r="AS870" s="65">
        <f t="shared" si="39"/>
        <v>0.20817220014812032</v>
      </c>
      <c r="AV870" s="65">
        <v>82</v>
      </c>
      <c r="AW870" s="65" t="s">
        <v>472</v>
      </c>
      <c r="AX870" s="65">
        <v>7.0701E-2</v>
      </c>
      <c r="AY870" s="65">
        <v>0.119704</v>
      </c>
      <c r="AZ870" s="65">
        <v>0.16584499999999999</v>
      </c>
      <c r="BA870" s="65">
        <v>0.51473199999999997</v>
      </c>
      <c r="BB870" s="65">
        <v>0.17959800000000001</v>
      </c>
      <c r="BC870" s="65">
        <v>0.16525599999999999</v>
      </c>
      <c r="BD870" s="65">
        <v>0.142988</v>
      </c>
      <c r="BE870" s="65">
        <v>9.4281000000000004E-2</v>
      </c>
      <c r="BF870" s="65">
        <v>0.13145899999999999</v>
      </c>
      <c r="BG870" s="65">
        <v>0.54767999999999994</v>
      </c>
      <c r="BH870" s="65">
        <v>0.34512999999999999</v>
      </c>
      <c r="BI870" s="18">
        <v>0.15637851851851853</v>
      </c>
      <c r="BJ870" s="66">
        <f t="shared" si="40"/>
        <v>0.2194793765432099</v>
      </c>
      <c r="BK870" s="65">
        <f t="shared" si="45"/>
        <v>0.16705881980297718</v>
      </c>
      <c r="BM870" s="65">
        <v>82</v>
      </c>
      <c r="BN870" s="65" t="s">
        <v>472</v>
      </c>
      <c r="BO870" s="65">
        <v>0.33744000000000002</v>
      </c>
      <c r="BP870" s="65">
        <v>0.13728499999999999</v>
      </c>
      <c r="BQ870" s="65">
        <v>0.22745299999999999</v>
      </c>
      <c r="BR870" s="65">
        <v>0.11085200000000001</v>
      </c>
      <c r="BS870" s="65">
        <v>0.40958</v>
      </c>
      <c r="BT870" s="65">
        <v>0.72739200000000004</v>
      </c>
      <c r="BU870" s="65">
        <v>0.48449799999999998</v>
      </c>
      <c r="BV870" s="65">
        <v>0.21950800000000001</v>
      </c>
      <c r="BW870" s="65">
        <v>0.16817399999999999</v>
      </c>
      <c r="BX870" s="65">
        <v>0.220335</v>
      </c>
      <c r="BY870" s="65">
        <v>0.33971499999999999</v>
      </c>
      <c r="BZ870" s="65">
        <v>0.80018199999999995</v>
      </c>
      <c r="CA870" s="65">
        <v>7.0085999999999996E-2</v>
      </c>
      <c r="CB870" s="65">
        <v>0.25875500000000001</v>
      </c>
      <c r="CC870" s="65">
        <v>0.177427</v>
      </c>
      <c r="CD870" s="65">
        <v>0.16025700000000001</v>
      </c>
      <c r="CE870" s="65">
        <v>0.27043299999999998</v>
      </c>
      <c r="CF870" s="65">
        <v>0.26871499999999998</v>
      </c>
      <c r="CG870" s="65">
        <v>0.134189</v>
      </c>
      <c r="CH870" s="65">
        <v>0.20380400000000001</v>
      </c>
      <c r="CI870" s="65">
        <v>0.25143700000000002</v>
      </c>
      <c r="CJ870" s="65">
        <v>0.241815</v>
      </c>
      <c r="CK870" s="65">
        <v>4.7900999999999999E-2</v>
      </c>
      <c r="CL870" s="65">
        <v>0.12593299999999999</v>
      </c>
      <c r="CM870" s="65">
        <v>4.1061E-2</v>
      </c>
      <c r="CN870" s="66">
        <f t="shared" si="41"/>
        <v>0.25736907999999997</v>
      </c>
      <c r="CO870" s="65">
        <f t="shared" si="42"/>
        <v>0.18579978239064229</v>
      </c>
      <c r="CR870" s="65">
        <v>82</v>
      </c>
      <c r="CS870" s="65" t="s">
        <v>472</v>
      </c>
      <c r="CT870" s="65">
        <v>1.716375</v>
      </c>
      <c r="CU870" s="65">
        <v>1.3625320000000001</v>
      </c>
      <c r="CV870" s="65">
        <v>1.3114159999999999</v>
      </c>
      <c r="CW870" s="65">
        <v>0.27173900000000001</v>
      </c>
      <c r="CX870" s="65">
        <v>6.3753000000000004E-2</v>
      </c>
      <c r="CY870" s="65">
        <v>1.5625</v>
      </c>
      <c r="CZ870" s="65">
        <v>0.35252299999999998</v>
      </c>
      <c r="DA870" s="65">
        <v>0.36466199999999999</v>
      </c>
      <c r="DB870" s="65">
        <v>6.6931000000000004E-2</v>
      </c>
      <c r="DC870" s="66">
        <f t="shared" si="43"/>
        <v>0.78582566666666676</v>
      </c>
      <c r="DD870" s="65">
        <f t="shared" si="44"/>
        <v>0.68425087585256317</v>
      </c>
    </row>
    <row r="871" spans="1:108" x14ac:dyDescent="0.2">
      <c r="A871" s="65">
        <v>83</v>
      </c>
      <c r="B871" s="65" t="s">
        <v>472</v>
      </c>
      <c r="C871" s="65">
        <v>0.118214</v>
      </c>
      <c r="D871" s="65">
        <v>0.148594</v>
      </c>
      <c r="E871" s="65">
        <v>6.9629999999999997E-2</v>
      </c>
      <c r="F871" s="65">
        <v>0.10344299999999999</v>
      </c>
      <c r="G871" s="65">
        <v>0.204013</v>
      </c>
      <c r="H871" s="65">
        <v>0.29746699999999998</v>
      </c>
      <c r="I871" s="65">
        <v>0.235458</v>
      </c>
      <c r="J871" s="65">
        <v>0.12586</v>
      </c>
      <c r="K871" s="65">
        <v>0.26826100000000003</v>
      </c>
      <c r="L871" s="65">
        <v>0.79660600000000004</v>
      </c>
      <c r="M871" s="65">
        <v>0.35122999999999999</v>
      </c>
      <c r="N871" s="65">
        <v>0.37969799999999998</v>
      </c>
      <c r="O871" s="65">
        <v>3.8915090000000001</v>
      </c>
      <c r="P871" s="65">
        <v>0.199852</v>
      </c>
      <c r="Q871" s="65">
        <v>0.32231599999999999</v>
      </c>
      <c r="R871" s="65">
        <v>8.9541999999999997E-2</v>
      </c>
      <c r="S871" s="65">
        <v>0.140685</v>
      </c>
      <c r="T871" s="65">
        <v>0.254915</v>
      </c>
      <c r="U871" s="65">
        <v>1.580079</v>
      </c>
      <c r="V871" s="65">
        <v>0.38076900000000002</v>
      </c>
      <c r="W871" s="65">
        <v>0.35655999999999999</v>
      </c>
      <c r="X871" s="65">
        <v>0.87206099999999998</v>
      </c>
      <c r="Y871" s="65">
        <v>1.0533060000000001</v>
      </c>
      <c r="Z871" s="65">
        <v>0.25187100000000001</v>
      </c>
      <c r="AA871" s="65">
        <v>0.90853200000000001</v>
      </c>
      <c r="AB871" s="65">
        <v>0.11842900000000001</v>
      </c>
      <c r="AC871" s="65">
        <v>0.20833299999999999</v>
      </c>
      <c r="AD871" s="65">
        <v>0.17485700000000001</v>
      </c>
      <c r="AE871" s="65">
        <v>0.73180400000000001</v>
      </c>
      <c r="AF871" s="65">
        <v>0.62368699999999999</v>
      </c>
      <c r="AG871" s="65">
        <v>0.80957599999999996</v>
      </c>
      <c r="AH871" s="65">
        <v>0.21631900000000001</v>
      </c>
      <c r="AI871" s="65">
        <v>0.106728</v>
      </c>
      <c r="AJ871" s="65">
        <v>0.71081399999999995</v>
      </c>
      <c r="AK871" s="65">
        <v>0.157364</v>
      </c>
      <c r="AL871" s="65">
        <v>0.81018500000000004</v>
      </c>
      <c r="AM871" s="65">
        <v>8.0128000000000005E-2</v>
      </c>
      <c r="AN871" s="65">
        <v>0.94001000000000001</v>
      </c>
      <c r="AO871" s="65">
        <v>0.177732</v>
      </c>
      <c r="AP871" s="65">
        <v>8.1914000000000001E-2</v>
      </c>
      <c r="AQ871" s="65">
        <v>0.3767341148886284</v>
      </c>
      <c r="AR871" s="66">
        <f t="shared" si="38"/>
        <v>0.48109963694850311</v>
      </c>
      <c r="AS871" s="65">
        <f t="shared" si="39"/>
        <v>0.64475178972645497</v>
      </c>
      <c r="AV871" s="65">
        <v>83</v>
      </c>
      <c r="AW871" s="65" t="s">
        <v>472</v>
      </c>
      <c r="AX871" s="65">
        <v>8.1411999999999998E-2</v>
      </c>
      <c r="AY871" s="65">
        <v>0.117261</v>
      </c>
      <c r="AZ871" s="65">
        <v>0.118461</v>
      </c>
      <c r="BA871" s="65">
        <v>0.38161</v>
      </c>
      <c r="BB871" s="65">
        <v>0.174655</v>
      </c>
      <c r="BC871" s="65">
        <v>0.154115</v>
      </c>
      <c r="BD871" s="65">
        <v>0.107241</v>
      </c>
      <c r="BE871" s="65">
        <v>0.17427799999999999</v>
      </c>
      <c r="BF871" s="65">
        <v>0.22576499999999999</v>
      </c>
      <c r="BG871" s="65">
        <v>1.8399179999999999</v>
      </c>
      <c r="BH871" s="65">
        <v>1.418172</v>
      </c>
      <c r="BI871" s="18">
        <v>0.5234051851851852</v>
      </c>
      <c r="BJ871" s="66">
        <f t="shared" si="40"/>
        <v>0.44302443209876535</v>
      </c>
      <c r="BK871" s="65">
        <f t="shared" si="45"/>
        <v>0.60293475594137946</v>
      </c>
      <c r="BM871" s="65">
        <v>83</v>
      </c>
      <c r="BN871" s="65" t="s">
        <v>472</v>
      </c>
      <c r="BO871" s="65">
        <v>0.35211300000000001</v>
      </c>
      <c r="BP871" s="65">
        <v>0.124547</v>
      </c>
      <c r="BQ871" s="65">
        <v>0.191192</v>
      </c>
      <c r="BR871" s="65">
        <v>0.222136</v>
      </c>
      <c r="BS871" s="65">
        <v>0.97789199999999998</v>
      </c>
      <c r="BT871" s="65">
        <v>0.77934899999999996</v>
      </c>
      <c r="BU871" s="65">
        <v>0.79941899999999999</v>
      </c>
      <c r="BV871" s="65">
        <v>0.69444399999999995</v>
      </c>
      <c r="BW871" s="65">
        <v>0.188471</v>
      </c>
      <c r="BX871" s="65">
        <v>0.26721400000000001</v>
      </c>
      <c r="BY871" s="65">
        <v>0.62217599999999995</v>
      </c>
      <c r="BZ871" s="65">
        <v>1.2002740000000001</v>
      </c>
      <c r="CA871" s="65">
        <v>0.179922</v>
      </c>
      <c r="CB871" s="65">
        <v>0.75727299999999997</v>
      </c>
      <c r="CC871" s="65">
        <v>0.259463</v>
      </c>
      <c r="CD871" s="65">
        <v>0.20833399999999999</v>
      </c>
      <c r="CE871" s="65">
        <v>0.71113800000000005</v>
      </c>
      <c r="CF871" s="65">
        <v>0.29242499999999999</v>
      </c>
      <c r="CG871" s="65">
        <v>0.16375500000000001</v>
      </c>
      <c r="CH871" s="65">
        <v>0.37137700000000001</v>
      </c>
      <c r="CI871" s="65">
        <v>0.372666</v>
      </c>
      <c r="CJ871" s="65">
        <v>0.79675099999999999</v>
      </c>
      <c r="CK871" s="65">
        <v>0.13153899999999999</v>
      </c>
      <c r="CL871" s="65">
        <v>0.228545</v>
      </c>
      <c r="CM871" s="65">
        <v>6.6610000000000003E-2</v>
      </c>
      <c r="CN871" s="66">
        <f t="shared" si="41"/>
        <v>0.43836100000000011</v>
      </c>
      <c r="CO871" s="65">
        <f t="shared" si="42"/>
        <v>0.31366384798113606</v>
      </c>
      <c r="CR871" s="65">
        <v>83</v>
      </c>
      <c r="CS871" s="65" t="s">
        <v>472</v>
      </c>
      <c r="CT871" s="65">
        <v>1.9728749999999999</v>
      </c>
      <c r="CU871" s="65">
        <v>1.186709</v>
      </c>
      <c r="CV871" s="65">
        <v>1.460429</v>
      </c>
      <c r="CW871" s="65">
        <v>0.34420000000000001</v>
      </c>
      <c r="CX871" s="65">
        <v>8.9687000000000003E-2</v>
      </c>
      <c r="CY871" s="65">
        <v>5.0843569999999998</v>
      </c>
      <c r="CZ871" s="65">
        <v>0.51023300000000005</v>
      </c>
      <c r="DA871" s="65">
        <v>0.77530600000000005</v>
      </c>
      <c r="DB871" s="65">
        <v>5.2313999999999999E-2</v>
      </c>
      <c r="DC871" s="66">
        <f t="shared" si="43"/>
        <v>1.2751233333333334</v>
      </c>
      <c r="DD871" s="65">
        <f t="shared" si="44"/>
        <v>1.5668953621487458</v>
      </c>
    </row>
    <row r="872" spans="1:108" x14ac:dyDescent="0.2">
      <c r="A872" s="65">
        <v>84</v>
      </c>
      <c r="B872" s="65" t="s">
        <v>472</v>
      </c>
      <c r="C872" s="65">
        <v>0.186747</v>
      </c>
      <c r="D872" s="65">
        <v>0.112571</v>
      </c>
      <c r="E872" s="65">
        <v>0.11140799999999999</v>
      </c>
      <c r="F872" s="65">
        <v>0.12413100000000001</v>
      </c>
      <c r="G872" s="65">
        <v>0.13800899999999999</v>
      </c>
      <c r="H872" s="65">
        <v>0.29359299999999999</v>
      </c>
      <c r="I872" s="65">
        <v>0.185227</v>
      </c>
      <c r="J872" s="65">
        <v>0.36223</v>
      </c>
      <c r="K872" s="65">
        <v>0.72728700000000002</v>
      </c>
      <c r="L872" s="65">
        <v>3.0776520000000001</v>
      </c>
      <c r="M872" s="65">
        <v>0.81320899999999996</v>
      </c>
      <c r="N872" s="65">
        <v>1.3838919999999999</v>
      </c>
      <c r="O872" s="65">
        <v>3.3215379999999999</v>
      </c>
      <c r="P872" s="65">
        <v>0.661578</v>
      </c>
      <c r="Q872" s="65">
        <v>0.83718400000000004</v>
      </c>
      <c r="R872" s="65">
        <v>0.13997399999999999</v>
      </c>
      <c r="S872" s="65">
        <v>0.32028200000000001</v>
      </c>
      <c r="T872" s="65">
        <v>0.91145799999999999</v>
      </c>
      <c r="U872" s="65">
        <v>3.2460100000000001</v>
      </c>
      <c r="V872" s="65">
        <v>1.5936250000000001</v>
      </c>
      <c r="W872" s="65">
        <v>1.2988999999999999</v>
      </c>
      <c r="X872" s="65">
        <v>1.342425</v>
      </c>
      <c r="Y872" s="65">
        <v>2.6128960000000001</v>
      </c>
      <c r="Z872" s="65">
        <v>0.80238900000000002</v>
      </c>
      <c r="AA872" s="65">
        <v>1.735136</v>
      </c>
      <c r="AB872" s="65">
        <v>0.55521600000000004</v>
      </c>
      <c r="AC872" s="65">
        <v>0.88484399999999996</v>
      </c>
      <c r="AD872" s="65">
        <v>0.91166899999999995</v>
      </c>
      <c r="AE872" s="65">
        <v>1.41526</v>
      </c>
      <c r="AF872" s="65">
        <v>2.9477419999999999</v>
      </c>
      <c r="AG872" s="65">
        <v>2.4872079999999999</v>
      </c>
      <c r="AH872" s="65">
        <v>0.87819899999999995</v>
      </c>
      <c r="AI872" s="65">
        <v>0.15368899999999999</v>
      </c>
      <c r="AJ872" s="65">
        <v>1.434553</v>
      </c>
      <c r="AK872" s="65">
        <v>0.94836200000000004</v>
      </c>
      <c r="AL872" s="65">
        <v>3.8271609999999998</v>
      </c>
      <c r="AM872" s="65">
        <v>0.45517299999999999</v>
      </c>
      <c r="AN872" s="65">
        <v>2.1636549999999999</v>
      </c>
      <c r="AO872" s="65">
        <v>0.187005</v>
      </c>
      <c r="AP872" s="65">
        <v>0.112229</v>
      </c>
      <c r="AQ872" s="65">
        <v>1.2211805392731536</v>
      </c>
      <c r="AR872" s="66">
        <f t="shared" si="38"/>
        <v>1.1444511351042235</v>
      </c>
      <c r="AS872" s="65">
        <f t="shared" si="39"/>
        <v>1.0370846986346423</v>
      </c>
      <c r="AV872" s="65">
        <v>84</v>
      </c>
      <c r="AW872" s="65" t="s">
        <v>472</v>
      </c>
      <c r="AX872" s="65">
        <v>7.9270999999999994E-2</v>
      </c>
      <c r="AY872" s="65">
        <v>0.119704</v>
      </c>
      <c r="AZ872" s="65">
        <v>0.13425500000000001</v>
      </c>
      <c r="BA872" s="65">
        <v>0.48810900000000002</v>
      </c>
      <c r="BB872" s="65">
        <v>0.196075</v>
      </c>
      <c r="BC872" s="65">
        <v>0.14668700000000001</v>
      </c>
      <c r="BD872" s="65">
        <v>0.23073099999999999</v>
      </c>
      <c r="BE872" s="65">
        <v>0.53140399999999999</v>
      </c>
      <c r="BF872" s="65">
        <v>1.354595</v>
      </c>
      <c r="BG872" s="65">
        <v>7.1592159999999998</v>
      </c>
      <c r="BH872" s="65">
        <v>4.0160640000000001</v>
      </c>
      <c r="BI872" s="18">
        <v>2.4699074074074074</v>
      </c>
      <c r="BJ872" s="66">
        <f t="shared" si="40"/>
        <v>1.4105015339506173</v>
      </c>
      <c r="BK872" s="65">
        <f t="shared" ref="BK872:BK903" si="46">STDEV(AX872:BH872)</f>
        <v>2.2559353828244042</v>
      </c>
      <c r="BM872" s="65">
        <v>84</v>
      </c>
      <c r="BN872" s="65" t="s">
        <v>472</v>
      </c>
      <c r="BO872" s="65">
        <v>0.36679600000000001</v>
      </c>
      <c r="BP872" s="65">
        <v>0.15143799999999999</v>
      </c>
      <c r="BQ872" s="65">
        <v>0.21426700000000001</v>
      </c>
      <c r="BR872" s="65">
        <v>0.86266399999999999</v>
      </c>
      <c r="BS872" s="65">
        <v>2.8174610000000002</v>
      </c>
      <c r="BT872" s="65">
        <v>1.2659670000000001</v>
      </c>
      <c r="BU872" s="65">
        <v>1.7199629999999999</v>
      </c>
      <c r="BV872" s="65">
        <v>0.87803299999999995</v>
      </c>
      <c r="BW872" s="65">
        <v>0.51032299999999997</v>
      </c>
      <c r="BX872" s="65">
        <v>0.98916099999999996</v>
      </c>
      <c r="BY872" s="65">
        <v>0.82066099999999997</v>
      </c>
      <c r="BZ872" s="65">
        <v>2.0076019999999999</v>
      </c>
      <c r="CA872" s="65">
        <v>0.85044699999999995</v>
      </c>
      <c r="CB872" s="65">
        <v>1.1489670000000001</v>
      </c>
      <c r="CC872" s="65">
        <v>0.43688900000000003</v>
      </c>
      <c r="CD872" s="65">
        <v>0.3125</v>
      </c>
      <c r="CE872" s="65">
        <v>1.855469</v>
      </c>
      <c r="CF872" s="65">
        <v>0.26871499999999998</v>
      </c>
      <c r="CG872" s="65">
        <v>0.39801700000000001</v>
      </c>
      <c r="CH872" s="65">
        <v>0.98731899999999995</v>
      </c>
      <c r="CI872" s="65">
        <v>0.87553899999999996</v>
      </c>
      <c r="CJ872" s="65">
        <v>2.6723710000000001</v>
      </c>
      <c r="CK872" s="65">
        <v>0.50790800000000003</v>
      </c>
      <c r="CL872" s="65">
        <v>0.97014900000000004</v>
      </c>
      <c r="CM872" s="65">
        <v>8.9421E-2</v>
      </c>
      <c r="CN872" s="66">
        <f t="shared" si="41"/>
        <v>0.95912188000000009</v>
      </c>
      <c r="CO872" s="65">
        <f t="shared" si="42"/>
        <v>0.74324428326208891</v>
      </c>
      <c r="CR872" s="65">
        <v>84</v>
      </c>
      <c r="CS872" s="65" t="s">
        <v>472</v>
      </c>
      <c r="CT872" s="65">
        <v>1.6571880000000001</v>
      </c>
      <c r="CU872" s="65">
        <v>1.318608</v>
      </c>
      <c r="CV872" s="65">
        <v>1.549828</v>
      </c>
      <c r="CW872" s="65">
        <v>0.86956500000000003</v>
      </c>
      <c r="CX872" s="65">
        <v>0.46032200000000001</v>
      </c>
      <c r="CY872" s="65">
        <v>6.8700710000000003</v>
      </c>
      <c r="CZ872" s="65">
        <v>2.2489919999999999</v>
      </c>
      <c r="DA872" s="65">
        <v>1.296932</v>
      </c>
      <c r="DB872" s="65">
        <v>9.078E-2</v>
      </c>
      <c r="DC872" s="66">
        <f t="shared" si="43"/>
        <v>1.8180317777777775</v>
      </c>
      <c r="DD872" s="65">
        <f t="shared" si="44"/>
        <v>2.0016856604041742</v>
      </c>
    </row>
    <row r="873" spans="1:108" x14ac:dyDescent="0.2">
      <c r="A873" s="65">
        <v>85</v>
      </c>
      <c r="B873" s="65" t="s">
        <v>472</v>
      </c>
      <c r="C873" s="65">
        <v>0.32723400000000002</v>
      </c>
      <c r="D873" s="65">
        <v>0.15159700000000001</v>
      </c>
      <c r="E873" s="65">
        <v>8.1567000000000001E-2</v>
      </c>
      <c r="F873" s="65">
        <v>0.12413100000000001</v>
      </c>
      <c r="G873" s="65">
        <v>0.204013</v>
      </c>
      <c r="H873" s="65">
        <v>0.30524000000000001</v>
      </c>
      <c r="I873" s="65">
        <v>0.35475699999999999</v>
      </c>
      <c r="J873" s="65">
        <v>0.51367099999999999</v>
      </c>
      <c r="K873" s="65">
        <v>0.94785799999999998</v>
      </c>
      <c r="L873" s="65">
        <v>3.8550629999999999</v>
      </c>
      <c r="M873" s="65">
        <v>1.2245600000000001</v>
      </c>
      <c r="N873" s="65">
        <v>1.7336119999999999</v>
      </c>
      <c r="O873" s="65">
        <v>21.619499999999999</v>
      </c>
      <c r="P873" s="65">
        <v>0.74109400000000003</v>
      </c>
      <c r="Q873" s="65">
        <v>0.83718400000000004</v>
      </c>
      <c r="R873" s="65">
        <v>0.29211999999999999</v>
      </c>
      <c r="S873" s="65">
        <v>0.37116900000000003</v>
      </c>
      <c r="T873" s="65">
        <v>1.270907</v>
      </c>
      <c r="U873" s="65">
        <v>3.9818799999999999</v>
      </c>
      <c r="V873" s="65">
        <v>1.8488549999999999</v>
      </c>
      <c r="W873" s="65">
        <v>1.417753</v>
      </c>
      <c r="X873" s="65">
        <v>1.107243</v>
      </c>
      <c r="Y873" s="65">
        <v>2.5226959999999998</v>
      </c>
      <c r="Z873" s="65">
        <v>1.0461640000000001</v>
      </c>
      <c r="AA873" s="65">
        <v>1.217228</v>
      </c>
      <c r="AB873" s="65">
        <v>0.45588800000000002</v>
      </c>
      <c r="AC873" s="65">
        <v>0.91002700000000003</v>
      </c>
      <c r="AD873" s="65">
        <v>1.0648200000000001</v>
      </c>
      <c r="AE873" s="65">
        <v>1.6943569999999999</v>
      </c>
      <c r="AF873" s="65">
        <v>4.0047269999999999</v>
      </c>
      <c r="AG873" s="65">
        <v>2.8070179999999998</v>
      </c>
      <c r="AH873" s="65">
        <v>1.033784</v>
      </c>
      <c r="AI873" s="65">
        <v>0.27108900000000002</v>
      </c>
      <c r="AJ873" s="65">
        <v>1.4087050000000001</v>
      </c>
      <c r="AK873" s="65">
        <v>1.3926019999999999</v>
      </c>
      <c r="AL873" s="65">
        <v>4.0740740000000004</v>
      </c>
      <c r="AM873" s="65">
        <v>0.72783100000000001</v>
      </c>
      <c r="AN873" s="65">
        <v>1.9013549999999999</v>
      </c>
      <c r="AO873" s="65">
        <v>0.163823</v>
      </c>
      <c r="AP873" s="65">
        <v>0.27734799999999998</v>
      </c>
      <c r="AQ873" s="65">
        <v>0.98427116060961317</v>
      </c>
      <c r="AR873" s="66">
        <f t="shared" ref="AR873:AR936" si="47">AVERAGE(C873:AQ873)</f>
        <v>1.7382637844051112</v>
      </c>
      <c r="AS873" s="65">
        <f t="shared" ref="AS873:AS936" si="48">STDEV(C873:AQ873)</f>
        <v>3.3720832620249981</v>
      </c>
      <c r="AV873" s="65">
        <v>85</v>
      </c>
      <c r="AW873" s="65" t="s">
        <v>472</v>
      </c>
      <c r="AX873" s="65">
        <v>6.8560999999999997E-2</v>
      </c>
      <c r="AY873" s="65">
        <v>0.112375</v>
      </c>
      <c r="AZ873" s="65">
        <v>0.114513</v>
      </c>
      <c r="BA873" s="65">
        <v>0.42598399999999997</v>
      </c>
      <c r="BB873" s="65">
        <v>0.18948400000000001</v>
      </c>
      <c r="BC873" s="65">
        <v>0.20981900000000001</v>
      </c>
      <c r="BD873" s="65">
        <v>0.25672899999999998</v>
      </c>
      <c r="BE873" s="65">
        <v>0.76139400000000002</v>
      </c>
      <c r="BF873" s="65">
        <v>0.72445099999999996</v>
      </c>
      <c r="BG873" s="65">
        <v>5.2369690000000002</v>
      </c>
      <c r="BH873" s="65">
        <v>4.1980420000000001</v>
      </c>
      <c r="BI873" s="18">
        <v>3.1149688888888889</v>
      </c>
      <c r="BJ873" s="66">
        <f t="shared" ref="BJ873:BJ936" si="49">AVERAGE(AX873:BI873)</f>
        <v>1.2844408240740741</v>
      </c>
      <c r="BK873" s="65">
        <f t="shared" si="46"/>
        <v>1.8100224190662293</v>
      </c>
      <c r="BM873" s="65">
        <v>85</v>
      </c>
      <c r="BN873" s="65" t="s">
        <v>472</v>
      </c>
      <c r="BO873" s="65">
        <v>0.520845</v>
      </c>
      <c r="BP873" s="65">
        <v>0.19955800000000001</v>
      </c>
      <c r="BQ873" s="65">
        <v>0.220859</v>
      </c>
      <c r="BR873" s="65">
        <v>0.86266399999999999</v>
      </c>
      <c r="BS873" s="65">
        <v>2.5170059999999999</v>
      </c>
      <c r="BT873" s="65">
        <v>1.870438</v>
      </c>
      <c r="BU873" s="65">
        <v>2.6405020000000001</v>
      </c>
      <c r="BV873" s="65">
        <v>0.85807800000000001</v>
      </c>
      <c r="BW873" s="65">
        <v>0.55236600000000002</v>
      </c>
      <c r="BX873" s="65">
        <v>1.1485529999999999</v>
      </c>
      <c r="BY873" s="65">
        <v>0.91417800000000005</v>
      </c>
      <c r="BZ873" s="65">
        <v>1.636088</v>
      </c>
      <c r="CA873" s="65">
        <v>0.85986099999999999</v>
      </c>
      <c r="CB873" s="65">
        <v>0.80000400000000005</v>
      </c>
      <c r="CC873" s="65">
        <v>0.56471300000000002</v>
      </c>
      <c r="CD873" s="65">
        <v>0.480769</v>
      </c>
      <c r="CE873" s="65">
        <v>2.0507810000000002</v>
      </c>
      <c r="CF873" s="65">
        <v>0.33984500000000001</v>
      </c>
      <c r="CG873" s="65">
        <v>0.70733299999999999</v>
      </c>
      <c r="CH873" s="65">
        <v>1.1186590000000001</v>
      </c>
      <c r="CI873" s="65">
        <v>1.100036</v>
      </c>
      <c r="CJ873" s="65">
        <v>3.1498020000000002</v>
      </c>
      <c r="CK873" s="65">
        <v>0.52615599999999996</v>
      </c>
      <c r="CL873" s="65">
        <v>1.2935319999999999</v>
      </c>
      <c r="CM873" s="65">
        <v>0.108583</v>
      </c>
      <c r="CN873" s="66">
        <f t="shared" ref="CN873:CN936" si="50">AVERAGE(BO873:CM873)</f>
        <v>1.08164836</v>
      </c>
      <c r="CO873" s="65">
        <f t="shared" ref="CO873:CO936" si="51">STDEV(BO873:CM873)</f>
        <v>0.80699273638903113</v>
      </c>
      <c r="CR873" s="65">
        <v>85</v>
      </c>
      <c r="CS873" s="65" t="s">
        <v>472</v>
      </c>
      <c r="CT873" s="65">
        <v>2.5055000000000001</v>
      </c>
      <c r="CU873" s="65">
        <v>1.538354</v>
      </c>
      <c r="CV873" s="65">
        <v>1.4902150000000001</v>
      </c>
      <c r="CW873" s="65">
        <v>1.1292260000000001</v>
      </c>
      <c r="CX873" s="65">
        <v>0.58278600000000003</v>
      </c>
      <c r="CY873" s="65">
        <v>5.1339290000000002</v>
      </c>
      <c r="CZ873" s="65">
        <v>3.704145</v>
      </c>
      <c r="DA873" s="65">
        <v>1.122525</v>
      </c>
      <c r="DB873" s="65">
        <v>0.38466299999999998</v>
      </c>
      <c r="DC873" s="66">
        <f t="shared" ref="DC873:DC936" si="52">AVERAGE(CT873:DB873)</f>
        <v>1.9545936666666666</v>
      </c>
      <c r="DD873" s="65">
        <f t="shared" ref="DD873:DD936" si="53">STDEV(CT873:DB873)</f>
        <v>1.5645132009554925</v>
      </c>
    </row>
    <row r="874" spans="1:108" x14ac:dyDescent="0.2">
      <c r="A874" s="65">
        <v>86</v>
      </c>
      <c r="B874" s="65" t="s">
        <v>472</v>
      </c>
      <c r="C874" s="65">
        <v>0.58421100000000004</v>
      </c>
      <c r="D874" s="65">
        <v>0.313689</v>
      </c>
      <c r="E874" s="65">
        <v>8.7535000000000002E-2</v>
      </c>
      <c r="F874" s="65">
        <v>0.62582700000000002</v>
      </c>
      <c r="G874" s="65">
        <v>1.2000770000000001</v>
      </c>
      <c r="H874" s="65">
        <v>0.39965200000000001</v>
      </c>
      <c r="I874" s="65">
        <v>0.313944</v>
      </c>
      <c r="J874" s="65">
        <v>0.52083299999999999</v>
      </c>
      <c r="K874" s="65">
        <v>0.79882399999999998</v>
      </c>
      <c r="L874" s="65">
        <v>2.7449319999999999</v>
      </c>
      <c r="M874" s="65">
        <v>1.3859360000000001</v>
      </c>
      <c r="N874" s="65">
        <v>1.2490000000000001</v>
      </c>
      <c r="O874" s="65">
        <v>13.875780000000001</v>
      </c>
      <c r="P874" s="65">
        <v>0.572519</v>
      </c>
      <c r="Q874" s="65">
        <v>0.83718400000000004</v>
      </c>
      <c r="R874" s="65">
        <v>0.36981999999999998</v>
      </c>
      <c r="S874" s="65">
        <v>0.308309</v>
      </c>
      <c r="T874" s="65">
        <v>1.232394</v>
      </c>
      <c r="U874" s="65">
        <v>3.8878529999999998</v>
      </c>
      <c r="V874" s="65">
        <v>1.5137370000000001</v>
      </c>
      <c r="W874" s="65">
        <v>1.0357240000000001</v>
      </c>
      <c r="X874" s="65">
        <v>0.96475999999999995</v>
      </c>
      <c r="Y874" s="65">
        <v>2.0105909999999998</v>
      </c>
      <c r="Z874" s="65">
        <v>0.78259900000000004</v>
      </c>
      <c r="AA874" s="65">
        <v>0.88512400000000002</v>
      </c>
      <c r="AB874" s="65">
        <v>0.24449899999999999</v>
      </c>
      <c r="AC874" s="65">
        <v>0.658196</v>
      </c>
      <c r="AD874" s="65">
        <v>0.91287499999999999</v>
      </c>
      <c r="AE874" s="65">
        <v>1.50756</v>
      </c>
      <c r="AF874" s="65">
        <v>2.698267</v>
      </c>
      <c r="AG874" s="65">
        <v>2.3373539999999999</v>
      </c>
      <c r="AH874" s="65">
        <v>0.70762499999999995</v>
      </c>
      <c r="AI874" s="65">
        <v>0.37354799999999999</v>
      </c>
      <c r="AJ874" s="65">
        <v>1.008065</v>
      </c>
      <c r="AK874" s="65">
        <v>1.388425</v>
      </c>
      <c r="AL874" s="65">
        <v>3.1558639999999998</v>
      </c>
      <c r="AM874" s="65">
        <v>0.53975300000000004</v>
      </c>
      <c r="AN874" s="65">
        <v>1.3968370000000001</v>
      </c>
      <c r="AO874" s="65">
        <v>0.153004</v>
      </c>
      <c r="AP874" s="65">
        <v>0.18145900000000001</v>
      </c>
      <c r="AQ874" s="65">
        <v>1.0172430246189916</v>
      </c>
      <c r="AR874" s="66">
        <f t="shared" si="47"/>
        <v>1.3849128786492433</v>
      </c>
      <c r="AS874" s="65">
        <f t="shared" si="48"/>
        <v>2.1749164005970383</v>
      </c>
      <c r="AV874" s="65">
        <v>86</v>
      </c>
      <c r="AW874" s="65" t="s">
        <v>472</v>
      </c>
      <c r="AX874" s="65">
        <v>0.18210899999999999</v>
      </c>
      <c r="AY874" s="65">
        <v>0.23940800000000001</v>
      </c>
      <c r="AZ874" s="65">
        <v>0.14610200000000001</v>
      </c>
      <c r="BA874" s="65">
        <v>0.56798099999999996</v>
      </c>
      <c r="BB874" s="65">
        <v>0.44487500000000002</v>
      </c>
      <c r="BC874" s="65">
        <v>0.816994</v>
      </c>
      <c r="BD874" s="65">
        <v>0.29247699999999999</v>
      </c>
      <c r="BE874" s="65">
        <v>0.70568200000000003</v>
      </c>
      <c r="BF874" s="65">
        <v>0.68158399999999997</v>
      </c>
      <c r="BG874" s="65">
        <v>3.9984229999999998</v>
      </c>
      <c r="BH874" s="65">
        <v>2.6418170000000001</v>
      </c>
      <c r="BI874" s="18">
        <v>2.2548866666666667</v>
      </c>
      <c r="BJ874" s="66">
        <f t="shared" si="49"/>
        <v>1.0810282222222221</v>
      </c>
      <c r="BK874" s="65">
        <f t="shared" si="46"/>
        <v>1.2195216131581121</v>
      </c>
      <c r="BM874" s="65">
        <v>86</v>
      </c>
      <c r="BN874" s="65" t="s">
        <v>472</v>
      </c>
      <c r="BO874" s="65">
        <v>1.313099</v>
      </c>
      <c r="BP874" s="65">
        <v>0.462806</v>
      </c>
      <c r="BQ874" s="65">
        <v>0.58346500000000001</v>
      </c>
      <c r="BR874" s="65">
        <v>0.86266399999999999</v>
      </c>
      <c r="BS874" s="65">
        <v>1.5277780000000001</v>
      </c>
      <c r="BT874" s="65">
        <v>1.731042</v>
      </c>
      <c r="BU874" s="65">
        <v>1.550386</v>
      </c>
      <c r="BV874" s="65">
        <v>0.64256100000000005</v>
      </c>
      <c r="BW874" s="65">
        <v>0.52047100000000002</v>
      </c>
      <c r="BX874" s="65">
        <v>1.0126010000000001</v>
      </c>
      <c r="BY874" s="65">
        <v>1.1012120000000001</v>
      </c>
      <c r="BZ874" s="65">
        <v>1.4931989999999999</v>
      </c>
      <c r="CA874" s="65">
        <v>0.80128200000000005</v>
      </c>
      <c r="CB874" s="65">
        <v>0.61009199999999997</v>
      </c>
      <c r="CC874" s="65">
        <v>0.547543</v>
      </c>
      <c r="CD874" s="65">
        <v>0.70512799999999998</v>
      </c>
      <c r="CE874" s="65">
        <v>1.492388</v>
      </c>
      <c r="CF874" s="65">
        <v>0.41097600000000001</v>
      </c>
      <c r="CG874" s="65">
        <v>0.78920999999999997</v>
      </c>
      <c r="CH874" s="65">
        <v>0.96920300000000004</v>
      </c>
      <c r="CI874" s="65">
        <v>0.93390799999999996</v>
      </c>
      <c r="CJ874" s="65">
        <v>2.2290429999999999</v>
      </c>
      <c r="CK874" s="65">
        <v>0.44556000000000001</v>
      </c>
      <c r="CL874" s="65">
        <v>0.93128100000000003</v>
      </c>
      <c r="CM874" s="65">
        <v>0.112233</v>
      </c>
      <c r="CN874" s="66">
        <f t="shared" si="50"/>
        <v>0.95116524000000013</v>
      </c>
      <c r="CO874" s="65">
        <f t="shared" si="51"/>
        <v>0.49915497865211123</v>
      </c>
      <c r="CR874" s="65">
        <v>86</v>
      </c>
      <c r="CS874" s="65" t="s">
        <v>472</v>
      </c>
      <c r="CT874" s="65">
        <v>2.2688130000000002</v>
      </c>
      <c r="CU874" s="65">
        <v>1.6262030000000001</v>
      </c>
      <c r="CV874" s="65">
        <v>1.9074679999999999</v>
      </c>
      <c r="CW874" s="65">
        <v>0.96618300000000001</v>
      </c>
      <c r="CX874" s="65">
        <v>0.464644</v>
      </c>
      <c r="CY874" s="65">
        <v>4.4642860000000004</v>
      </c>
      <c r="CZ874" s="65">
        <v>3.6378819999999998</v>
      </c>
      <c r="DA874" s="65">
        <v>0.85933300000000001</v>
      </c>
      <c r="DB874" s="65">
        <v>0.17386799999999999</v>
      </c>
      <c r="DC874" s="66">
        <f t="shared" si="52"/>
        <v>1.818742222222222</v>
      </c>
      <c r="DD874" s="65">
        <f t="shared" si="53"/>
        <v>1.4466424583071471</v>
      </c>
    </row>
    <row r="875" spans="1:108" x14ac:dyDescent="0.2">
      <c r="A875" s="65">
        <v>87</v>
      </c>
      <c r="B875" s="65" t="s">
        <v>472</v>
      </c>
      <c r="C875" s="65">
        <v>0.591086</v>
      </c>
      <c r="D875" s="65">
        <v>0.32720500000000002</v>
      </c>
      <c r="E875" s="65">
        <v>9.7481999999999999E-2</v>
      </c>
      <c r="F875" s="65">
        <v>1.489573</v>
      </c>
      <c r="G875" s="65">
        <v>3.74424</v>
      </c>
      <c r="H875" s="65">
        <v>0.88078000000000001</v>
      </c>
      <c r="I875" s="65">
        <v>0.80369699999999999</v>
      </c>
      <c r="J875" s="65">
        <v>0.57711199999999996</v>
      </c>
      <c r="K875" s="65">
        <v>0.61998299999999995</v>
      </c>
      <c r="L875" s="65">
        <v>2.1722709999999998</v>
      </c>
      <c r="M875" s="65">
        <v>1.230888</v>
      </c>
      <c r="N875" s="65">
        <v>1.0716399999999999</v>
      </c>
      <c r="O875" s="65">
        <v>9.3946509999999996</v>
      </c>
      <c r="P875" s="65">
        <v>0.34987299999999999</v>
      </c>
      <c r="Q875" s="65">
        <v>0.83718400000000004</v>
      </c>
      <c r="R875" s="65">
        <v>0.39741799999999999</v>
      </c>
      <c r="S875" s="65">
        <v>0.20055100000000001</v>
      </c>
      <c r="T875" s="65">
        <v>0.87478</v>
      </c>
      <c r="U875" s="65">
        <v>2.8453689999999998</v>
      </c>
      <c r="V875" s="65">
        <v>0.93895300000000004</v>
      </c>
      <c r="W875" s="65">
        <v>0.81499500000000002</v>
      </c>
      <c r="X875" s="65">
        <v>0.81197799999999998</v>
      </c>
      <c r="Y875" s="65">
        <v>1.699255</v>
      </c>
      <c r="Z875" s="65">
        <v>0.53882399999999997</v>
      </c>
      <c r="AA875" s="65">
        <v>0.65689399999999998</v>
      </c>
      <c r="AB875" s="65">
        <v>0.165546</v>
      </c>
      <c r="AC875" s="65">
        <v>0.50824199999999997</v>
      </c>
      <c r="AD875" s="65">
        <v>0.58607299999999996</v>
      </c>
      <c r="AE875" s="65">
        <v>1.371308</v>
      </c>
      <c r="AF875" s="65">
        <v>1.9761029999999999</v>
      </c>
      <c r="AG875" s="65">
        <v>1.876827</v>
      </c>
      <c r="AH875" s="65">
        <v>0.78412499999999996</v>
      </c>
      <c r="AI875" s="65">
        <v>0.38849099999999998</v>
      </c>
      <c r="AJ875" s="65">
        <v>0.878826</v>
      </c>
      <c r="AK875" s="65">
        <v>0.93025899999999995</v>
      </c>
      <c r="AL875" s="65">
        <v>3.1481490000000001</v>
      </c>
      <c r="AM875" s="65">
        <v>0.37838300000000002</v>
      </c>
      <c r="AN875" s="65">
        <v>1.490964</v>
      </c>
      <c r="AO875" s="65">
        <v>0.120549</v>
      </c>
      <c r="AP875" s="65">
        <v>0.15823899999999999</v>
      </c>
      <c r="AQ875" s="65">
        <v>0.70095744431418527</v>
      </c>
      <c r="AR875" s="66">
        <f t="shared" si="47"/>
        <v>1.2056030108369311</v>
      </c>
      <c r="AS875" s="65">
        <f t="shared" si="48"/>
        <v>1.5470793032885188</v>
      </c>
      <c r="AV875" s="65">
        <v>87</v>
      </c>
      <c r="AW875" s="65" t="s">
        <v>472</v>
      </c>
      <c r="AX875" s="65">
        <v>0.61701399999999995</v>
      </c>
      <c r="AY875" s="65">
        <v>0.59607600000000005</v>
      </c>
      <c r="AZ875" s="65">
        <v>0.29615200000000003</v>
      </c>
      <c r="BA875" s="65">
        <v>0.57685600000000004</v>
      </c>
      <c r="BB875" s="65">
        <v>0.781003</v>
      </c>
      <c r="BC875" s="65">
        <v>2.1316099999999998</v>
      </c>
      <c r="BD875" s="65">
        <v>0.23398099999999999</v>
      </c>
      <c r="BE875" s="65">
        <v>0.58711599999999997</v>
      </c>
      <c r="BF875" s="65">
        <v>0.56584400000000001</v>
      </c>
      <c r="BG875" s="65">
        <v>2.64533</v>
      </c>
      <c r="BH875" s="65">
        <v>1.694277</v>
      </c>
      <c r="BI875" s="18">
        <v>1.3693414814814815</v>
      </c>
      <c r="BJ875" s="66">
        <f t="shared" si="49"/>
        <v>1.00788337345679</v>
      </c>
      <c r="BK875" s="65">
        <f t="shared" si="46"/>
        <v>0.80254630069577471</v>
      </c>
      <c r="BM875" s="65">
        <v>87</v>
      </c>
      <c r="BN875" s="65" t="s">
        <v>472</v>
      </c>
      <c r="BO875" s="65">
        <v>4.834155</v>
      </c>
      <c r="BP875" s="65">
        <v>0.63122699999999998</v>
      </c>
      <c r="BQ875" s="65">
        <v>1.377901</v>
      </c>
      <c r="BR875" s="65">
        <v>0.86266399999999999</v>
      </c>
      <c r="BS875" s="65">
        <v>1.34212</v>
      </c>
      <c r="BT875" s="65">
        <v>1.540956</v>
      </c>
      <c r="BU875" s="65">
        <v>2.059107</v>
      </c>
      <c r="BV875" s="65">
        <v>0.53081100000000003</v>
      </c>
      <c r="BW875" s="65">
        <v>0.44798199999999999</v>
      </c>
      <c r="BX875" s="65">
        <v>0.93290499999999998</v>
      </c>
      <c r="BY875" s="65">
        <v>0.75958800000000004</v>
      </c>
      <c r="BZ875" s="65">
        <v>1.521776</v>
      </c>
      <c r="CA875" s="65">
        <v>0.59311599999999998</v>
      </c>
      <c r="CB875" s="65">
        <v>0.60534399999999999</v>
      </c>
      <c r="CC875" s="65">
        <v>0.41781099999999999</v>
      </c>
      <c r="CD875" s="65">
        <v>0.48878199999999999</v>
      </c>
      <c r="CE875" s="65">
        <v>1.5024040000000001</v>
      </c>
      <c r="CF875" s="65">
        <v>0.43468600000000002</v>
      </c>
      <c r="CG875" s="65">
        <v>0.60726000000000002</v>
      </c>
      <c r="CH875" s="65">
        <v>0.72463699999999998</v>
      </c>
      <c r="CI875" s="65">
        <v>0.83512900000000001</v>
      </c>
      <c r="CJ875" s="65">
        <v>1.689608</v>
      </c>
      <c r="CK875" s="65">
        <v>0.28969</v>
      </c>
      <c r="CL875" s="65">
        <v>0.67475099999999999</v>
      </c>
      <c r="CM875" s="65">
        <v>9.5809000000000005E-2</v>
      </c>
      <c r="CN875" s="66">
        <f t="shared" si="50"/>
        <v>1.0320087599999999</v>
      </c>
      <c r="CO875" s="65">
        <f t="shared" si="51"/>
        <v>0.93581245486236353</v>
      </c>
      <c r="CR875" s="65">
        <v>87</v>
      </c>
      <c r="CS875" s="65" t="s">
        <v>472</v>
      </c>
      <c r="CT875" s="65">
        <v>3.1565629999999998</v>
      </c>
      <c r="CU875" s="65">
        <v>1.1427849999999999</v>
      </c>
      <c r="CV875" s="65">
        <v>3.0400429999999998</v>
      </c>
      <c r="CW875" s="65">
        <v>0.59480900000000003</v>
      </c>
      <c r="CX875" s="65">
        <v>0.27158300000000002</v>
      </c>
      <c r="CY875" s="65">
        <v>3.6458569999999999</v>
      </c>
      <c r="CZ875" s="65">
        <v>2.484893</v>
      </c>
      <c r="DA875" s="65">
        <v>0.689689</v>
      </c>
      <c r="DB875" s="65">
        <v>0.164636</v>
      </c>
      <c r="DC875" s="66">
        <f t="shared" si="52"/>
        <v>1.6878731111111109</v>
      </c>
      <c r="DD875" s="65">
        <f t="shared" si="53"/>
        <v>1.3815193495578018</v>
      </c>
    </row>
    <row r="876" spans="1:108" x14ac:dyDescent="0.2">
      <c r="A876" s="65">
        <v>88</v>
      </c>
      <c r="B876" s="65" t="s">
        <v>472</v>
      </c>
      <c r="C876" s="65">
        <v>0.56365100000000001</v>
      </c>
      <c r="D876" s="65">
        <v>0.297205</v>
      </c>
      <c r="E876" s="65">
        <v>0.15915499999999999</v>
      </c>
      <c r="F876" s="65">
        <v>0.94132800000000005</v>
      </c>
      <c r="G876" s="65">
        <v>3.1322000000000001</v>
      </c>
      <c r="H876" s="65">
        <v>1.2286809999999999</v>
      </c>
      <c r="I876" s="65">
        <v>1.1992659999999999</v>
      </c>
      <c r="J876" s="65">
        <v>0.75106399999999995</v>
      </c>
      <c r="K876" s="65">
        <v>0.50671699999999997</v>
      </c>
      <c r="L876" s="65">
        <v>1.9707209999999999</v>
      </c>
      <c r="M876" s="65">
        <v>1.3194870000000001</v>
      </c>
      <c r="N876" s="65">
        <v>1.0116909999999999</v>
      </c>
      <c r="O876" s="65">
        <v>8.2940280000000008</v>
      </c>
      <c r="P876" s="65">
        <v>0.34033099999999999</v>
      </c>
      <c r="Q876" s="65">
        <v>0.76560499999999998</v>
      </c>
      <c r="R876" s="65">
        <v>0.353827</v>
      </c>
      <c r="S876" s="65">
        <v>0.19007399999999999</v>
      </c>
      <c r="T876" s="65">
        <v>0.774648</v>
      </c>
      <c r="U876" s="65">
        <v>2.39567</v>
      </c>
      <c r="V876" s="65">
        <v>0.88085199999999997</v>
      </c>
      <c r="W876" s="65">
        <v>1.0442130000000001</v>
      </c>
      <c r="X876" s="65">
        <v>0.87549399999999999</v>
      </c>
      <c r="Y876" s="65">
        <v>1.344274</v>
      </c>
      <c r="Z876" s="65">
        <v>0.60718899999999998</v>
      </c>
      <c r="AA876" s="65">
        <v>0.65396799999999999</v>
      </c>
      <c r="AB876" s="65">
        <v>0.16172600000000001</v>
      </c>
      <c r="AC876" s="65">
        <v>0.47504600000000002</v>
      </c>
      <c r="AD876" s="65">
        <v>0.51733600000000002</v>
      </c>
      <c r="AE876" s="65">
        <v>0.98672700000000002</v>
      </c>
      <c r="AF876" s="65">
        <v>1.6872370000000001</v>
      </c>
      <c r="AG876" s="65">
        <v>1.4290940000000001</v>
      </c>
      <c r="AH876" s="65">
        <v>0.71021000000000001</v>
      </c>
      <c r="AI876" s="65">
        <v>0.39702900000000002</v>
      </c>
      <c r="AJ876" s="65">
        <v>0.73666299999999996</v>
      </c>
      <c r="AK876" s="65">
        <v>0.79935400000000001</v>
      </c>
      <c r="AL876" s="65">
        <v>1.952161</v>
      </c>
      <c r="AM876" s="65">
        <v>0.280449</v>
      </c>
      <c r="AN876" s="65">
        <v>1.256275</v>
      </c>
      <c r="AO876" s="65">
        <v>0.106639</v>
      </c>
      <c r="AP876" s="65">
        <v>0.64499499999999999</v>
      </c>
      <c r="AQ876" s="65">
        <v>0.53060281359906214</v>
      </c>
      <c r="AR876" s="66">
        <f t="shared" si="47"/>
        <v>1.0798264100877819</v>
      </c>
      <c r="AS876" s="65">
        <f t="shared" si="48"/>
        <v>1.3169136244855955</v>
      </c>
      <c r="AV876" s="65">
        <v>88</v>
      </c>
      <c r="AW876" s="65" t="s">
        <v>472</v>
      </c>
      <c r="AX876" s="65">
        <v>1.0112220000000001</v>
      </c>
      <c r="AY876" s="65">
        <v>0.86479799999999996</v>
      </c>
      <c r="AZ876" s="65">
        <v>0.48569000000000001</v>
      </c>
      <c r="BA876" s="65">
        <v>0.76322400000000001</v>
      </c>
      <c r="BB876" s="65">
        <v>1.0100309999999999</v>
      </c>
      <c r="BC876" s="65">
        <v>2.4416959999999999</v>
      </c>
      <c r="BD876" s="65">
        <v>0.269729</v>
      </c>
      <c r="BE876" s="65">
        <v>0.51997599999999999</v>
      </c>
      <c r="BF876" s="65">
        <v>0.51011700000000004</v>
      </c>
      <c r="BG876" s="65">
        <v>2.4126599999999998</v>
      </c>
      <c r="BH876" s="65">
        <v>1.86998</v>
      </c>
      <c r="BI876" s="18">
        <v>1.2731481481481484</v>
      </c>
      <c r="BJ876" s="66">
        <f t="shared" si="49"/>
        <v>1.1193559290123456</v>
      </c>
      <c r="BK876" s="65">
        <f t="shared" si="46"/>
        <v>0.77792071383089156</v>
      </c>
      <c r="BM876" s="65">
        <v>88</v>
      </c>
      <c r="BN876" s="65" t="s">
        <v>472</v>
      </c>
      <c r="BO876" s="65">
        <v>5.5605630000000001</v>
      </c>
      <c r="BP876" s="65">
        <v>0.56187699999999996</v>
      </c>
      <c r="BQ876" s="65">
        <v>2.0899260000000002</v>
      </c>
      <c r="BR876" s="65">
        <v>0.67977900000000002</v>
      </c>
      <c r="BS876" s="65">
        <v>1.231576</v>
      </c>
      <c r="BT876" s="65">
        <v>1.1100969999999999</v>
      </c>
      <c r="BU876" s="65">
        <v>1.4777119999999999</v>
      </c>
      <c r="BV876" s="65">
        <v>0.55475699999999994</v>
      </c>
      <c r="BW876" s="65">
        <v>0.40593800000000002</v>
      </c>
      <c r="BX876" s="65">
        <v>0.71725899999999998</v>
      </c>
      <c r="BY876" s="65">
        <v>0.83402100000000001</v>
      </c>
      <c r="BZ876" s="65">
        <v>1.371742</v>
      </c>
      <c r="CA876" s="65">
        <v>0.52407599999999999</v>
      </c>
      <c r="CB876" s="65">
        <v>0.53650100000000001</v>
      </c>
      <c r="CC876" s="65">
        <v>0.47886200000000001</v>
      </c>
      <c r="CD876" s="65">
        <v>0.52884600000000004</v>
      </c>
      <c r="CE876" s="65">
        <v>1.479868</v>
      </c>
      <c r="CF876" s="65">
        <v>0.41097600000000001</v>
      </c>
      <c r="CG876" s="65">
        <v>0.545852</v>
      </c>
      <c r="CH876" s="65">
        <v>0.57518100000000005</v>
      </c>
      <c r="CI876" s="65">
        <v>0.69594100000000003</v>
      </c>
      <c r="CJ876" s="65">
        <v>1.3516859999999999</v>
      </c>
      <c r="CK876" s="65">
        <v>0.254714</v>
      </c>
      <c r="CL876" s="65">
        <v>0.61722600000000005</v>
      </c>
      <c r="CM876" s="65">
        <v>0.105846</v>
      </c>
      <c r="CN876" s="66">
        <f t="shared" si="50"/>
        <v>0.98803288000000022</v>
      </c>
      <c r="CO876" s="65">
        <f t="shared" si="51"/>
        <v>1.0603624019127187</v>
      </c>
      <c r="CR876" s="65">
        <v>88</v>
      </c>
      <c r="CS876" s="65" t="s">
        <v>472</v>
      </c>
      <c r="CT876" s="65">
        <v>3.985188</v>
      </c>
      <c r="CU876" s="65">
        <v>1.8459490000000001</v>
      </c>
      <c r="CV876" s="65">
        <v>4.7239909999999998</v>
      </c>
      <c r="CW876" s="65">
        <v>0.537443</v>
      </c>
      <c r="CX876" s="65">
        <v>0.20422699999999999</v>
      </c>
      <c r="CY876" s="65">
        <v>4.1170710000000001</v>
      </c>
      <c r="CZ876" s="65">
        <v>2.26092</v>
      </c>
      <c r="DA876" s="65">
        <v>0.57077599999999995</v>
      </c>
      <c r="DB876" s="65">
        <v>0.13155500000000001</v>
      </c>
      <c r="DC876" s="66">
        <f t="shared" si="52"/>
        <v>2.0419022222222214</v>
      </c>
      <c r="DD876" s="65">
        <f t="shared" si="53"/>
        <v>1.8308720046538471</v>
      </c>
    </row>
    <row r="877" spans="1:108" x14ac:dyDescent="0.2">
      <c r="A877" s="65">
        <v>89</v>
      </c>
      <c r="B877" s="65" t="s">
        <v>472</v>
      </c>
      <c r="C877" s="65">
        <v>0.48315799999999998</v>
      </c>
      <c r="D877" s="65">
        <v>0.270173</v>
      </c>
      <c r="E877" s="65">
        <v>0.320299</v>
      </c>
      <c r="F877" s="65">
        <v>0.65168800000000005</v>
      </c>
      <c r="G877" s="65">
        <v>2.226143</v>
      </c>
      <c r="H877" s="65">
        <v>1.235163</v>
      </c>
      <c r="I877" s="65">
        <v>1.3028679999999999</v>
      </c>
      <c r="J877" s="65">
        <v>0.80325000000000002</v>
      </c>
      <c r="K877" s="65">
        <v>0.53056199999999998</v>
      </c>
      <c r="L877" s="65">
        <v>1.8683460000000001</v>
      </c>
      <c r="M877" s="65">
        <v>1.3321430000000001</v>
      </c>
      <c r="N877" s="65">
        <v>1.041669</v>
      </c>
      <c r="O877" s="65">
        <v>8.0581790000000009</v>
      </c>
      <c r="P877" s="65">
        <v>0.305344</v>
      </c>
      <c r="Q877" s="65">
        <v>0.72667599999999999</v>
      </c>
      <c r="R877" s="65">
        <v>0.32736100000000001</v>
      </c>
      <c r="S877" s="65">
        <v>0.142182</v>
      </c>
      <c r="T877" s="65">
        <v>0.62988999999999995</v>
      </c>
      <c r="U877" s="65">
        <v>1.9193979999999999</v>
      </c>
      <c r="V877" s="65">
        <v>0.76153700000000002</v>
      </c>
      <c r="W877" s="65">
        <v>0.959318</v>
      </c>
      <c r="X877" s="65">
        <v>0.93214399999999997</v>
      </c>
      <c r="Y877" s="65">
        <v>1.3064480000000001</v>
      </c>
      <c r="Z877" s="65">
        <v>0.55051799999999995</v>
      </c>
      <c r="AA877" s="65">
        <v>0.65543099999999999</v>
      </c>
      <c r="AB877" s="65">
        <v>0.164273</v>
      </c>
      <c r="AC877" s="65">
        <v>0.47619099999999998</v>
      </c>
      <c r="AD877" s="65">
        <v>0.44257000000000002</v>
      </c>
      <c r="AE877" s="65">
        <v>1.0328759999999999</v>
      </c>
      <c r="AF877" s="65">
        <v>1.787903</v>
      </c>
      <c r="AG877" s="65">
        <v>1.6264620000000001</v>
      </c>
      <c r="AH877" s="65">
        <v>0.57891899999999996</v>
      </c>
      <c r="AI877" s="65">
        <v>0.28816599999999998</v>
      </c>
      <c r="AJ877" s="65">
        <v>0.827129</v>
      </c>
      <c r="AK877" s="65">
        <v>0.63502700000000001</v>
      </c>
      <c r="AL877" s="65">
        <v>1.844136</v>
      </c>
      <c r="AM877" s="65">
        <v>0.24149699999999999</v>
      </c>
      <c r="AN877" s="65">
        <v>1.26004</v>
      </c>
      <c r="AO877" s="65">
        <v>0.112821</v>
      </c>
      <c r="AP877" s="65">
        <v>0.64338300000000004</v>
      </c>
      <c r="AQ877" s="65">
        <v>0.60570539273153579</v>
      </c>
      <c r="AR877" s="66">
        <f t="shared" si="47"/>
        <v>1.0221216193349156</v>
      </c>
      <c r="AS877" s="65">
        <f t="shared" si="48"/>
        <v>1.2523215779656003</v>
      </c>
      <c r="AV877" s="65">
        <v>89</v>
      </c>
      <c r="AW877" s="65" t="s">
        <v>472</v>
      </c>
      <c r="AX877" s="65">
        <v>0.89769200000000005</v>
      </c>
      <c r="AY877" s="65">
        <v>0.78418200000000005</v>
      </c>
      <c r="AZ877" s="65">
        <v>0.62784300000000004</v>
      </c>
      <c r="BA877" s="65">
        <v>0.80759700000000001</v>
      </c>
      <c r="BB877" s="65">
        <v>0.77276400000000001</v>
      </c>
      <c r="BC877" s="65">
        <v>1.593137</v>
      </c>
      <c r="BD877" s="65">
        <v>0.30222599999999999</v>
      </c>
      <c r="BE877" s="65">
        <v>0.42997999999999997</v>
      </c>
      <c r="BF877" s="65">
        <v>0.497257</v>
      </c>
      <c r="BG877" s="65">
        <v>2.2229380000000001</v>
      </c>
      <c r="BH877" s="65">
        <v>1.6127009999999999</v>
      </c>
      <c r="BI877" s="18">
        <v>1.2420266666666668</v>
      </c>
      <c r="BJ877" s="66">
        <f t="shared" si="49"/>
        <v>0.98252863888888875</v>
      </c>
      <c r="BK877" s="65">
        <f t="shared" si="46"/>
        <v>0.59607100934980151</v>
      </c>
      <c r="BM877" s="65">
        <v>89</v>
      </c>
      <c r="BN877" s="65" t="s">
        <v>472</v>
      </c>
      <c r="BO877" s="65">
        <v>3.6239439999999998</v>
      </c>
      <c r="BP877" s="65">
        <v>0.55196999999999996</v>
      </c>
      <c r="BQ877" s="65">
        <v>1.9284019999999999</v>
      </c>
      <c r="BR877" s="65">
        <v>0.86266399999999999</v>
      </c>
      <c r="BS877" s="65">
        <v>1.2599199999999999</v>
      </c>
      <c r="BT877" s="65">
        <v>1.249493</v>
      </c>
      <c r="BU877" s="65">
        <v>1.550386</v>
      </c>
      <c r="BV877" s="65">
        <v>0.470945</v>
      </c>
      <c r="BW877" s="65">
        <v>0.38854100000000003</v>
      </c>
      <c r="BX877" s="65">
        <v>0.73132299999999995</v>
      </c>
      <c r="BY877" s="65">
        <v>0.88936700000000002</v>
      </c>
      <c r="BZ877" s="65">
        <v>1.3860319999999999</v>
      </c>
      <c r="CA877" s="65">
        <v>0.54185899999999998</v>
      </c>
      <c r="CB877" s="65">
        <v>0.47715400000000002</v>
      </c>
      <c r="CC877" s="65">
        <v>0.45024399999999998</v>
      </c>
      <c r="CD877" s="65">
        <v>0.46474300000000002</v>
      </c>
      <c r="CE877" s="65">
        <v>1.2294670000000001</v>
      </c>
      <c r="CF877" s="65">
        <v>0.33194200000000001</v>
      </c>
      <c r="CG877" s="65">
        <v>0.43895499999999998</v>
      </c>
      <c r="CH877" s="65">
        <v>0.57518100000000005</v>
      </c>
      <c r="CI877" s="65">
        <v>0.63757200000000003</v>
      </c>
      <c r="CJ877" s="65">
        <v>1.3485860000000001</v>
      </c>
      <c r="CK877" s="65">
        <v>0.23266400000000001</v>
      </c>
      <c r="CL877" s="65">
        <v>0.478856</v>
      </c>
      <c r="CM877" s="65">
        <v>9.5809000000000005E-2</v>
      </c>
      <c r="CN877" s="66">
        <f t="shared" si="50"/>
        <v>0.88784076000000001</v>
      </c>
      <c r="CO877" s="65">
        <f t="shared" si="51"/>
        <v>0.73510447967473103</v>
      </c>
      <c r="CR877" s="65">
        <v>89</v>
      </c>
      <c r="CS877" s="65" t="s">
        <v>472</v>
      </c>
      <c r="CT877" s="65">
        <v>3.3538749999999999</v>
      </c>
      <c r="CU877" s="65">
        <v>1.933924</v>
      </c>
      <c r="CV877" s="65">
        <v>4.5004720000000002</v>
      </c>
      <c r="CW877" s="65">
        <v>0.59480900000000003</v>
      </c>
      <c r="CX877" s="65">
        <v>0.15632199999999999</v>
      </c>
      <c r="CY877" s="65">
        <v>2.9762140000000001</v>
      </c>
      <c r="CZ877" s="65">
        <v>1.9375530000000001</v>
      </c>
      <c r="DA877" s="65">
        <v>0.65956199999999998</v>
      </c>
      <c r="DB877" s="65">
        <v>0.13155500000000001</v>
      </c>
      <c r="DC877" s="66">
        <f t="shared" si="52"/>
        <v>1.8049206666666666</v>
      </c>
      <c r="DD877" s="65">
        <f t="shared" si="53"/>
        <v>1.5558624909186225</v>
      </c>
    </row>
    <row r="878" spans="1:108" x14ac:dyDescent="0.2">
      <c r="A878" s="65">
        <v>90</v>
      </c>
      <c r="B878" s="65" t="s">
        <v>472</v>
      </c>
      <c r="C878" s="65">
        <v>0.38378299999999999</v>
      </c>
      <c r="D878" s="65">
        <v>0.27317599999999997</v>
      </c>
      <c r="E878" s="65">
        <v>0.56897699999999996</v>
      </c>
      <c r="F878" s="65">
        <v>0.43445899999999998</v>
      </c>
      <c r="G878" s="65">
        <v>1.764113</v>
      </c>
      <c r="H878" s="65">
        <v>1.2467839999999999</v>
      </c>
      <c r="I878" s="65">
        <v>1.3279840000000001</v>
      </c>
      <c r="J878" s="65">
        <v>0.92603999999999997</v>
      </c>
      <c r="K878" s="65">
        <v>0.57229200000000002</v>
      </c>
      <c r="L878" s="65">
        <v>1.826756</v>
      </c>
      <c r="M878" s="65">
        <v>1.0283770000000001</v>
      </c>
      <c r="N878" s="65">
        <v>1.1465829999999999</v>
      </c>
      <c r="O878" s="65">
        <v>8.8443400000000008</v>
      </c>
      <c r="P878" s="65">
        <v>0.37531799999999998</v>
      </c>
      <c r="Q878" s="65">
        <v>0.74802400000000002</v>
      </c>
      <c r="R878" s="65">
        <v>0.29863000000000001</v>
      </c>
      <c r="S878" s="65">
        <v>0.16014100000000001</v>
      </c>
      <c r="T878" s="65">
        <v>0.86744399999999999</v>
      </c>
      <c r="U878" s="65">
        <v>1.598476</v>
      </c>
      <c r="V878" s="65">
        <v>0.77502499999999996</v>
      </c>
      <c r="W878" s="65">
        <v>0.89989200000000003</v>
      </c>
      <c r="X878" s="65">
        <v>0.93386100000000005</v>
      </c>
      <c r="Y878" s="65">
        <v>1.402468</v>
      </c>
      <c r="Z878" s="65">
        <v>0.54961899999999997</v>
      </c>
      <c r="AA878" s="65">
        <v>0.71833999999999998</v>
      </c>
      <c r="AB878" s="65">
        <v>0.220304</v>
      </c>
      <c r="AC878" s="65">
        <v>0.52541199999999999</v>
      </c>
      <c r="AD878" s="65">
        <v>0.41845100000000002</v>
      </c>
      <c r="AE878" s="65">
        <v>1.079026</v>
      </c>
      <c r="AF878" s="65">
        <v>1.917017</v>
      </c>
      <c r="AG878" s="65">
        <v>1.494883</v>
      </c>
      <c r="AH878" s="65">
        <v>0.64301399999999997</v>
      </c>
      <c r="AI878" s="65">
        <v>0.217725</v>
      </c>
      <c r="AJ878" s="65">
        <v>0.81420599999999999</v>
      </c>
      <c r="AK878" s="65">
        <v>0.58071499999999998</v>
      </c>
      <c r="AL878" s="65">
        <v>1.7438279999999999</v>
      </c>
      <c r="AM878" s="65">
        <v>0.247062</v>
      </c>
      <c r="AN878" s="65">
        <v>1.625251</v>
      </c>
      <c r="AO878" s="65">
        <v>0.14991299999999999</v>
      </c>
      <c r="AP878" s="65">
        <v>0.51889799999999997</v>
      </c>
      <c r="AQ878" s="65">
        <v>0.46832262602579133</v>
      </c>
      <c r="AR878" s="66">
        <f t="shared" si="47"/>
        <v>1.0325592591713606</v>
      </c>
      <c r="AS878" s="65">
        <f t="shared" si="48"/>
        <v>1.3513638179538092</v>
      </c>
      <c r="AV878" s="65">
        <v>90</v>
      </c>
      <c r="AW878" s="65" t="s">
        <v>472</v>
      </c>
      <c r="AX878" s="65">
        <v>0.84628999999999999</v>
      </c>
      <c r="AY878" s="65">
        <v>0.59118999999999999</v>
      </c>
      <c r="AZ878" s="65">
        <v>0.450152</v>
      </c>
      <c r="BA878" s="65">
        <v>0.72772499999999996</v>
      </c>
      <c r="BB878" s="65">
        <v>0.75134500000000004</v>
      </c>
      <c r="BC878" s="65">
        <v>1.4538770000000001</v>
      </c>
      <c r="BD878" s="65">
        <v>0.35422199999999998</v>
      </c>
      <c r="BE878" s="65">
        <v>0.45855000000000001</v>
      </c>
      <c r="BF878" s="65">
        <v>0.45010299999999998</v>
      </c>
      <c r="BG878" s="65">
        <v>2.695443</v>
      </c>
      <c r="BH878" s="65">
        <v>1.744478</v>
      </c>
      <c r="BI878" s="18">
        <v>1.4768518518518519</v>
      </c>
      <c r="BJ878" s="66">
        <f t="shared" si="49"/>
        <v>1.0000189043209877</v>
      </c>
      <c r="BK878" s="65">
        <f t="shared" si="46"/>
        <v>0.72496614207883703</v>
      </c>
      <c r="BM878" s="65">
        <v>90</v>
      </c>
      <c r="BN878" s="65" t="s">
        <v>472</v>
      </c>
      <c r="BO878" s="65">
        <v>2.5528170000000001</v>
      </c>
      <c r="BP878" s="65">
        <v>0.48545100000000002</v>
      </c>
      <c r="BQ878" s="65">
        <v>1.16693</v>
      </c>
      <c r="BR878" s="65">
        <v>0.86266399999999999</v>
      </c>
      <c r="BS878" s="65">
        <v>1.2570859999999999</v>
      </c>
      <c r="BT878" s="65">
        <v>1.2482260000000001</v>
      </c>
      <c r="BU878" s="65">
        <v>1.380814</v>
      </c>
      <c r="BV878" s="65">
        <v>0.51484700000000005</v>
      </c>
      <c r="BW878" s="65">
        <v>0.42913499999999999</v>
      </c>
      <c r="BX878" s="65">
        <v>0.66100400000000004</v>
      </c>
      <c r="BY878" s="65">
        <v>0.77294799999999997</v>
      </c>
      <c r="BZ878" s="65">
        <v>1.40032</v>
      </c>
      <c r="CA878" s="65">
        <v>0.52616799999999997</v>
      </c>
      <c r="CB878" s="65">
        <v>0.53175300000000003</v>
      </c>
      <c r="CC878" s="65">
        <v>0.41971900000000001</v>
      </c>
      <c r="CD878" s="65">
        <v>0.50480800000000003</v>
      </c>
      <c r="CE878" s="65">
        <v>1.2369790000000001</v>
      </c>
      <c r="CF878" s="65">
        <v>0.387266</v>
      </c>
      <c r="CG878" s="65">
        <v>0.42303499999999999</v>
      </c>
      <c r="CH878" s="65">
        <v>0.61594199999999999</v>
      </c>
      <c r="CI878" s="65">
        <v>0.60614199999999996</v>
      </c>
      <c r="CJ878" s="65">
        <v>1.472594</v>
      </c>
      <c r="CK878" s="65">
        <v>0.206813</v>
      </c>
      <c r="CL878" s="65">
        <v>0.60634299999999997</v>
      </c>
      <c r="CM878" s="65">
        <v>0.109495</v>
      </c>
      <c r="CN878" s="66">
        <f t="shared" si="50"/>
        <v>0.81517195999999981</v>
      </c>
      <c r="CO878" s="65">
        <f t="shared" si="51"/>
        <v>0.53707126687010254</v>
      </c>
      <c r="CR878" s="65">
        <v>90</v>
      </c>
      <c r="CS878" s="65" t="s">
        <v>472</v>
      </c>
      <c r="CT878" s="65">
        <v>3.097375</v>
      </c>
      <c r="CU878" s="65">
        <v>2.1536710000000001</v>
      </c>
      <c r="CV878" s="65">
        <v>3.9342060000000001</v>
      </c>
      <c r="CW878" s="65">
        <v>0.53441700000000003</v>
      </c>
      <c r="CX878" s="65">
        <v>0.185137</v>
      </c>
      <c r="CY878" s="65">
        <v>3.5714290000000002</v>
      </c>
      <c r="CZ878" s="65">
        <v>1.8580380000000001</v>
      </c>
      <c r="DA878" s="65">
        <v>0.67700499999999997</v>
      </c>
      <c r="DB878" s="65">
        <v>0.16002</v>
      </c>
      <c r="DC878" s="66">
        <f t="shared" si="52"/>
        <v>1.796810888888889</v>
      </c>
      <c r="DD878" s="65">
        <f t="shared" si="53"/>
        <v>1.4859539404033901</v>
      </c>
    </row>
    <row r="879" spans="1:108" x14ac:dyDescent="0.2">
      <c r="A879" s="65">
        <v>91</v>
      </c>
      <c r="B879" s="65" t="s">
        <v>472</v>
      </c>
      <c r="C879" s="65">
        <v>0.39233600000000002</v>
      </c>
      <c r="D879" s="65">
        <v>0.27167400000000003</v>
      </c>
      <c r="E879" s="65">
        <v>0.79577299999999995</v>
      </c>
      <c r="F879" s="65">
        <v>0.44997500000000001</v>
      </c>
      <c r="G879" s="65">
        <v>1.2960830000000001</v>
      </c>
      <c r="H879" s="65">
        <v>1.19635</v>
      </c>
      <c r="I879" s="65">
        <v>1.2118249999999999</v>
      </c>
      <c r="J879" s="65">
        <v>0.95571399999999995</v>
      </c>
      <c r="K879" s="65">
        <v>0.58421400000000001</v>
      </c>
      <c r="L879" s="65">
        <v>2.0379040000000002</v>
      </c>
      <c r="M879" s="65">
        <v>1.041034</v>
      </c>
      <c r="N879" s="65">
        <v>1.181554</v>
      </c>
      <c r="O879" s="65">
        <v>10.22012</v>
      </c>
      <c r="P879" s="65">
        <v>0.330789</v>
      </c>
      <c r="Q879" s="65">
        <v>0.83216199999999996</v>
      </c>
      <c r="R879" s="65">
        <v>0.27909899999999999</v>
      </c>
      <c r="S879" s="65">
        <v>0.14816799999999999</v>
      </c>
      <c r="T879" s="65">
        <v>0.70789299999999999</v>
      </c>
      <c r="U879" s="65">
        <v>1.592344</v>
      </c>
      <c r="V879" s="65">
        <v>0.84557599999999999</v>
      </c>
      <c r="W879" s="65">
        <v>0.69614200000000004</v>
      </c>
      <c r="X879" s="65">
        <v>0.99051</v>
      </c>
      <c r="Y879" s="65">
        <v>1.4141060000000001</v>
      </c>
      <c r="Z879" s="65">
        <v>0.48845</v>
      </c>
      <c r="AA879" s="65">
        <v>0.72272899999999995</v>
      </c>
      <c r="AB879" s="65">
        <v>0.21266299999999999</v>
      </c>
      <c r="AC879" s="65">
        <v>0.51739900000000005</v>
      </c>
      <c r="AD879" s="65">
        <v>0.42206900000000003</v>
      </c>
      <c r="AE879" s="65">
        <v>1.039469</v>
      </c>
      <c r="AF879" s="65">
        <v>2.0264359999999999</v>
      </c>
      <c r="AG879" s="65">
        <v>1.5698099999999999</v>
      </c>
      <c r="AH879" s="65">
        <v>0.59959499999999999</v>
      </c>
      <c r="AI879" s="65">
        <v>0.221995</v>
      </c>
      <c r="AJ879" s="65">
        <v>0.94344399999999995</v>
      </c>
      <c r="AK879" s="65">
        <v>0.58071499999999998</v>
      </c>
      <c r="AL879" s="65">
        <v>2.0756169999999998</v>
      </c>
      <c r="AM879" s="65">
        <v>0.31383499999999998</v>
      </c>
      <c r="AN879" s="65">
        <v>1.4231929999999999</v>
      </c>
      <c r="AO879" s="65">
        <v>0.13600400000000001</v>
      </c>
      <c r="AP879" s="65">
        <v>0.28121800000000002</v>
      </c>
      <c r="AQ879" s="65">
        <v>0.45794255568581477</v>
      </c>
      <c r="AR879" s="66">
        <f t="shared" si="47"/>
        <v>1.0610714281874587</v>
      </c>
      <c r="AS879" s="65">
        <f t="shared" si="48"/>
        <v>1.5589929931303039</v>
      </c>
      <c r="AV879" s="65">
        <v>91</v>
      </c>
      <c r="AW879" s="65" t="s">
        <v>472</v>
      </c>
      <c r="AX879" s="65">
        <v>0.63846199999999997</v>
      </c>
      <c r="AY879" s="65">
        <v>0.55698899999999996</v>
      </c>
      <c r="AZ879" s="65">
        <v>0.33169100000000001</v>
      </c>
      <c r="BA879" s="65">
        <v>0.70109900000000003</v>
      </c>
      <c r="BB879" s="65">
        <v>0.66237000000000001</v>
      </c>
      <c r="BC879" s="65">
        <v>1.3090459999999999</v>
      </c>
      <c r="BD879" s="65">
        <v>0.311975</v>
      </c>
      <c r="BE879" s="65">
        <v>0.42426599999999998</v>
      </c>
      <c r="BF879" s="65">
        <v>0.51440300000000005</v>
      </c>
      <c r="BG879" s="65">
        <v>2.5128870000000001</v>
      </c>
      <c r="BH879" s="65">
        <v>1.9766570000000001</v>
      </c>
      <c r="BI879" s="18">
        <v>1.33822</v>
      </c>
      <c r="BJ879" s="66">
        <f t="shared" si="49"/>
        <v>0.93983874999999995</v>
      </c>
      <c r="BK879" s="65">
        <f t="shared" si="46"/>
        <v>0.72481816841289115</v>
      </c>
      <c r="BM879" s="65">
        <v>91</v>
      </c>
      <c r="BN879" s="65" t="s">
        <v>472</v>
      </c>
      <c r="BO879" s="65">
        <v>2.1786970000000001</v>
      </c>
      <c r="BP879" s="65">
        <v>0.45714500000000002</v>
      </c>
      <c r="BQ879" s="65">
        <v>1.0218879999999999</v>
      </c>
      <c r="BR879" s="65">
        <v>0.851881</v>
      </c>
      <c r="BS879" s="65">
        <v>1.2755099999999999</v>
      </c>
      <c r="BT879" s="65">
        <v>0.96436500000000003</v>
      </c>
      <c r="BU879" s="65">
        <v>1.889535</v>
      </c>
      <c r="BV879" s="65">
        <v>0.54278400000000004</v>
      </c>
      <c r="BW879" s="65">
        <v>0.40883799999999998</v>
      </c>
      <c r="BX879" s="65">
        <v>0.69381899999999996</v>
      </c>
      <c r="BY879" s="65">
        <v>0.87600800000000001</v>
      </c>
      <c r="BZ879" s="65">
        <v>1.364598</v>
      </c>
      <c r="CA879" s="65">
        <v>0.52093800000000001</v>
      </c>
      <c r="CB879" s="65">
        <v>0.53650100000000001</v>
      </c>
      <c r="CC879" s="65">
        <v>0.43879699999999999</v>
      </c>
      <c r="CD879" s="65">
        <v>0.59294899999999995</v>
      </c>
      <c r="CE879" s="65">
        <v>1.116787</v>
      </c>
      <c r="CF879" s="65">
        <v>0.387266</v>
      </c>
      <c r="CG879" s="65">
        <v>0.39801700000000001</v>
      </c>
      <c r="CH879" s="65">
        <v>0.53442000000000001</v>
      </c>
      <c r="CI879" s="65">
        <v>0.61063199999999995</v>
      </c>
      <c r="CJ879" s="65">
        <v>1.70821</v>
      </c>
      <c r="CK879" s="65">
        <v>0.226581</v>
      </c>
      <c r="CL879" s="65">
        <v>0.55659199999999998</v>
      </c>
      <c r="CM879" s="65">
        <v>8.0296999999999993E-2</v>
      </c>
      <c r="CN879" s="66">
        <f t="shared" si="50"/>
        <v>0.80932219999999977</v>
      </c>
      <c r="CO879" s="65">
        <f t="shared" si="51"/>
        <v>0.52652623661773401</v>
      </c>
      <c r="CR879" s="65">
        <v>91</v>
      </c>
      <c r="CS879" s="65" t="s">
        <v>472</v>
      </c>
      <c r="CT879" s="65">
        <v>2.4068749999999999</v>
      </c>
      <c r="CU879" s="65">
        <v>2.1975950000000002</v>
      </c>
      <c r="CV879" s="65">
        <v>3.6808580000000002</v>
      </c>
      <c r="CW879" s="65">
        <v>0.59179099999999996</v>
      </c>
      <c r="CX879" s="65">
        <v>0.200985</v>
      </c>
      <c r="CY879" s="65">
        <v>3.844214</v>
      </c>
      <c r="CZ879" s="65">
        <v>1.7453890000000001</v>
      </c>
      <c r="DA879" s="65">
        <v>0.61834199999999995</v>
      </c>
      <c r="DB879" s="65">
        <v>0.120015</v>
      </c>
      <c r="DC879" s="66">
        <f t="shared" si="52"/>
        <v>1.7117848888888889</v>
      </c>
      <c r="DD879" s="65">
        <f t="shared" si="53"/>
        <v>1.4322641664324225</v>
      </c>
    </row>
    <row r="880" spans="1:108" x14ac:dyDescent="0.2">
      <c r="A880" s="65">
        <v>92</v>
      </c>
      <c r="B880" s="65" t="s">
        <v>472</v>
      </c>
      <c r="C880" s="65">
        <v>0.37006600000000001</v>
      </c>
      <c r="D880" s="65">
        <v>0.28218199999999999</v>
      </c>
      <c r="E880" s="65">
        <v>0.82959300000000002</v>
      </c>
      <c r="F880" s="65">
        <v>0.56376199999999999</v>
      </c>
      <c r="G880" s="65">
        <v>1.164075</v>
      </c>
      <c r="H880" s="65">
        <v>0.85877800000000004</v>
      </c>
      <c r="I880" s="65">
        <v>0.92927499999999996</v>
      </c>
      <c r="J880" s="65">
        <v>0.70911100000000005</v>
      </c>
      <c r="K880" s="65">
        <v>0.50671699999999997</v>
      </c>
      <c r="L880" s="65">
        <v>1.577216</v>
      </c>
      <c r="M880" s="65">
        <v>1.126468</v>
      </c>
      <c r="N880" s="65">
        <v>1.0641510000000001</v>
      </c>
      <c r="O880" s="65">
        <v>7.1147830000000001</v>
      </c>
      <c r="P880" s="65">
        <v>0.28307900000000003</v>
      </c>
      <c r="Q880" s="65">
        <v>0.62077199999999999</v>
      </c>
      <c r="R880" s="65">
        <v>0.34123100000000001</v>
      </c>
      <c r="S880" s="65">
        <v>0.15265799999999999</v>
      </c>
      <c r="T880" s="65">
        <v>0.597858</v>
      </c>
      <c r="U880" s="65">
        <v>1.659799</v>
      </c>
      <c r="V880" s="65">
        <v>0.99497800000000003</v>
      </c>
      <c r="W880" s="65">
        <v>0.69614200000000004</v>
      </c>
      <c r="X880" s="65">
        <v>0.97849399999999997</v>
      </c>
      <c r="Y880" s="65">
        <v>1.6090549999999999</v>
      </c>
      <c r="Z880" s="65">
        <v>0.61798399999999998</v>
      </c>
      <c r="AA880" s="65">
        <v>0.75637900000000002</v>
      </c>
      <c r="AB880" s="65">
        <v>0.23685800000000001</v>
      </c>
      <c r="AC880" s="65">
        <v>0.52197800000000005</v>
      </c>
      <c r="AD880" s="65">
        <v>0.42689300000000002</v>
      </c>
      <c r="AE880" s="65">
        <v>0.91859999999999997</v>
      </c>
      <c r="AF880" s="65">
        <v>1.987045</v>
      </c>
      <c r="AG880" s="65">
        <v>1.8183480000000001</v>
      </c>
      <c r="AH880" s="65">
        <v>0.62285500000000005</v>
      </c>
      <c r="AI880" s="65">
        <v>0.247609</v>
      </c>
      <c r="AJ880" s="65">
        <v>0.90467200000000003</v>
      </c>
      <c r="AK880" s="65">
        <v>0.54868499999999998</v>
      </c>
      <c r="AL880" s="65">
        <v>1.8518509999999999</v>
      </c>
      <c r="AM880" s="65">
        <v>0.25707799999999997</v>
      </c>
      <c r="AN880" s="65">
        <v>1.2048190000000001</v>
      </c>
      <c r="AO880" s="65">
        <v>0.12364</v>
      </c>
      <c r="AP880" s="65">
        <v>0.311533</v>
      </c>
      <c r="AQ880" s="65">
        <v>0.51594865181711613</v>
      </c>
      <c r="AR880" s="66">
        <f t="shared" si="47"/>
        <v>0.94885411345895398</v>
      </c>
      <c r="AS880" s="65">
        <f t="shared" si="48"/>
        <v>1.1037499275792595</v>
      </c>
      <c r="AV880" s="65">
        <v>92</v>
      </c>
      <c r="AW880" s="65" t="s">
        <v>472</v>
      </c>
      <c r="AX880" s="65">
        <v>0.59991000000000005</v>
      </c>
      <c r="AY880" s="65">
        <v>0.49103000000000002</v>
      </c>
      <c r="AZ880" s="65">
        <v>0.30404999999999999</v>
      </c>
      <c r="BA880" s="65">
        <v>0.62121400000000004</v>
      </c>
      <c r="BB880" s="65">
        <v>0.53549800000000003</v>
      </c>
      <c r="BC880" s="65">
        <v>1.1605019999999999</v>
      </c>
      <c r="BD880" s="65">
        <v>0.23073099999999999</v>
      </c>
      <c r="BE880" s="65">
        <v>0.508548</v>
      </c>
      <c r="BF880" s="65">
        <v>0.55727000000000004</v>
      </c>
      <c r="BG880" s="65">
        <v>3.1715360000000001</v>
      </c>
      <c r="BH880" s="65">
        <v>2.0456829999999999</v>
      </c>
      <c r="BI880" s="18">
        <v>1.5277777777777779</v>
      </c>
      <c r="BJ880" s="66">
        <f t="shared" si="49"/>
        <v>0.97947914814814829</v>
      </c>
      <c r="BK880" s="65">
        <f t="shared" si="46"/>
        <v>0.89846182788550544</v>
      </c>
      <c r="BM880" s="65">
        <v>92</v>
      </c>
      <c r="BN880" s="65" t="s">
        <v>472</v>
      </c>
      <c r="BO880" s="65">
        <v>2.2080280000000001</v>
      </c>
      <c r="BP880" s="65">
        <v>0.43449900000000002</v>
      </c>
      <c r="BQ880" s="65">
        <v>0.93618199999999996</v>
      </c>
      <c r="BR880" s="65">
        <v>0.80184599999999995</v>
      </c>
      <c r="BS880" s="65">
        <v>1.1394550000000001</v>
      </c>
      <c r="BT880" s="65">
        <v>1.4040950000000001</v>
      </c>
      <c r="BU880" s="65">
        <v>1.0416650000000001</v>
      </c>
      <c r="BV880" s="65">
        <v>0.49888300000000002</v>
      </c>
      <c r="BW880" s="65">
        <v>0.44508199999999998</v>
      </c>
      <c r="BX880" s="65">
        <v>0.82508300000000001</v>
      </c>
      <c r="BY880" s="65">
        <v>0.85501400000000005</v>
      </c>
      <c r="BZ880" s="65">
        <v>1.3360190000000001</v>
      </c>
      <c r="CA880" s="65">
        <v>0.50420100000000001</v>
      </c>
      <c r="CB880" s="65">
        <v>0.46290999999999999</v>
      </c>
      <c r="CC880" s="65">
        <v>0.452152</v>
      </c>
      <c r="CD880" s="65">
        <v>0.46474300000000002</v>
      </c>
      <c r="CE880" s="65">
        <v>1.189403</v>
      </c>
      <c r="CF880" s="65">
        <v>0.32403900000000002</v>
      </c>
      <c r="CG880" s="65">
        <v>0.37299900000000002</v>
      </c>
      <c r="CH880" s="65">
        <v>0.44836999999999999</v>
      </c>
      <c r="CI880" s="65">
        <v>0.66900199999999999</v>
      </c>
      <c r="CJ880" s="65">
        <v>1.832217</v>
      </c>
      <c r="CK880" s="65">
        <v>0.25699499999999997</v>
      </c>
      <c r="CL880" s="65">
        <v>0.58613199999999999</v>
      </c>
      <c r="CM880" s="65">
        <v>0.100371</v>
      </c>
      <c r="CN880" s="66">
        <f t="shared" si="50"/>
        <v>0.78357540000000003</v>
      </c>
      <c r="CO880" s="65">
        <f t="shared" si="51"/>
        <v>0.50848990936800642</v>
      </c>
      <c r="CR880" s="65">
        <v>92</v>
      </c>
      <c r="CS880" s="65" t="s">
        <v>472</v>
      </c>
      <c r="CT880" s="65">
        <v>3.3538749999999999</v>
      </c>
      <c r="CU880" s="65">
        <v>0.92303800000000003</v>
      </c>
      <c r="CV880" s="65">
        <v>3.2933910000000002</v>
      </c>
      <c r="CW880" s="65">
        <v>0.682365</v>
      </c>
      <c r="CX880" s="65">
        <v>0.22295699999999999</v>
      </c>
      <c r="CY880" s="65">
        <v>3.769857</v>
      </c>
      <c r="CZ880" s="65">
        <v>1.718882</v>
      </c>
      <c r="DA880" s="65">
        <v>0.50894099999999998</v>
      </c>
      <c r="DB880" s="65">
        <v>0.17232900000000001</v>
      </c>
      <c r="DC880" s="66">
        <f t="shared" si="52"/>
        <v>1.6272927777777779</v>
      </c>
      <c r="DD880" s="65">
        <f t="shared" si="53"/>
        <v>1.4613603275565523</v>
      </c>
    </row>
    <row r="881" spans="1:108" x14ac:dyDescent="0.2">
      <c r="A881" s="65">
        <v>93</v>
      </c>
      <c r="B881" s="65" t="s">
        <v>472</v>
      </c>
      <c r="C881" s="65">
        <v>0.371776</v>
      </c>
      <c r="D881" s="65">
        <v>0.309193</v>
      </c>
      <c r="E881" s="65">
        <v>0.87932900000000003</v>
      </c>
      <c r="F881" s="65">
        <v>0.61031100000000005</v>
      </c>
      <c r="G881" s="65">
        <v>1.4340919999999999</v>
      </c>
      <c r="H881" s="65">
        <v>0.73851500000000003</v>
      </c>
      <c r="I881" s="65">
        <v>1.026597</v>
      </c>
      <c r="J881" s="65">
        <v>0.77562200000000003</v>
      </c>
      <c r="K881" s="65">
        <v>0.58421400000000001</v>
      </c>
      <c r="L881" s="65">
        <v>2.0283069999999999</v>
      </c>
      <c r="M881" s="65">
        <v>1.0948260000000001</v>
      </c>
      <c r="N881" s="65">
        <v>1.209036</v>
      </c>
      <c r="O881" s="65">
        <v>8.8836510000000004</v>
      </c>
      <c r="P881" s="65">
        <v>0.29580200000000001</v>
      </c>
      <c r="Q881" s="65">
        <v>0.76309300000000002</v>
      </c>
      <c r="R881" s="65">
        <v>0.302593</v>
      </c>
      <c r="S881" s="65">
        <v>0.184088</v>
      </c>
      <c r="T881" s="65">
        <v>0.66705800000000004</v>
      </c>
      <c r="U881" s="65">
        <v>1.698636</v>
      </c>
      <c r="V881" s="65">
        <v>1.030254</v>
      </c>
      <c r="W881" s="65">
        <v>1.146088</v>
      </c>
      <c r="X881" s="65">
        <v>1.0231269999999999</v>
      </c>
      <c r="Y881" s="65">
        <v>1.664339</v>
      </c>
      <c r="Z881" s="65">
        <v>0.61618399999999995</v>
      </c>
      <c r="AA881" s="65">
        <v>0.74467499999999998</v>
      </c>
      <c r="AB881" s="65">
        <v>0.230491</v>
      </c>
      <c r="AC881" s="65">
        <v>0.56089699999999998</v>
      </c>
      <c r="AD881" s="65">
        <v>0.41483399999999998</v>
      </c>
      <c r="AE881" s="65">
        <v>1.065841</v>
      </c>
      <c r="AF881" s="65">
        <v>2.0417540000000001</v>
      </c>
      <c r="AG881" s="65">
        <v>1.847588</v>
      </c>
      <c r="AH881" s="65">
        <v>0.69521999999999995</v>
      </c>
      <c r="AI881" s="65">
        <v>0.22626399999999999</v>
      </c>
      <c r="AJ881" s="65">
        <v>0.840055</v>
      </c>
      <c r="AK881" s="65">
        <v>0.53754500000000005</v>
      </c>
      <c r="AL881" s="65">
        <v>1.813272</v>
      </c>
      <c r="AM881" s="65">
        <v>0.24149699999999999</v>
      </c>
      <c r="AN881" s="65">
        <v>1.4006019999999999</v>
      </c>
      <c r="AO881" s="65">
        <v>0.163823</v>
      </c>
      <c r="AP881" s="65">
        <v>0.45181900000000003</v>
      </c>
      <c r="AQ881" s="65">
        <v>0.53365568581477141</v>
      </c>
      <c r="AR881" s="66">
        <f t="shared" si="47"/>
        <v>1.0523552118491406</v>
      </c>
      <c r="AS881" s="65">
        <f t="shared" si="48"/>
        <v>1.3613336379444096</v>
      </c>
      <c r="AV881" s="65">
        <v>93</v>
      </c>
      <c r="AW881" s="65" t="s">
        <v>472</v>
      </c>
      <c r="AX881" s="65">
        <v>0.68561099999999997</v>
      </c>
      <c r="AY881" s="65">
        <v>0.53988800000000003</v>
      </c>
      <c r="AZ881" s="65">
        <v>0.33563900000000002</v>
      </c>
      <c r="BA881" s="65">
        <v>0.55910499999999996</v>
      </c>
      <c r="BB881" s="65">
        <v>0.54538399999999998</v>
      </c>
      <c r="BC881" s="65">
        <v>1.264483</v>
      </c>
      <c r="BD881" s="65">
        <v>0.240481</v>
      </c>
      <c r="BE881" s="65">
        <v>0.508548</v>
      </c>
      <c r="BF881" s="65">
        <v>0.59156399999999998</v>
      </c>
      <c r="BG881" s="65">
        <v>2.9066390000000002</v>
      </c>
      <c r="BH881" s="65">
        <v>2.064508</v>
      </c>
      <c r="BI881" s="18">
        <v>1.5023148148148151</v>
      </c>
      <c r="BJ881" s="66">
        <f t="shared" si="49"/>
        <v>0.9786804012345679</v>
      </c>
      <c r="BK881" s="65">
        <f t="shared" si="46"/>
        <v>0.8321264530358462</v>
      </c>
      <c r="BM881" s="65">
        <v>93</v>
      </c>
      <c r="BN881" s="65" t="s">
        <v>472</v>
      </c>
      <c r="BO881" s="65">
        <v>2.1640139999999999</v>
      </c>
      <c r="BP881" s="65">
        <v>0.38496399999999997</v>
      </c>
      <c r="BQ881" s="65">
        <v>1.0317769999999999</v>
      </c>
      <c r="BR881" s="65">
        <v>0.859213</v>
      </c>
      <c r="BS881" s="65">
        <v>1.1507940000000001</v>
      </c>
      <c r="BT881" s="65">
        <v>0.67670300000000005</v>
      </c>
      <c r="BU881" s="65">
        <v>1.1385670000000001</v>
      </c>
      <c r="BV881" s="65">
        <v>0.49489100000000003</v>
      </c>
      <c r="BW881" s="65">
        <v>0.38419199999999998</v>
      </c>
      <c r="BX881" s="65">
        <v>0.75945099999999999</v>
      </c>
      <c r="BY881" s="65">
        <v>0.80539300000000003</v>
      </c>
      <c r="BZ881" s="65">
        <v>1.3360190000000001</v>
      </c>
      <c r="CA881" s="65">
        <v>0.53453700000000004</v>
      </c>
      <c r="CB881" s="65">
        <v>0.47952699999999998</v>
      </c>
      <c r="CC881" s="65">
        <v>0.415904</v>
      </c>
      <c r="CD881" s="65">
        <v>0.49679499999999999</v>
      </c>
      <c r="CE881" s="65">
        <v>1.1593549999999999</v>
      </c>
      <c r="CF881" s="65">
        <v>0.40307300000000001</v>
      </c>
      <c r="CG881" s="65">
        <v>0.35252899999999998</v>
      </c>
      <c r="CH881" s="65">
        <v>0.59329699999999996</v>
      </c>
      <c r="CI881" s="65">
        <v>0.61961200000000005</v>
      </c>
      <c r="CJ881" s="65">
        <v>1.8601190000000001</v>
      </c>
      <c r="CK881" s="65">
        <v>0.21365600000000001</v>
      </c>
      <c r="CL881" s="65">
        <v>0.52394300000000005</v>
      </c>
      <c r="CM881" s="65">
        <v>8.2122000000000001E-2</v>
      </c>
      <c r="CN881" s="66">
        <f t="shared" si="50"/>
        <v>0.75681787999999994</v>
      </c>
      <c r="CO881" s="65">
        <f t="shared" si="51"/>
        <v>0.49519734493788109</v>
      </c>
      <c r="CR881" s="65">
        <v>93</v>
      </c>
      <c r="CS881" s="65" t="s">
        <v>472</v>
      </c>
      <c r="CT881" s="65">
        <v>3.2355</v>
      </c>
      <c r="CU881" s="65">
        <v>1.010886</v>
      </c>
      <c r="CV881" s="65">
        <v>3.0996570000000001</v>
      </c>
      <c r="CW881" s="65">
        <v>0.45289600000000002</v>
      </c>
      <c r="CX881" s="65">
        <v>0.22655900000000001</v>
      </c>
      <c r="CY881" s="65">
        <v>3.3730000000000002</v>
      </c>
      <c r="CZ881" s="65">
        <v>1.8659889999999999</v>
      </c>
      <c r="DA881" s="65">
        <v>0.60724199999999995</v>
      </c>
      <c r="DB881" s="65">
        <v>0.12463100000000001</v>
      </c>
      <c r="DC881" s="66">
        <f t="shared" si="52"/>
        <v>1.5551511111111109</v>
      </c>
      <c r="DD881" s="65">
        <f t="shared" si="53"/>
        <v>1.3615952461761942</v>
      </c>
    </row>
    <row r="882" spans="1:108" x14ac:dyDescent="0.2">
      <c r="A882" s="65">
        <v>94</v>
      </c>
      <c r="B882" s="65" t="s">
        <v>472</v>
      </c>
      <c r="C882" s="65">
        <v>0.42832199999999998</v>
      </c>
      <c r="D882" s="65">
        <v>0.28518199999999999</v>
      </c>
      <c r="E882" s="65">
        <v>0.88728700000000005</v>
      </c>
      <c r="F882" s="65">
        <v>0.60513899999999998</v>
      </c>
      <c r="G882" s="65">
        <v>1.4940960000000001</v>
      </c>
      <c r="H882" s="65">
        <v>0.96741999999999995</v>
      </c>
      <c r="I882" s="65">
        <v>1.0203180000000001</v>
      </c>
      <c r="J882" s="65">
        <v>0.84827300000000005</v>
      </c>
      <c r="K882" s="65">
        <v>0.67959599999999998</v>
      </c>
      <c r="L882" s="65">
        <v>2.249053</v>
      </c>
      <c r="M882" s="65"/>
      <c r="N882" s="65">
        <v>1.316446</v>
      </c>
      <c r="O882" s="65">
        <v>10.22012</v>
      </c>
      <c r="P882" s="65">
        <v>0.34351100000000001</v>
      </c>
      <c r="Q882" s="65">
        <v>0.738815</v>
      </c>
      <c r="R882" s="65">
        <v>0.31363200000000002</v>
      </c>
      <c r="S882" s="65">
        <v>0.15565100000000001</v>
      </c>
      <c r="T882" s="65">
        <v>0.73907</v>
      </c>
      <c r="U882" s="65">
        <v>1.8008409999999999</v>
      </c>
      <c r="V882" s="65">
        <v>0.93584000000000001</v>
      </c>
      <c r="W882" s="65">
        <v>1.48567</v>
      </c>
      <c r="X882" s="65">
        <v>1.081493</v>
      </c>
      <c r="Y882" s="65">
        <v>1.5043059999999999</v>
      </c>
      <c r="Z882" s="65">
        <v>0.61168699999999998</v>
      </c>
      <c r="AA882" s="65">
        <v>0.76515699999999998</v>
      </c>
      <c r="AB882" s="65">
        <v>0.240678</v>
      </c>
      <c r="AC882" s="65">
        <v>0.53685899999999998</v>
      </c>
      <c r="AD882" s="65">
        <v>0.40277400000000002</v>
      </c>
      <c r="AE882" s="65">
        <v>0.85047499999999998</v>
      </c>
      <c r="AF882" s="65">
        <v>2.0264359999999999</v>
      </c>
      <c r="AG882" s="65">
        <v>1.5497080000000001</v>
      </c>
      <c r="AH882" s="65">
        <v>0.748977</v>
      </c>
      <c r="AI882" s="65">
        <v>0.29883900000000002</v>
      </c>
      <c r="AJ882" s="65">
        <v>0.878826</v>
      </c>
      <c r="AK882" s="65">
        <v>0.70465699999999998</v>
      </c>
      <c r="AL882" s="65">
        <v>1.875</v>
      </c>
      <c r="AM882" s="65">
        <v>0.23704600000000001</v>
      </c>
      <c r="AN882" s="65">
        <v>1.367972</v>
      </c>
      <c r="AO882" s="65">
        <v>0.202461</v>
      </c>
      <c r="AP882" s="65">
        <v>0.42311700000000002</v>
      </c>
      <c r="AQ882" s="65">
        <v>0.53487690504103169</v>
      </c>
      <c r="AR882" s="66">
        <f t="shared" si="47"/>
        <v>1.1088906726260255</v>
      </c>
      <c r="AS882" s="65">
        <f t="shared" si="48"/>
        <v>1.5732097282294899</v>
      </c>
      <c r="AV882" s="65">
        <v>94</v>
      </c>
      <c r="AW882" s="65" t="s">
        <v>472</v>
      </c>
      <c r="AX882" s="65">
        <v>0.64701399999999998</v>
      </c>
      <c r="AY882" s="65">
        <v>0.49835800000000002</v>
      </c>
      <c r="AZ882" s="65">
        <v>0.355383</v>
      </c>
      <c r="BA882" s="65">
        <v>0.63010200000000005</v>
      </c>
      <c r="BB882" s="65">
        <v>0.61293900000000001</v>
      </c>
      <c r="BC882" s="65">
        <v>1.4223110000000001</v>
      </c>
      <c r="BD882" s="65">
        <v>0.31847399999999998</v>
      </c>
      <c r="BE882" s="65">
        <v>0.53711799999999998</v>
      </c>
      <c r="BF882" s="65">
        <v>0.69015800000000005</v>
      </c>
      <c r="BG882" s="65">
        <v>3.132155</v>
      </c>
      <c r="BH882" s="65">
        <v>2.1021589999999999</v>
      </c>
      <c r="BI882" s="18">
        <v>1.4711933333333334</v>
      </c>
      <c r="BJ882" s="66">
        <f t="shared" si="49"/>
        <v>1.034780361111111</v>
      </c>
      <c r="BK882" s="65">
        <f t="shared" si="46"/>
        <v>0.88272746123062973</v>
      </c>
      <c r="BM882" s="65">
        <v>94</v>
      </c>
      <c r="BN882" s="65" t="s">
        <v>472</v>
      </c>
      <c r="BO882" s="65">
        <v>2.0393309999999998</v>
      </c>
      <c r="BP882" s="65">
        <v>0.44865300000000002</v>
      </c>
      <c r="BQ882" s="65">
        <v>1.2262660000000001</v>
      </c>
      <c r="BR882" s="65">
        <v>0.86266399999999999</v>
      </c>
      <c r="BS882" s="65">
        <v>1.4073119999999999</v>
      </c>
      <c r="BT882" s="65">
        <v>1.424372</v>
      </c>
      <c r="BU882" s="65">
        <v>1.889535</v>
      </c>
      <c r="BV882" s="65">
        <v>0.51484700000000005</v>
      </c>
      <c r="BW882" s="65">
        <v>0.37259300000000001</v>
      </c>
      <c r="BX882" s="65">
        <v>0.79226600000000003</v>
      </c>
      <c r="BY882" s="65">
        <v>0.91799500000000001</v>
      </c>
      <c r="BZ882" s="65">
        <v>1.371742</v>
      </c>
      <c r="CA882" s="65">
        <v>0.49164799999999997</v>
      </c>
      <c r="CB882" s="65">
        <v>0.588727</v>
      </c>
      <c r="CC882" s="65">
        <v>0.406364</v>
      </c>
      <c r="CD882" s="65">
        <v>0.51282000000000005</v>
      </c>
      <c r="CE882" s="65">
        <v>1.016626</v>
      </c>
      <c r="CF882" s="65">
        <v>0.37146000000000001</v>
      </c>
      <c r="CG882" s="65">
        <v>0.38436999999999999</v>
      </c>
      <c r="CH882" s="65">
        <v>0.57518100000000005</v>
      </c>
      <c r="CI882" s="65">
        <v>0.66451099999999996</v>
      </c>
      <c r="CJ882" s="65">
        <v>1.7175100000000001</v>
      </c>
      <c r="CK882" s="65">
        <v>0.26383800000000002</v>
      </c>
      <c r="CL882" s="65">
        <v>0.55659199999999998</v>
      </c>
      <c r="CM882" s="65">
        <v>9.4895999999999994E-2</v>
      </c>
      <c r="CN882" s="66">
        <f t="shared" si="50"/>
        <v>0.83648475999999983</v>
      </c>
      <c r="CO882" s="65">
        <f t="shared" si="51"/>
        <v>0.53609028975158668</v>
      </c>
      <c r="CR882" s="65">
        <v>94</v>
      </c>
      <c r="CS882" s="65" t="s">
        <v>472</v>
      </c>
      <c r="CT882" s="65">
        <v>2.762</v>
      </c>
      <c r="CU882" s="65">
        <v>1.6701269999999999</v>
      </c>
      <c r="CV882" s="65">
        <v>3.0847639999999998</v>
      </c>
      <c r="CW882" s="65">
        <v>0.41666999999999998</v>
      </c>
      <c r="CX882" s="65">
        <v>0.213952</v>
      </c>
      <c r="CY882" s="65">
        <v>3.125</v>
      </c>
      <c r="CZ882" s="65">
        <v>1.8050269999999999</v>
      </c>
      <c r="DA882" s="65">
        <v>0.65322400000000003</v>
      </c>
      <c r="DB882" s="65">
        <v>0.173098</v>
      </c>
      <c r="DC882" s="66">
        <f t="shared" si="52"/>
        <v>1.5448735555555553</v>
      </c>
      <c r="DD882" s="65">
        <f t="shared" si="53"/>
        <v>1.2325699644261696</v>
      </c>
    </row>
    <row r="883" spans="1:108" x14ac:dyDescent="0.2">
      <c r="A883" s="65">
        <v>95</v>
      </c>
      <c r="B883" s="65" t="s">
        <v>472</v>
      </c>
      <c r="C883" s="65">
        <v>0.40434199999999998</v>
      </c>
      <c r="D883" s="65">
        <v>0.28968300000000002</v>
      </c>
      <c r="E883" s="65">
        <v>0.82760400000000001</v>
      </c>
      <c r="F883" s="65">
        <v>0.55859000000000003</v>
      </c>
      <c r="G883" s="65">
        <v>1.698108</v>
      </c>
      <c r="H883" s="65">
        <v>1.0165630000000001</v>
      </c>
      <c r="I883" s="65">
        <v>1.004621</v>
      </c>
      <c r="J883" s="65">
        <v>0.73469200000000001</v>
      </c>
      <c r="K883" s="65">
        <v>0.61998299999999995</v>
      </c>
      <c r="L883" s="65">
        <v>2.409014</v>
      </c>
      <c r="M883" s="65">
        <v>1.088498</v>
      </c>
      <c r="N883" s="65">
        <v>1.3838919999999999</v>
      </c>
      <c r="O883" s="65">
        <v>8.6478020000000004</v>
      </c>
      <c r="P883" s="65">
        <v>0.34987299999999999</v>
      </c>
      <c r="Q883" s="65">
        <v>0.67309600000000003</v>
      </c>
      <c r="R883" s="65">
        <v>0.30896200000000001</v>
      </c>
      <c r="S883" s="65">
        <v>0.17211399999999999</v>
      </c>
      <c r="T883" s="65">
        <v>0.63453599999999999</v>
      </c>
      <c r="U883" s="65">
        <v>1.8171930000000001</v>
      </c>
      <c r="V883" s="65">
        <v>0.95036500000000002</v>
      </c>
      <c r="W883" s="65">
        <v>0.80650599999999995</v>
      </c>
      <c r="X883" s="65">
        <v>1.124409</v>
      </c>
      <c r="Y883" s="65">
        <v>1.5392220000000001</v>
      </c>
      <c r="Z883" s="65">
        <v>0.60988799999999999</v>
      </c>
      <c r="AA883" s="65">
        <v>0.760768</v>
      </c>
      <c r="AB883" s="65">
        <v>0.22794400000000001</v>
      </c>
      <c r="AC883" s="65">
        <v>0.54372699999999996</v>
      </c>
      <c r="AD883" s="65">
        <v>0.419657</v>
      </c>
      <c r="AE883" s="65">
        <v>0.99112199999999995</v>
      </c>
      <c r="AF883" s="65">
        <v>1.9542189999999999</v>
      </c>
      <c r="AG883" s="65">
        <v>1.5826020000000001</v>
      </c>
      <c r="AH883" s="65">
        <v>0.81617200000000001</v>
      </c>
      <c r="AI883" s="65">
        <v>0.23266700000000001</v>
      </c>
      <c r="AJ883" s="65">
        <v>1.008065</v>
      </c>
      <c r="AK883" s="65">
        <v>0.66148600000000002</v>
      </c>
      <c r="AL883" s="65">
        <v>2.0601850000000002</v>
      </c>
      <c r="AM883" s="65">
        <v>0.25040099999999998</v>
      </c>
      <c r="AN883" s="65">
        <v>1.438253</v>
      </c>
      <c r="AO883" s="65">
        <v>0.20400599999999999</v>
      </c>
      <c r="AP883" s="65">
        <v>0.54211799999999999</v>
      </c>
      <c r="AQ883" s="65">
        <v>0.53792989449003525</v>
      </c>
      <c r="AR883" s="66">
        <f t="shared" si="47"/>
        <v>1.0707531193778057</v>
      </c>
      <c r="AS883" s="65">
        <f t="shared" si="48"/>
        <v>1.3353181835079302</v>
      </c>
      <c r="AV883" s="65">
        <v>95</v>
      </c>
      <c r="AW883" s="65" t="s">
        <v>472</v>
      </c>
      <c r="AX883" s="65">
        <v>0.68986400000000003</v>
      </c>
      <c r="AY883" s="65">
        <v>0.50324400000000002</v>
      </c>
      <c r="AZ883" s="65">
        <v>0.31589600000000001</v>
      </c>
      <c r="BA883" s="65">
        <v>0.60347899999999999</v>
      </c>
      <c r="BB883" s="65">
        <v>0.60305299999999995</v>
      </c>
      <c r="BC883" s="65">
        <v>1.2719100000000001</v>
      </c>
      <c r="BD883" s="65">
        <v>0.269729</v>
      </c>
      <c r="BE883" s="65">
        <v>0.56283099999999997</v>
      </c>
      <c r="BF883" s="65">
        <v>0.775891</v>
      </c>
      <c r="BG883" s="65">
        <v>3.0534119999999998</v>
      </c>
      <c r="BH883" s="65">
        <v>2.315512</v>
      </c>
      <c r="BI883" s="18">
        <v>1.5900207407407407</v>
      </c>
      <c r="BJ883" s="66">
        <f t="shared" si="49"/>
        <v>1.0462368117283949</v>
      </c>
      <c r="BK883" s="65">
        <f t="shared" si="46"/>
        <v>0.89001558903925437</v>
      </c>
      <c r="BM883" s="65">
        <v>95</v>
      </c>
      <c r="BN883" s="65" t="s">
        <v>472</v>
      </c>
      <c r="BO883" s="65">
        <v>2.112676</v>
      </c>
      <c r="BP883" s="65">
        <v>0.40336300000000003</v>
      </c>
      <c r="BQ883" s="65">
        <v>1.2064870000000001</v>
      </c>
      <c r="BR883" s="65">
        <v>0.78071100000000004</v>
      </c>
      <c r="BS883" s="65">
        <v>1.3123590000000001</v>
      </c>
      <c r="BT883" s="65">
        <v>1.7247060000000001</v>
      </c>
      <c r="BU883" s="65">
        <v>2.6405020000000001</v>
      </c>
      <c r="BV883" s="65">
        <v>0.51085599999999998</v>
      </c>
      <c r="BW883" s="65">
        <v>0.43638399999999999</v>
      </c>
      <c r="BX883" s="65">
        <v>0.76413900000000001</v>
      </c>
      <c r="BY883" s="65">
        <v>0.73286899999999999</v>
      </c>
      <c r="BZ883" s="65">
        <v>1.1859850000000001</v>
      </c>
      <c r="CA883" s="65">
        <v>0.45189800000000002</v>
      </c>
      <c r="CB883" s="65">
        <v>0.65282200000000001</v>
      </c>
      <c r="CC883" s="65">
        <v>0.398733</v>
      </c>
      <c r="CD883" s="65">
        <v>0.48878199999999999</v>
      </c>
      <c r="CE883" s="65">
        <v>1.171875</v>
      </c>
      <c r="CF883" s="65">
        <v>0.36355500000000002</v>
      </c>
      <c r="CG883" s="65">
        <v>0.42758400000000002</v>
      </c>
      <c r="CH883" s="65">
        <v>0.66576100000000005</v>
      </c>
      <c r="CI883" s="65">
        <v>0.718391</v>
      </c>
      <c r="CJ883" s="65">
        <v>1.810516</v>
      </c>
      <c r="CK883" s="65">
        <v>0.26916099999999998</v>
      </c>
      <c r="CL883" s="65">
        <v>0.550373</v>
      </c>
      <c r="CM883" s="65">
        <v>7.6647000000000007E-2</v>
      </c>
      <c r="CN883" s="66">
        <f t="shared" si="50"/>
        <v>0.8742854000000001</v>
      </c>
      <c r="CO883" s="65">
        <f t="shared" si="51"/>
        <v>0.63130375780502856</v>
      </c>
      <c r="CR883" s="65">
        <v>95</v>
      </c>
      <c r="CS883" s="65" t="s">
        <v>472</v>
      </c>
      <c r="CT883" s="65">
        <v>2.3279380000000001</v>
      </c>
      <c r="CU883" s="65">
        <v>1.4064559999999999</v>
      </c>
      <c r="CV883" s="65">
        <v>3.0400429999999998</v>
      </c>
      <c r="CW883" s="65">
        <v>0.50120900000000002</v>
      </c>
      <c r="CX883" s="65">
        <v>0.22511800000000001</v>
      </c>
      <c r="CY883" s="65">
        <v>3.125</v>
      </c>
      <c r="CZ883" s="65">
        <v>1.831531</v>
      </c>
      <c r="DA883" s="65">
        <v>0.64053899999999997</v>
      </c>
      <c r="DB883" s="65">
        <v>0.12463100000000001</v>
      </c>
      <c r="DC883" s="66">
        <f t="shared" si="52"/>
        <v>1.469162777777778</v>
      </c>
      <c r="DD883" s="65">
        <f t="shared" si="53"/>
        <v>1.1758594899799653</v>
      </c>
    </row>
    <row r="884" spans="1:108" x14ac:dyDescent="0.2">
      <c r="A884" s="65">
        <v>96</v>
      </c>
      <c r="B884" s="65" t="s">
        <v>472</v>
      </c>
      <c r="C884" s="65">
        <v>0.35634900000000003</v>
      </c>
      <c r="D884" s="65">
        <v>0.375245</v>
      </c>
      <c r="E884" s="65">
        <v>0.835561</v>
      </c>
      <c r="F884" s="65">
        <v>0.54307300000000003</v>
      </c>
      <c r="G884" s="65">
        <v>1.4880960000000001</v>
      </c>
      <c r="H884" s="65">
        <v>1.156245</v>
      </c>
      <c r="I884" s="65">
        <v>0.97950599999999999</v>
      </c>
      <c r="J884" s="65">
        <v>0.81655199999999994</v>
      </c>
      <c r="K884" s="65">
        <v>0.75113300000000005</v>
      </c>
      <c r="L884" s="65">
        <v>2.399416</v>
      </c>
      <c r="M884" s="65">
        <v>0.88915100000000002</v>
      </c>
      <c r="N884" s="65">
        <v>1.5462659999999999</v>
      </c>
      <c r="O884" s="65">
        <v>8.3726420000000008</v>
      </c>
      <c r="P884" s="65">
        <v>0.42302800000000002</v>
      </c>
      <c r="Q884" s="65">
        <v>0.74844299999999997</v>
      </c>
      <c r="R884" s="65">
        <v>0.28207100000000002</v>
      </c>
      <c r="S884" s="65">
        <v>0.17810100000000001</v>
      </c>
      <c r="T884" s="65">
        <v>0.733568</v>
      </c>
      <c r="U884" s="65">
        <v>1.498316</v>
      </c>
      <c r="V884" s="65">
        <v>1.1443810000000001</v>
      </c>
      <c r="W884" s="65">
        <v>1.171557</v>
      </c>
      <c r="X884" s="65">
        <v>1.0402929999999999</v>
      </c>
      <c r="Y884" s="65">
        <v>1.382099</v>
      </c>
      <c r="Z884" s="65">
        <v>0.63147699999999996</v>
      </c>
      <c r="AA884" s="65">
        <v>0.72126599999999996</v>
      </c>
      <c r="AB884" s="65">
        <v>0.22412399999999999</v>
      </c>
      <c r="AC884" s="65">
        <v>0.52083299999999999</v>
      </c>
      <c r="AD884" s="65">
        <v>0.42327500000000001</v>
      </c>
      <c r="AE884" s="65">
        <v>1.272416</v>
      </c>
      <c r="AF884" s="65">
        <v>2.1424189999999999</v>
      </c>
      <c r="AG884" s="65">
        <v>2.0741960000000002</v>
      </c>
      <c r="AH884" s="65">
        <v>0.69832099999999997</v>
      </c>
      <c r="AI884" s="65">
        <v>0.23907100000000001</v>
      </c>
      <c r="AJ884" s="65">
        <v>0.77543399999999996</v>
      </c>
      <c r="AK884" s="65">
        <v>0.67680499999999999</v>
      </c>
      <c r="AL884" s="65">
        <v>1.844136</v>
      </c>
      <c r="AM884" s="65">
        <v>0.26041700000000001</v>
      </c>
      <c r="AN884" s="65">
        <v>1.4583330000000001</v>
      </c>
      <c r="AO884" s="65">
        <v>0.15145900000000001</v>
      </c>
      <c r="AP884" s="65">
        <v>0.34120200000000001</v>
      </c>
      <c r="AQ884" s="65">
        <v>0.55014161781946069</v>
      </c>
      <c r="AR884" s="66">
        <f t="shared" si="47"/>
        <v>1.0760101858004747</v>
      </c>
      <c r="AS884" s="65">
        <f t="shared" si="48"/>
        <v>1.2985886663742272</v>
      </c>
      <c r="AV884" s="65">
        <v>96</v>
      </c>
      <c r="AW884" s="65" t="s">
        <v>472</v>
      </c>
      <c r="AX884" s="65">
        <v>0.78199099999999999</v>
      </c>
      <c r="AY884" s="65">
        <v>0.54477399999999998</v>
      </c>
      <c r="AZ884" s="65">
        <v>0.36722900000000003</v>
      </c>
      <c r="BA884" s="65">
        <v>0.70997399999999999</v>
      </c>
      <c r="BB884" s="65">
        <v>0.73651500000000003</v>
      </c>
      <c r="BC884" s="65">
        <v>1.6005640000000001</v>
      </c>
      <c r="BD884" s="65">
        <v>0.36072100000000001</v>
      </c>
      <c r="BE884" s="65">
        <v>0.49140600000000001</v>
      </c>
      <c r="BF884" s="65">
        <v>0.64729000000000003</v>
      </c>
      <c r="BG884" s="65">
        <v>2.7706189999999999</v>
      </c>
      <c r="BH884" s="65">
        <v>2.0205820000000001</v>
      </c>
      <c r="BI884" s="18">
        <v>1.7371400000000001</v>
      </c>
      <c r="BJ884" s="66">
        <f t="shared" si="49"/>
        <v>1.0640670833333334</v>
      </c>
      <c r="BK884" s="65">
        <f t="shared" si="46"/>
        <v>0.78343552818573059</v>
      </c>
      <c r="BM884" s="65">
        <v>96</v>
      </c>
      <c r="BN884" s="65" t="s">
        <v>472</v>
      </c>
      <c r="BO884" s="65">
        <v>2.230035</v>
      </c>
      <c r="BP884" s="65">
        <v>0.426008</v>
      </c>
      <c r="BQ884" s="65">
        <v>1.0779270000000001</v>
      </c>
      <c r="BR884" s="65">
        <v>0.77941700000000003</v>
      </c>
      <c r="BS884" s="65">
        <v>1.4625859999999999</v>
      </c>
      <c r="BT884" s="65">
        <v>1.2710360000000001</v>
      </c>
      <c r="BU884" s="65">
        <v>1.5261629999999999</v>
      </c>
      <c r="BV884" s="65">
        <v>0.51085599999999998</v>
      </c>
      <c r="BW884" s="65">
        <v>0.45233099999999998</v>
      </c>
      <c r="BX884" s="65">
        <v>0.679755</v>
      </c>
      <c r="BY884" s="65">
        <v>0.72332600000000002</v>
      </c>
      <c r="BZ884" s="65">
        <v>1.1645509999999999</v>
      </c>
      <c r="CA884" s="65">
        <v>0.51361599999999996</v>
      </c>
      <c r="CB884" s="65">
        <v>0.58397900000000003</v>
      </c>
      <c r="CC884" s="65">
        <v>0.44261299999999998</v>
      </c>
      <c r="CD884" s="65">
        <v>0.52083400000000002</v>
      </c>
      <c r="CE884" s="65">
        <v>1.0942510000000001</v>
      </c>
      <c r="CF884" s="65">
        <v>0.44258999999999998</v>
      </c>
      <c r="CG884" s="65">
        <v>0.409389</v>
      </c>
      <c r="CH884" s="65">
        <v>0.56612300000000004</v>
      </c>
      <c r="CI884" s="65">
        <v>0.86655899999999997</v>
      </c>
      <c r="CJ884" s="65">
        <v>1.6803079999999999</v>
      </c>
      <c r="CK884" s="65">
        <v>0.28892899999999999</v>
      </c>
      <c r="CL884" s="65">
        <v>0.51772399999999996</v>
      </c>
      <c r="CM884" s="65">
        <v>0.11497</v>
      </c>
      <c r="CN884" s="66">
        <f t="shared" si="50"/>
        <v>0.81383504000000007</v>
      </c>
      <c r="CO884" s="65">
        <f t="shared" si="51"/>
        <v>0.50617543187066738</v>
      </c>
      <c r="CR884" s="65">
        <v>96</v>
      </c>
      <c r="CS884" s="65" t="s">
        <v>472</v>
      </c>
      <c r="CT884" s="65">
        <v>3.097375</v>
      </c>
      <c r="CU884" s="65">
        <v>2.1536710000000001</v>
      </c>
      <c r="CV884" s="65">
        <v>3.6063519999999998</v>
      </c>
      <c r="CW884" s="65">
        <v>0.58876499999999998</v>
      </c>
      <c r="CX884" s="65">
        <v>0.215393</v>
      </c>
      <c r="CY884" s="65">
        <v>3.397786</v>
      </c>
      <c r="CZ884" s="65">
        <v>1.90442</v>
      </c>
      <c r="DA884" s="65">
        <v>0.70078499999999999</v>
      </c>
      <c r="DB884" s="65">
        <v>0.126169</v>
      </c>
      <c r="DC884" s="66">
        <f t="shared" si="52"/>
        <v>1.7545240000000002</v>
      </c>
      <c r="DD884" s="65">
        <f t="shared" si="53"/>
        <v>1.3966225803810597</v>
      </c>
    </row>
    <row r="885" spans="1:108" x14ac:dyDescent="0.2">
      <c r="A885" s="65">
        <v>97</v>
      </c>
      <c r="B885" s="65" t="s">
        <v>472</v>
      </c>
      <c r="C885" s="65">
        <v>0.35634900000000003</v>
      </c>
      <c r="D885" s="65">
        <v>0.337723</v>
      </c>
      <c r="E885" s="65">
        <v>0.82561399999999996</v>
      </c>
      <c r="F885" s="65">
        <v>0.61031100000000005</v>
      </c>
      <c r="G885" s="65">
        <v>1.626104</v>
      </c>
      <c r="H885" s="65">
        <v>1.1588529999999999</v>
      </c>
      <c r="I885" s="65">
        <v>0.99520299999999995</v>
      </c>
      <c r="J885" s="65">
        <v>0.71422699999999995</v>
      </c>
      <c r="K885" s="65">
        <v>0.63786699999999996</v>
      </c>
      <c r="L885" s="65">
        <v>2.6873459999999998</v>
      </c>
      <c r="M885" s="65">
        <v>1.031541</v>
      </c>
      <c r="N885" s="65">
        <v>1.688647</v>
      </c>
      <c r="O885" s="65">
        <v>8.8050280000000001</v>
      </c>
      <c r="P885" s="65">
        <v>0.38167899999999999</v>
      </c>
      <c r="Q885" s="65">
        <v>0.566774</v>
      </c>
      <c r="R885" s="65">
        <v>0.28065600000000002</v>
      </c>
      <c r="S885" s="65">
        <v>0.181094</v>
      </c>
      <c r="T885" s="65">
        <v>0.72989999999999999</v>
      </c>
      <c r="U885" s="65">
        <v>1.6373139999999999</v>
      </c>
      <c r="V885" s="65">
        <v>1.048929</v>
      </c>
      <c r="W885" s="65">
        <v>0.68765299999999996</v>
      </c>
      <c r="X885" s="65">
        <v>1.054027</v>
      </c>
      <c r="Y885" s="65">
        <v>1.6352420000000001</v>
      </c>
      <c r="Z885" s="65">
        <v>0.66026200000000002</v>
      </c>
      <c r="AA885" s="65">
        <v>0.76954599999999995</v>
      </c>
      <c r="AB885" s="65">
        <v>0.23558499999999999</v>
      </c>
      <c r="AC885" s="65">
        <v>0.53113600000000005</v>
      </c>
      <c r="AD885" s="65">
        <v>0.42930499999999999</v>
      </c>
      <c r="AE885" s="65">
        <v>0.99551699999999999</v>
      </c>
      <c r="AF885" s="65">
        <v>2.3196780000000001</v>
      </c>
      <c r="AG885" s="65">
        <v>1.6483920000000001</v>
      </c>
      <c r="AH885" s="65">
        <v>0.71382800000000002</v>
      </c>
      <c r="AI885" s="65">
        <v>0.30951099999999998</v>
      </c>
      <c r="AJ885" s="65">
        <v>0.85297800000000001</v>
      </c>
      <c r="AK885" s="65">
        <v>0.66566400000000003</v>
      </c>
      <c r="AL885" s="65">
        <v>1.9675929999999999</v>
      </c>
      <c r="AM885" s="65">
        <v>0.35278700000000002</v>
      </c>
      <c r="AN885" s="65">
        <v>1.55497</v>
      </c>
      <c r="AO885" s="65">
        <v>0.13445799999999999</v>
      </c>
      <c r="AP885" s="65">
        <v>0.56146799999999997</v>
      </c>
      <c r="AQ885" s="65">
        <v>0.66249026963657676</v>
      </c>
      <c r="AR885" s="66">
        <f t="shared" si="47"/>
        <v>1.0986158358447946</v>
      </c>
      <c r="AS885" s="65">
        <f t="shared" si="48"/>
        <v>1.3704184282664083</v>
      </c>
      <c r="AV885" s="65">
        <v>97</v>
      </c>
      <c r="AW885" s="65" t="s">
        <v>472</v>
      </c>
      <c r="AX885" s="65">
        <v>0.83769199999999999</v>
      </c>
      <c r="AY885" s="65">
        <v>0.52034499999999995</v>
      </c>
      <c r="AZ885" s="65">
        <v>0.339588</v>
      </c>
      <c r="BA885" s="65">
        <v>0.70997399999999999</v>
      </c>
      <c r="BB885" s="65">
        <v>0.65907400000000005</v>
      </c>
      <c r="BC885" s="65">
        <v>1.387032</v>
      </c>
      <c r="BD885" s="65">
        <v>0.32172400000000001</v>
      </c>
      <c r="BE885" s="65">
        <v>0.56283099999999997</v>
      </c>
      <c r="BF885" s="65">
        <v>0.68158399999999997</v>
      </c>
      <c r="BG885" s="65">
        <v>2.7384019999999998</v>
      </c>
      <c r="BH885" s="65">
        <v>1.813504</v>
      </c>
      <c r="BI885" s="18">
        <v>1.4853392592592594</v>
      </c>
      <c r="BJ885" s="66">
        <f t="shared" si="49"/>
        <v>1.0047574382716049</v>
      </c>
      <c r="BK885" s="65">
        <f t="shared" si="46"/>
        <v>0.73908170989990241</v>
      </c>
      <c r="BM885" s="65">
        <v>97</v>
      </c>
      <c r="BN885" s="65" t="s">
        <v>472</v>
      </c>
      <c r="BO885" s="65">
        <v>1.9733099999999999</v>
      </c>
      <c r="BP885" s="65">
        <v>0.409024</v>
      </c>
      <c r="BQ885" s="65">
        <v>1.1702269999999999</v>
      </c>
      <c r="BR885" s="65">
        <v>0.84497999999999995</v>
      </c>
      <c r="BS885" s="65">
        <v>1.359127</v>
      </c>
      <c r="BT885" s="65">
        <v>1.3825529999999999</v>
      </c>
      <c r="BU885" s="65">
        <v>1.574614</v>
      </c>
      <c r="BV885" s="65">
        <v>0.470945</v>
      </c>
      <c r="BW885" s="65">
        <v>0.53931799999999996</v>
      </c>
      <c r="BX885" s="65">
        <v>0.76413900000000001</v>
      </c>
      <c r="BY885" s="65">
        <v>0.86646500000000004</v>
      </c>
      <c r="BZ885" s="65">
        <v>1.071674</v>
      </c>
      <c r="CA885" s="65">
        <v>0.54708900000000005</v>
      </c>
      <c r="CB885" s="65">
        <v>0.51276200000000005</v>
      </c>
      <c r="CC885" s="65">
        <v>0.43307400000000001</v>
      </c>
      <c r="CD885" s="65">
        <v>0.60897400000000002</v>
      </c>
      <c r="CE885" s="65">
        <v>1.1868989999999999</v>
      </c>
      <c r="CF885" s="65">
        <v>0.42678300000000002</v>
      </c>
      <c r="CG885" s="65">
        <v>0.47079700000000002</v>
      </c>
      <c r="CH885" s="65">
        <v>0.50271699999999997</v>
      </c>
      <c r="CI885" s="65">
        <v>0.655532</v>
      </c>
      <c r="CJ885" s="65">
        <v>1.652406</v>
      </c>
      <c r="CK885" s="65">
        <v>0.29044999999999999</v>
      </c>
      <c r="CL885" s="65">
        <v>0.50528600000000001</v>
      </c>
      <c r="CM885" s="65">
        <v>8.0296999999999993E-2</v>
      </c>
      <c r="CN885" s="66">
        <f t="shared" si="50"/>
        <v>0.81197768000000015</v>
      </c>
      <c r="CO885" s="65">
        <f t="shared" si="51"/>
        <v>0.48253020150407111</v>
      </c>
      <c r="CR885" s="65">
        <v>97</v>
      </c>
      <c r="CS885" s="65" t="s">
        <v>472</v>
      </c>
      <c r="CT885" s="65">
        <v>2.6436250000000001</v>
      </c>
      <c r="CU885" s="65">
        <v>1.3625320000000001</v>
      </c>
      <c r="CV885" s="65">
        <v>3.1890990000000001</v>
      </c>
      <c r="CW885" s="65">
        <v>0.67934799999999995</v>
      </c>
      <c r="CX885" s="65">
        <v>0.24240800000000001</v>
      </c>
      <c r="CY885" s="65">
        <v>3.844214</v>
      </c>
      <c r="CZ885" s="65">
        <v>1.6552709999999999</v>
      </c>
      <c r="DA885" s="65">
        <v>0.64053899999999997</v>
      </c>
      <c r="DB885" s="65">
        <v>0.126169</v>
      </c>
      <c r="DC885" s="66">
        <f t="shared" si="52"/>
        <v>1.598133888888889</v>
      </c>
      <c r="DD885" s="65">
        <f t="shared" si="53"/>
        <v>1.3459986633537608</v>
      </c>
    </row>
    <row r="886" spans="1:108" x14ac:dyDescent="0.2">
      <c r="A886" s="65">
        <v>98</v>
      </c>
      <c r="B886" s="65" t="s">
        <v>472</v>
      </c>
      <c r="C886" s="65">
        <v>0.39233600000000002</v>
      </c>
      <c r="D886" s="65">
        <v>0.36622500000000002</v>
      </c>
      <c r="E886" s="65">
        <v>0.835561</v>
      </c>
      <c r="F886" s="65">
        <v>0.60513899999999998</v>
      </c>
      <c r="G886" s="65">
        <v>1.6081030000000001</v>
      </c>
      <c r="H886" s="65">
        <v>0.97000200000000003</v>
      </c>
      <c r="I886" s="65">
        <v>1.1615930000000001</v>
      </c>
      <c r="J886" s="65">
        <v>0.62418099999999999</v>
      </c>
      <c r="K886" s="65">
        <v>0.70344099999999998</v>
      </c>
      <c r="L886" s="65">
        <v>2.0954899999999999</v>
      </c>
      <c r="M886" s="65">
        <v>1.0663480000000001</v>
      </c>
      <c r="N886" s="65">
        <v>1.433856</v>
      </c>
      <c r="O886" s="65">
        <v>8.5691790000000001</v>
      </c>
      <c r="P886" s="65">
        <v>0.29262100000000002</v>
      </c>
      <c r="Q886" s="65">
        <v>0.69946799999999998</v>
      </c>
      <c r="R886" s="65">
        <v>0.28943000000000002</v>
      </c>
      <c r="S886" s="65">
        <v>0.182591</v>
      </c>
      <c r="T886" s="65">
        <v>0.715229</v>
      </c>
      <c r="U886" s="65">
        <v>1.6904600000000001</v>
      </c>
      <c r="V886" s="65">
        <v>1.2066319999999999</v>
      </c>
      <c r="W886" s="65">
        <v>0.58577800000000002</v>
      </c>
      <c r="X886" s="65">
        <v>1.134709</v>
      </c>
      <c r="Y886" s="65">
        <v>1.5974159999999999</v>
      </c>
      <c r="Z886" s="65">
        <v>0.65576400000000001</v>
      </c>
      <c r="AA886" s="65">
        <v>0.71248800000000001</v>
      </c>
      <c r="AB886" s="65">
        <v>0.23813200000000001</v>
      </c>
      <c r="AC886" s="65">
        <v>0.65705100000000005</v>
      </c>
      <c r="AD886" s="65">
        <v>0.40639199999999998</v>
      </c>
      <c r="AE886" s="65">
        <v>1.028481</v>
      </c>
      <c r="AF886" s="65">
        <v>2.2780990000000001</v>
      </c>
      <c r="AG886" s="65">
        <v>1.7909360000000001</v>
      </c>
      <c r="AH886" s="65">
        <v>0.68694999999999995</v>
      </c>
      <c r="AI886" s="65">
        <v>0.25614799999999999</v>
      </c>
      <c r="AJ886" s="65">
        <v>0.81420599999999999</v>
      </c>
      <c r="AK886" s="65">
        <v>0.71579800000000005</v>
      </c>
      <c r="AL886" s="65">
        <v>1.8904319999999999</v>
      </c>
      <c r="AM886" s="65">
        <v>0.36324800000000002</v>
      </c>
      <c r="AN886" s="65">
        <v>1.439508</v>
      </c>
      <c r="AO886" s="65">
        <v>0.13136700000000001</v>
      </c>
      <c r="AP886" s="65">
        <v>0.46665400000000001</v>
      </c>
      <c r="AQ886" s="65">
        <v>0.60204185228604923</v>
      </c>
      <c r="AR886" s="66">
        <f t="shared" si="47"/>
        <v>1.0721825329825865</v>
      </c>
      <c r="AS886" s="65">
        <f t="shared" si="48"/>
        <v>1.3212621270584508</v>
      </c>
      <c r="AV886" s="65">
        <v>98</v>
      </c>
      <c r="AW886" s="65" t="s">
        <v>472</v>
      </c>
      <c r="AX886" s="65">
        <v>0.70488700000000004</v>
      </c>
      <c r="AY886" s="65">
        <v>0.66203500000000004</v>
      </c>
      <c r="AZ886" s="65">
        <v>0.40276699999999999</v>
      </c>
      <c r="BA886" s="65">
        <v>0.52360700000000004</v>
      </c>
      <c r="BB886" s="65">
        <v>0.56350800000000001</v>
      </c>
      <c r="BC886" s="65">
        <v>1.379605</v>
      </c>
      <c r="BD886" s="65">
        <v>0.31847399999999998</v>
      </c>
      <c r="BE886" s="65">
        <v>0.58140199999999997</v>
      </c>
      <c r="BF886" s="65">
        <v>0.74159900000000001</v>
      </c>
      <c r="BG886" s="65">
        <v>3.28966</v>
      </c>
      <c r="BH886" s="65">
        <v>2.2151109999999998</v>
      </c>
      <c r="BI886" s="18">
        <v>1.587191111111111</v>
      </c>
      <c r="BJ886" s="66">
        <f t="shared" si="49"/>
        <v>1.0808205092592591</v>
      </c>
      <c r="BK886" s="65">
        <f t="shared" si="46"/>
        <v>0.92367603367802265</v>
      </c>
      <c r="BM886" s="65">
        <v>98</v>
      </c>
      <c r="BN886" s="65" t="s">
        <v>472</v>
      </c>
      <c r="BO886" s="65">
        <v>2.1346829999999999</v>
      </c>
      <c r="BP886" s="65">
        <v>0.45997500000000002</v>
      </c>
      <c r="BQ886" s="65">
        <v>1.2658229999999999</v>
      </c>
      <c r="BR886" s="65">
        <v>0.86266399999999999</v>
      </c>
      <c r="BS886" s="65">
        <v>1.2273240000000001</v>
      </c>
      <c r="BT886" s="65">
        <v>1.3065180000000001</v>
      </c>
      <c r="BU886" s="65">
        <v>1.6230599999999999</v>
      </c>
      <c r="BV886" s="65">
        <v>0.50287400000000004</v>
      </c>
      <c r="BW886" s="65">
        <v>0.42333599999999999</v>
      </c>
      <c r="BX886" s="65">
        <v>0.77351499999999995</v>
      </c>
      <c r="BY886" s="65">
        <v>0.79203299999999999</v>
      </c>
      <c r="BZ886" s="65">
        <v>1.2288520000000001</v>
      </c>
      <c r="CA886" s="65">
        <v>0.68098499999999995</v>
      </c>
      <c r="CB886" s="65">
        <v>0.54837100000000005</v>
      </c>
      <c r="CC886" s="65">
        <v>0.341499</v>
      </c>
      <c r="CD886" s="65">
        <v>0.50480800000000003</v>
      </c>
      <c r="CE886" s="65">
        <v>0.98908300000000005</v>
      </c>
      <c r="CF886" s="65">
        <v>0.36355500000000002</v>
      </c>
      <c r="CG886" s="65">
        <v>0.43668099999999999</v>
      </c>
      <c r="CH886" s="65">
        <v>0.53895000000000004</v>
      </c>
      <c r="CI886" s="65">
        <v>0.718391</v>
      </c>
      <c r="CJ886" s="65">
        <v>1.736111</v>
      </c>
      <c r="CK886" s="65">
        <v>0.29957400000000001</v>
      </c>
      <c r="CL886" s="65">
        <v>0.57835800000000004</v>
      </c>
      <c r="CM886" s="65">
        <v>0.100371</v>
      </c>
      <c r="CN886" s="66">
        <f t="shared" si="50"/>
        <v>0.81749576000000024</v>
      </c>
      <c r="CO886" s="65">
        <f t="shared" si="51"/>
        <v>0.50476550711562063</v>
      </c>
      <c r="CR886" s="65">
        <v>98</v>
      </c>
      <c r="CS886" s="65" t="s">
        <v>472</v>
      </c>
      <c r="CT886" s="65">
        <v>3.2749380000000001</v>
      </c>
      <c r="CU886" s="65">
        <v>1.8459490000000001</v>
      </c>
      <c r="CV886" s="65">
        <v>3.3530039999999999</v>
      </c>
      <c r="CW886" s="65">
        <v>0.54951300000000003</v>
      </c>
      <c r="CX886" s="65">
        <v>0.25897599999999998</v>
      </c>
      <c r="CY886" s="65">
        <v>3.7946430000000002</v>
      </c>
      <c r="CZ886" s="65">
        <v>2.1999580000000001</v>
      </c>
      <c r="DA886" s="65">
        <v>0.64529199999999998</v>
      </c>
      <c r="DB886" s="65">
        <v>0.13309299999999999</v>
      </c>
      <c r="DC886" s="66">
        <f t="shared" si="52"/>
        <v>1.7839295555555554</v>
      </c>
      <c r="DD886" s="65">
        <f t="shared" si="53"/>
        <v>1.4481030618826058</v>
      </c>
    </row>
    <row r="887" spans="1:108" x14ac:dyDescent="0.2">
      <c r="A887" s="65">
        <v>99</v>
      </c>
      <c r="B887" s="65" t="s">
        <v>472</v>
      </c>
      <c r="C887" s="65">
        <v>0.38378299999999999</v>
      </c>
      <c r="D887" s="65">
        <v>0.36023100000000002</v>
      </c>
      <c r="E887" s="65">
        <v>0.79378300000000002</v>
      </c>
      <c r="F887" s="65">
        <v>0.68789299999999998</v>
      </c>
      <c r="G887" s="65">
        <v>1.8301179999999999</v>
      </c>
      <c r="H887" s="65">
        <v>0.94156899999999999</v>
      </c>
      <c r="I887" s="65">
        <v>1.0517129999999999</v>
      </c>
      <c r="J887" s="65">
        <v>0.57915899999999998</v>
      </c>
      <c r="K887" s="65">
        <v>0.69747999999999999</v>
      </c>
      <c r="L887" s="65">
        <v>1.9707209999999999</v>
      </c>
      <c r="M887" s="65">
        <v>1.022049</v>
      </c>
      <c r="N887" s="65">
        <v>1.393885</v>
      </c>
      <c r="O887" s="65">
        <v>11.399369999999999</v>
      </c>
      <c r="P887" s="65">
        <v>0.38167899999999999</v>
      </c>
      <c r="Q887" s="65">
        <v>0.83718400000000004</v>
      </c>
      <c r="R887" s="65">
        <v>0.29509200000000002</v>
      </c>
      <c r="S887" s="65">
        <v>0.17959800000000001</v>
      </c>
      <c r="T887" s="65">
        <v>0.71706300000000001</v>
      </c>
      <c r="U887" s="65">
        <v>1.862163</v>
      </c>
      <c r="V887" s="65">
        <v>1.1910689999999999</v>
      </c>
      <c r="W887" s="65">
        <v>0.63671599999999995</v>
      </c>
      <c r="X887" s="65">
        <v>1.1381429999999999</v>
      </c>
      <c r="Y887" s="65">
        <v>1.690526</v>
      </c>
      <c r="Z887" s="65">
        <v>0.60089199999999998</v>
      </c>
      <c r="AA887" s="65">
        <v>0.78563899999999998</v>
      </c>
      <c r="AB887" s="65">
        <v>0.26869399999999999</v>
      </c>
      <c r="AC887" s="65">
        <v>0.61469799999999997</v>
      </c>
      <c r="AD887" s="65">
        <v>0.45462900000000001</v>
      </c>
      <c r="AE887" s="65">
        <v>1.0878159999999999</v>
      </c>
      <c r="AF887" s="65">
        <v>2.2780990000000001</v>
      </c>
      <c r="AG887" s="65">
        <v>1.8146929999999999</v>
      </c>
      <c r="AH887" s="65">
        <v>0.69211800000000001</v>
      </c>
      <c r="AI887" s="65">
        <v>0.27535900000000002</v>
      </c>
      <c r="AJ887" s="65">
        <v>0.80128299999999997</v>
      </c>
      <c r="AK887" s="65">
        <v>0.61135200000000001</v>
      </c>
      <c r="AL887" s="65">
        <v>2.044753</v>
      </c>
      <c r="AM887" s="65">
        <v>0.33275500000000002</v>
      </c>
      <c r="AN887" s="65">
        <v>1.566265</v>
      </c>
      <c r="AO887" s="65">
        <v>0.12982199999999999</v>
      </c>
      <c r="AP887" s="65">
        <v>0.34668500000000002</v>
      </c>
      <c r="AQ887" s="65">
        <v>0.6282971864009379</v>
      </c>
      <c r="AR887" s="66">
        <f t="shared" si="47"/>
        <v>1.1554838094244126</v>
      </c>
      <c r="AS887" s="65">
        <f t="shared" si="48"/>
        <v>1.7370512726413136</v>
      </c>
      <c r="AV887" s="65">
        <v>99</v>
      </c>
      <c r="AW887" s="65" t="s">
        <v>472</v>
      </c>
      <c r="AX887" s="65">
        <v>0.85696799999999995</v>
      </c>
      <c r="AY887" s="65">
        <v>0.59851900000000002</v>
      </c>
      <c r="AZ887" s="65">
        <v>0.39487</v>
      </c>
      <c r="BA887" s="65">
        <v>0.62122699999999997</v>
      </c>
      <c r="BB887" s="65">
        <v>0.62447299999999994</v>
      </c>
      <c r="BC887" s="65">
        <v>1.4557340000000001</v>
      </c>
      <c r="BD887" s="65">
        <v>0.30222599999999999</v>
      </c>
      <c r="BE887" s="65">
        <v>0.59140199999999998</v>
      </c>
      <c r="BF887" s="65">
        <v>0.74588500000000002</v>
      </c>
      <c r="BG887" s="65">
        <v>3.0140310000000001</v>
      </c>
      <c r="BH887" s="65">
        <v>2.1398100000000002</v>
      </c>
      <c r="BI887" s="18">
        <v>1.5108022222222222</v>
      </c>
      <c r="BJ887" s="66">
        <f t="shared" si="49"/>
        <v>1.0713289351851853</v>
      </c>
      <c r="BK887" s="65">
        <f t="shared" si="46"/>
        <v>0.84279795457473894</v>
      </c>
      <c r="BM887" s="65">
        <v>99</v>
      </c>
      <c r="BN887" s="65" t="s">
        <v>472</v>
      </c>
      <c r="BO887" s="65">
        <v>2.2740490000000002</v>
      </c>
      <c r="BP887" s="65">
        <v>0.46988200000000002</v>
      </c>
      <c r="BQ887" s="65">
        <v>1.17682</v>
      </c>
      <c r="BR887" s="65">
        <v>0.86266399999999999</v>
      </c>
      <c r="BS887" s="65">
        <v>1.2202390000000001</v>
      </c>
      <c r="BT887" s="65">
        <v>1.3648119999999999</v>
      </c>
      <c r="BU887" s="65">
        <v>1.187014</v>
      </c>
      <c r="BV887" s="65">
        <v>0.51085599999999998</v>
      </c>
      <c r="BW887" s="65">
        <v>0.42478500000000002</v>
      </c>
      <c r="BX887" s="65">
        <v>0.77351499999999995</v>
      </c>
      <c r="BY887" s="65">
        <v>0.71378399999999997</v>
      </c>
      <c r="BZ887" s="65">
        <v>1.2502850000000001</v>
      </c>
      <c r="CA887" s="65">
        <v>0.57219500000000001</v>
      </c>
      <c r="CB887" s="65">
        <v>0.59110099999999999</v>
      </c>
      <c r="CC887" s="65">
        <v>0.39301000000000003</v>
      </c>
      <c r="CD887" s="65">
        <v>0.51282000000000005</v>
      </c>
      <c r="CE887" s="65">
        <v>1.029147</v>
      </c>
      <c r="CF887" s="65">
        <v>0.387266</v>
      </c>
      <c r="CG887" s="65">
        <v>0.44123000000000001</v>
      </c>
      <c r="CH887" s="65">
        <v>0.56159400000000004</v>
      </c>
      <c r="CI887" s="65">
        <v>0.60165299999999999</v>
      </c>
      <c r="CJ887" s="65">
        <v>1.8136159999999999</v>
      </c>
      <c r="CK887" s="65">
        <v>0.25167299999999998</v>
      </c>
      <c r="CL887" s="65">
        <v>0.71983799999999998</v>
      </c>
      <c r="CM887" s="65">
        <v>0.113145</v>
      </c>
      <c r="CN887" s="66">
        <f t="shared" si="50"/>
        <v>0.80867971999999999</v>
      </c>
      <c r="CO887" s="65">
        <f t="shared" si="51"/>
        <v>0.50432237353523213</v>
      </c>
      <c r="CR887" s="65">
        <v>99</v>
      </c>
      <c r="CS887" s="65" t="s">
        <v>472</v>
      </c>
      <c r="CT887" s="65">
        <v>2.5252500000000002</v>
      </c>
      <c r="CU887" s="65">
        <v>1.4064559999999999</v>
      </c>
      <c r="CV887" s="65">
        <v>3.1443780000000001</v>
      </c>
      <c r="CW887" s="65">
        <v>0.53441700000000003</v>
      </c>
      <c r="CX887" s="65">
        <v>0.25141200000000002</v>
      </c>
      <c r="CY887" s="65">
        <v>3.7202139999999999</v>
      </c>
      <c r="CZ887" s="65">
        <v>1.9826109999999999</v>
      </c>
      <c r="DA887" s="65">
        <v>0.703959</v>
      </c>
      <c r="DB887" s="65">
        <v>0.192331</v>
      </c>
      <c r="DC887" s="66">
        <f t="shared" si="52"/>
        <v>1.6067808888888888</v>
      </c>
      <c r="DD887" s="65">
        <f t="shared" si="53"/>
        <v>1.306642319995458</v>
      </c>
    </row>
    <row r="888" spans="1:108" x14ac:dyDescent="0.2">
      <c r="A888" s="65">
        <v>100</v>
      </c>
      <c r="B888" s="65" t="s">
        <v>472</v>
      </c>
      <c r="C888" s="65">
        <v>0.351217</v>
      </c>
      <c r="D888" s="65">
        <v>0.36023100000000002</v>
      </c>
      <c r="E888" s="65">
        <v>0.77388900000000005</v>
      </c>
      <c r="F888" s="65">
        <v>0.70340899999999995</v>
      </c>
      <c r="G888" s="65">
        <v>1.7941149999999999</v>
      </c>
      <c r="H888" s="65">
        <v>1.131686</v>
      </c>
      <c r="I888" s="65">
        <v>1.274613</v>
      </c>
      <c r="J888" s="65">
        <v>0.65794900000000001</v>
      </c>
      <c r="K888" s="65">
        <v>0.78093999999999997</v>
      </c>
      <c r="L888" s="65">
        <v>2.6457570000000001</v>
      </c>
      <c r="M888" s="65">
        <v>1.101154</v>
      </c>
      <c r="N888" s="65">
        <v>1.628698</v>
      </c>
      <c r="O888" s="65">
        <v>9.5518870000000007</v>
      </c>
      <c r="P888" s="65">
        <v>0.36895600000000001</v>
      </c>
      <c r="Q888" s="65">
        <v>0.83718400000000004</v>
      </c>
      <c r="R888" s="65">
        <v>0.29594100000000001</v>
      </c>
      <c r="S888" s="65">
        <v>0.17810100000000001</v>
      </c>
      <c r="T888" s="65">
        <v>0.737236</v>
      </c>
      <c r="U888" s="65">
        <v>1.778356</v>
      </c>
      <c r="V888" s="65">
        <v>1.1257060000000001</v>
      </c>
      <c r="W888" s="65">
        <v>0.61973599999999995</v>
      </c>
      <c r="X888" s="65">
        <v>1.223976</v>
      </c>
      <c r="Y888" s="65">
        <v>1.5013970000000001</v>
      </c>
      <c r="Z888" s="65">
        <v>0.72952600000000001</v>
      </c>
      <c r="AA888" s="65">
        <v>0.83538100000000004</v>
      </c>
      <c r="AB888" s="65">
        <v>0.264874</v>
      </c>
      <c r="AC888" s="65">
        <v>0.64102599999999998</v>
      </c>
      <c r="AD888" s="65">
        <v>0.451011</v>
      </c>
      <c r="AE888" s="65">
        <v>1.116385</v>
      </c>
      <c r="AF888" s="65">
        <v>2.2759109999999998</v>
      </c>
      <c r="AG888" s="65">
        <v>2.1801900000000001</v>
      </c>
      <c r="AH888" s="65">
        <v>0.90300999999999998</v>
      </c>
      <c r="AI888" s="65">
        <v>0.25187799999999999</v>
      </c>
      <c r="AJ888" s="65">
        <v>0.76251100000000005</v>
      </c>
      <c r="AK888" s="65">
        <v>0.73111599999999999</v>
      </c>
      <c r="AL888" s="65">
        <v>2.0138889999999998</v>
      </c>
      <c r="AM888" s="65">
        <v>0.30381900000000001</v>
      </c>
      <c r="AN888" s="65">
        <v>1.5399099999999999</v>
      </c>
      <c r="AO888" s="65">
        <v>0.115912</v>
      </c>
      <c r="AP888" s="65">
        <v>0.444079</v>
      </c>
      <c r="AQ888" s="65">
        <v>0.66371137162954275</v>
      </c>
      <c r="AR888" s="66">
        <f t="shared" si="47"/>
        <v>1.1621042285763306</v>
      </c>
      <c r="AS888" s="65">
        <f t="shared" si="48"/>
        <v>1.479635117284358</v>
      </c>
      <c r="AV888" s="65">
        <v>100</v>
      </c>
      <c r="AW888" s="65" t="s">
        <v>472</v>
      </c>
      <c r="AX888" s="65">
        <v>0.70058799999999999</v>
      </c>
      <c r="AY888" s="65">
        <v>0.65714899999999998</v>
      </c>
      <c r="AZ888" s="65">
        <v>0.39487</v>
      </c>
      <c r="BA888" s="65">
        <v>0.70997399999999999</v>
      </c>
      <c r="BB888" s="65">
        <v>0.76782099999999998</v>
      </c>
      <c r="BC888" s="65">
        <v>1.5764260000000001</v>
      </c>
      <c r="BD888" s="65"/>
      <c r="BE888" s="65">
        <v>0.65282700000000005</v>
      </c>
      <c r="BF888" s="65">
        <v>0.84019100000000002</v>
      </c>
      <c r="BG888" s="65">
        <v>2.7491439999999998</v>
      </c>
      <c r="BH888" s="65">
        <v>2.2715869999999998</v>
      </c>
      <c r="BI888" s="18">
        <v>1.6098251851851852</v>
      </c>
      <c r="BJ888" s="66">
        <f t="shared" si="49"/>
        <v>1.1754911077441077</v>
      </c>
      <c r="BK888" s="65">
        <f t="shared" si="46"/>
        <v>0.795248364521012</v>
      </c>
      <c r="BM888" s="65">
        <v>100</v>
      </c>
      <c r="BN888" s="65" t="s">
        <v>472</v>
      </c>
      <c r="BO888" s="65">
        <v>2.2153870000000002</v>
      </c>
      <c r="BP888" s="65">
        <v>0.48261999999999999</v>
      </c>
      <c r="BQ888" s="65">
        <v>1.2691190000000001</v>
      </c>
      <c r="BR888" s="65">
        <v>0.65389900000000001</v>
      </c>
      <c r="BS888" s="65">
        <v>1.335035</v>
      </c>
      <c r="BT888" s="65">
        <v>1.3686130000000001</v>
      </c>
      <c r="BU888" s="65">
        <v>1.3081400000000001</v>
      </c>
      <c r="BV888" s="65">
        <v>0.51484700000000005</v>
      </c>
      <c r="BW888" s="65">
        <v>0.42768499999999998</v>
      </c>
      <c r="BX888" s="65">
        <v>0.74538700000000002</v>
      </c>
      <c r="BY888" s="65">
        <v>0.797759</v>
      </c>
      <c r="BZ888" s="65">
        <v>1.135974</v>
      </c>
      <c r="CA888" s="65">
        <v>0.58788600000000002</v>
      </c>
      <c r="CB888" s="65">
        <v>0.62433499999999997</v>
      </c>
      <c r="CC888" s="65">
        <v>0.41781099999999999</v>
      </c>
      <c r="CD888" s="65">
        <v>0.56891099999999994</v>
      </c>
      <c r="CE888" s="65">
        <v>1.279547</v>
      </c>
      <c r="CF888" s="65">
        <v>0.41097600000000001</v>
      </c>
      <c r="CG888" s="65">
        <v>0.47307100000000002</v>
      </c>
      <c r="CH888" s="65">
        <v>0.54800700000000002</v>
      </c>
      <c r="CI888" s="65">
        <v>0.61512199999999995</v>
      </c>
      <c r="CJ888" s="65">
        <v>1.8911210000000001</v>
      </c>
      <c r="CK888" s="65">
        <v>0.29577300000000001</v>
      </c>
      <c r="CL888" s="65">
        <v>0.70584599999999997</v>
      </c>
      <c r="CM888" s="65">
        <v>0.112233</v>
      </c>
      <c r="CN888" s="66">
        <f t="shared" si="50"/>
        <v>0.83140416000000017</v>
      </c>
      <c r="CO888" s="65">
        <f t="shared" si="51"/>
        <v>0.51284608840637846</v>
      </c>
      <c r="CR888" s="65">
        <v>100</v>
      </c>
      <c r="CS888" s="65" t="s">
        <v>472</v>
      </c>
      <c r="CT888" s="65">
        <v>3.4722499999999998</v>
      </c>
      <c r="CU888" s="65">
        <v>1.933924</v>
      </c>
      <c r="CV888" s="65">
        <v>3.2784979999999999</v>
      </c>
      <c r="CW888" s="65">
        <v>0.49516500000000002</v>
      </c>
      <c r="CX888" s="65">
        <v>0.231242</v>
      </c>
      <c r="CY888" s="65">
        <v>4.3155000000000001</v>
      </c>
      <c r="CZ888" s="65">
        <v>2.3709199999999999</v>
      </c>
      <c r="DA888" s="65">
        <v>0.73408200000000001</v>
      </c>
      <c r="DB888" s="65">
        <v>0.12540000000000001</v>
      </c>
      <c r="DC888" s="66">
        <f t="shared" si="52"/>
        <v>1.8841089999999998</v>
      </c>
      <c r="DD888" s="65">
        <f t="shared" si="53"/>
        <v>1.5690122450232826</v>
      </c>
    </row>
    <row r="889" spans="1:108" x14ac:dyDescent="0.2">
      <c r="A889" s="67">
        <v>101</v>
      </c>
      <c r="B889" s="67" t="s">
        <v>473</v>
      </c>
      <c r="C889" s="67">
        <v>0.42148000000000002</v>
      </c>
      <c r="D889" s="67">
        <v>0.370749</v>
      </c>
      <c r="E889" s="67">
        <v>0.80373099999999997</v>
      </c>
      <c r="F889" s="67">
        <v>0.68789299999999998</v>
      </c>
      <c r="G889" s="67">
        <v>1.8121160000000001</v>
      </c>
      <c r="H889" s="67">
        <v>1.1200399999999999</v>
      </c>
      <c r="I889" s="67">
        <v>1.2808919999999999</v>
      </c>
      <c r="J889" s="67">
        <v>0.56074000000000002</v>
      </c>
      <c r="K889" s="67">
        <v>0.75113300000000005</v>
      </c>
      <c r="L889" s="67">
        <v>2.6617519999999999</v>
      </c>
      <c r="M889" s="67">
        <v>1.0568550000000001</v>
      </c>
      <c r="N889" s="67">
        <v>1.616209</v>
      </c>
      <c r="O889" s="67">
        <v>8.3333300000000001</v>
      </c>
      <c r="P889" s="67">
        <v>0.30216300000000001</v>
      </c>
      <c r="Q889" s="67">
        <v>1.403958</v>
      </c>
      <c r="R889" s="67">
        <v>0.31150899999999998</v>
      </c>
      <c r="S889" s="67">
        <v>0.17211399999999999</v>
      </c>
      <c r="T889" s="67">
        <v>0.76291100000000001</v>
      </c>
      <c r="U889" s="67">
        <v>1.8090170000000001</v>
      </c>
      <c r="V889" s="67">
        <v>1.203519</v>
      </c>
      <c r="W889" s="67">
        <v>0.53484100000000001</v>
      </c>
      <c r="X889" s="67">
        <v>1.2342759999999999</v>
      </c>
      <c r="Y889" s="67">
        <v>1.766178</v>
      </c>
      <c r="Z889" s="67">
        <v>0.65396500000000002</v>
      </c>
      <c r="AA889" s="67">
        <v>0.81489900000000004</v>
      </c>
      <c r="AB889" s="67">
        <v>0.286522</v>
      </c>
      <c r="AC889" s="67">
        <v>0.70512799999999998</v>
      </c>
      <c r="AD889" s="67">
        <v>0.46065800000000001</v>
      </c>
      <c r="AE889" s="67">
        <v>1.065841</v>
      </c>
      <c r="AF889" s="67">
        <v>2.2190129999999999</v>
      </c>
      <c r="AG889" s="67">
        <v>1.781798</v>
      </c>
      <c r="AH889" s="67">
        <v>0.77301200000000003</v>
      </c>
      <c r="AI889" s="67">
        <v>0.27108900000000002</v>
      </c>
      <c r="AJ889" s="67">
        <v>1.0339130000000001</v>
      </c>
      <c r="AK889" s="67">
        <v>0.75339800000000001</v>
      </c>
      <c r="AL889" s="67">
        <v>2.1064820000000002</v>
      </c>
      <c r="AM889" s="67">
        <v>0.34188000000000002</v>
      </c>
      <c r="AN889" s="67">
        <v>1.6490959999999999</v>
      </c>
      <c r="AO889" s="67">
        <v>0.15609600000000001</v>
      </c>
      <c r="AP889" s="67">
        <v>0.482456</v>
      </c>
      <c r="AQ889" s="67">
        <v>0.63745603751465418</v>
      </c>
      <c r="AR889" s="68">
        <f t="shared" si="47"/>
        <v>1.1504904399393818</v>
      </c>
      <c r="AS889" s="69">
        <f t="shared" si="48"/>
        <v>1.3063813891795675</v>
      </c>
      <c r="AV889" s="67">
        <v>101</v>
      </c>
      <c r="AW889" s="67" t="s">
        <v>473</v>
      </c>
      <c r="AX889" s="67">
        <v>0.69203599999999998</v>
      </c>
      <c r="AY889" s="67">
        <v>0.65470600000000001</v>
      </c>
      <c r="AZ889" s="67">
        <v>0.43435699999999999</v>
      </c>
      <c r="BA889" s="67">
        <v>0.70109900000000003</v>
      </c>
      <c r="BB889" s="67">
        <v>0.70356200000000002</v>
      </c>
      <c r="BC889" s="67">
        <v>1.5745690000000001</v>
      </c>
      <c r="BD889" s="67">
        <v>0.32172400000000001</v>
      </c>
      <c r="BE889" s="67">
        <v>0.64854199999999995</v>
      </c>
      <c r="BF889" s="67">
        <v>0.878772</v>
      </c>
      <c r="BG889" s="67">
        <v>2.9961340000000001</v>
      </c>
      <c r="BH889" s="67">
        <v>1.8888050000000001</v>
      </c>
      <c r="BI889" s="49">
        <v>1.6183125925925923</v>
      </c>
      <c r="BJ889" s="68">
        <f t="shared" si="49"/>
        <v>1.0927182160493827</v>
      </c>
      <c r="BK889" s="69">
        <f t="shared" si="46"/>
        <v>0.79949725344787204</v>
      </c>
      <c r="BM889" s="67">
        <v>101</v>
      </c>
      <c r="BN889" s="67" t="s">
        <v>473</v>
      </c>
      <c r="BO889" s="67">
        <v>2.0319720000000001</v>
      </c>
      <c r="BP889" s="67">
        <v>0.45997500000000002</v>
      </c>
      <c r="BQ889" s="67">
        <v>1.4899789999999999</v>
      </c>
      <c r="BR889" s="67">
        <v>0.68064199999999997</v>
      </c>
      <c r="BS889" s="67">
        <v>1.1989799999999999</v>
      </c>
      <c r="BT889" s="67">
        <v>1.69556</v>
      </c>
      <c r="BU889" s="67">
        <v>1.5019400000000001</v>
      </c>
      <c r="BV889" s="67">
        <v>0.58668600000000004</v>
      </c>
      <c r="BW889" s="67">
        <v>0.40013900000000002</v>
      </c>
      <c r="BX889" s="67">
        <v>0.71725899999999998</v>
      </c>
      <c r="BY889" s="67">
        <v>0.80730100000000005</v>
      </c>
      <c r="BZ889" s="67">
        <v>1.0788180000000001</v>
      </c>
      <c r="CA889" s="67">
        <v>0.60566900000000001</v>
      </c>
      <c r="CB889" s="67">
        <v>0.77626499999999998</v>
      </c>
      <c r="CC889" s="67">
        <v>0.37584000000000001</v>
      </c>
      <c r="CD889" s="67">
        <v>0.46474300000000002</v>
      </c>
      <c r="CE889" s="67">
        <v>1.109275</v>
      </c>
      <c r="CF889" s="67">
        <v>0.40307300000000001</v>
      </c>
      <c r="CG889" s="67">
        <v>0.49581500000000001</v>
      </c>
      <c r="CH889" s="67">
        <v>0.56159400000000004</v>
      </c>
      <c r="CI889" s="67">
        <v>0.71390100000000001</v>
      </c>
      <c r="CJ889" s="67">
        <v>1.9004209999999999</v>
      </c>
      <c r="CK889" s="67">
        <v>0.28056599999999998</v>
      </c>
      <c r="CL889" s="67">
        <v>0.58924100000000001</v>
      </c>
      <c r="CM889" s="67">
        <v>0.13322000000000001</v>
      </c>
      <c r="CN889" s="68">
        <f t="shared" si="50"/>
        <v>0.84235496000000021</v>
      </c>
      <c r="CO889" s="69">
        <f t="shared" si="51"/>
        <v>0.5217428614649392</v>
      </c>
      <c r="CR889" s="67">
        <v>101</v>
      </c>
      <c r="CS889" s="67" t="s">
        <v>473</v>
      </c>
      <c r="CT889" s="67"/>
      <c r="CU889" s="67">
        <v>2.329494</v>
      </c>
      <c r="CV889" s="67">
        <v>3.3082829999999999</v>
      </c>
      <c r="CW889" s="67">
        <v>0.59179099999999996</v>
      </c>
      <c r="CX889" s="67">
        <v>0.22655900000000001</v>
      </c>
      <c r="CY889" s="67">
        <v>4.7122859999999998</v>
      </c>
      <c r="CZ889" s="67">
        <v>2.1469469999999999</v>
      </c>
      <c r="DA889" s="67">
        <v>0.67700499999999997</v>
      </c>
      <c r="DB889" s="67">
        <v>0.126169</v>
      </c>
      <c r="DC889" s="68">
        <f t="shared" si="52"/>
        <v>1.7648167499999998</v>
      </c>
      <c r="DD889" s="69">
        <f t="shared" si="53"/>
        <v>1.6538040191731782</v>
      </c>
    </row>
    <row r="890" spans="1:108" x14ac:dyDescent="0.2">
      <c r="A890" s="67">
        <v>102</v>
      </c>
      <c r="B890" s="67" t="s">
        <v>473</v>
      </c>
      <c r="C890" s="67">
        <v>0.406053</v>
      </c>
      <c r="D890" s="67">
        <v>0.38876100000000002</v>
      </c>
      <c r="E890" s="67">
        <v>0.73807900000000004</v>
      </c>
      <c r="F890" s="67">
        <v>0.71892599999999995</v>
      </c>
      <c r="G890" s="67">
        <v>1.7041090000000001</v>
      </c>
      <c r="H890" s="67">
        <v>1.2222249999999999</v>
      </c>
      <c r="I890" s="67">
        <v>1.692159</v>
      </c>
      <c r="J890" s="67">
        <v>0.61190199999999995</v>
      </c>
      <c r="K890" s="67">
        <v>0.78093999999999997</v>
      </c>
      <c r="L890" s="67">
        <v>2.5241859999999998</v>
      </c>
      <c r="M890" s="67">
        <v>0.86383699999999997</v>
      </c>
      <c r="N890" s="67">
        <v>2.030878</v>
      </c>
      <c r="O890" s="67">
        <v>9.276726</v>
      </c>
      <c r="P890" s="67">
        <v>0.34033099999999999</v>
      </c>
      <c r="Q890" s="67">
        <v>1.230661</v>
      </c>
      <c r="R890" s="67">
        <v>0.27938200000000002</v>
      </c>
      <c r="S890" s="67">
        <v>0.17061799999999999</v>
      </c>
      <c r="T890" s="67">
        <v>0.83810099999999998</v>
      </c>
      <c r="U890" s="67">
        <v>1.9214420000000001</v>
      </c>
      <c r="V890" s="67">
        <v>1.255395</v>
      </c>
      <c r="W890" s="67">
        <v>0.721611</v>
      </c>
      <c r="X890" s="67">
        <v>1.2909250000000001</v>
      </c>
      <c r="Y890" s="67">
        <v>1.8243720000000001</v>
      </c>
      <c r="Z890" s="67">
        <v>0.63687400000000005</v>
      </c>
      <c r="AA890" s="67">
        <v>0.76223099999999999</v>
      </c>
      <c r="AB890" s="67">
        <v>0.297983</v>
      </c>
      <c r="AC890" s="67">
        <v>0.67307700000000004</v>
      </c>
      <c r="AD890" s="67">
        <v>0.44498100000000002</v>
      </c>
      <c r="AE890" s="67">
        <v>1.1603380000000001</v>
      </c>
      <c r="AF890" s="67">
        <v>2.4662989999999998</v>
      </c>
      <c r="AG890" s="67">
        <v>1.955409</v>
      </c>
      <c r="AH890" s="67">
        <v>0.82108300000000001</v>
      </c>
      <c r="AI890" s="67">
        <v>0.23907100000000001</v>
      </c>
      <c r="AJ890" s="67">
        <v>0.89174900000000001</v>
      </c>
      <c r="AK890" s="67">
        <v>0.88012500000000005</v>
      </c>
      <c r="AL890" s="67">
        <v>2.0216059999999998</v>
      </c>
      <c r="AM890" s="67">
        <v>0.33275500000000002</v>
      </c>
      <c r="AN890" s="67">
        <v>1.7620480000000001</v>
      </c>
      <c r="AO890" s="67">
        <v>0.13600400000000001</v>
      </c>
      <c r="AP890" s="67">
        <v>0.45536599999999999</v>
      </c>
      <c r="AQ890" s="67">
        <v>0.57395463071512298</v>
      </c>
      <c r="AR890" s="68">
        <f t="shared" si="47"/>
        <v>1.2034773812369544</v>
      </c>
      <c r="AS890" s="69">
        <f t="shared" si="48"/>
        <v>1.4482895004354284</v>
      </c>
      <c r="AV890" s="67">
        <v>102</v>
      </c>
      <c r="AW890" s="67" t="s">
        <v>473</v>
      </c>
      <c r="AX890" s="67">
        <v>0.82484199999999996</v>
      </c>
      <c r="AY890" s="67">
        <v>0.60584800000000005</v>
      </c>
      <c r="AZ890" s="67">
        <v>0.355383</v>
      </c>
      <c r="BA890" s="67">
        <v>0.71884999999999999</v>
      </c>
      <c r="BB890" s="67">
        <v>0.74475400000000003</v>
      </c>
      <c r="BC890" s="67">
        <v>1.706402</v>
      </c>
      <c r="BD890" s="67">
        <v>0.36397099999999999</v>
      </c>
      <c r="BE890" s="67">
        <v>0.58854399999999996</v>
      </c>
      <c r="BF890" s="67">
        <v>0.75017100000000003</v>
      </c>
      <c r="BG890" s="67">
        <v>3.3218760000000001</v>
      </c>
      <c r="BH890" s="67">
        <v>1.876255</v>
      </c>
      <c r="BI890" s="49">
        <v>1.6890429629629631</v>
      </c>
      <c r="BJ890" s="68">
        <f t="shared" si="49"/>
        <v>1.1288282469135804</v>
      </c>
      <c r="BK890" s="69">
        <f t="shared" si="46"/>
        <v>0.89292717424180479</v>
      </c>
      <c r="BM890" s="67">
        <v>102</v>
      </c>
      <c r="BN890" s="67" t="s">
        <v>473</v>
      </c>
      <c r="BO890" s="67">
        <v>1.907289</v>
      </c>
      <c r="BP890" s="67">
        <v>0.40477800000000003</v>
      </c>
      <c r="BQ890" s="67">
        <v>1.1735230000000001</v>
      </c>
      <c r="BR890" s="67">
        <v>0.742753</v>
      </c>
      <c r="BS890" s="67">
        <v>1.3265309999999999</v>
      </c>
      <c r="BT890" s="67">
        <v>1.5739050000000001</v>
      </c>
      <c r="BU890" s="67">
        <v>0.87209300000000001</v>
      </c>
      <c r="BV890" s="67">
        <v>0.58668600000000004</v>
      </c>
      <c r="BW890" s="67">
        <v>0.46248</v>
      </c>
      <c r="BX890" s="67">
        <v>0.70788300000000004</v>
      </c>
      <c r="BY890" s="67">
        <v>0.87791600000000003</v>
      </c>
      <c r="BZ890" s="67">
        <v>1.2502850000000001</v>
      </c>
      <c r="CA890" s="67">
        <v>0.65483400000000003</v>
      </c>
      <c r="CB890" s="67">
        <v>0.85223000000000004</v>
      </c>
      <c r="CC890" s="67">
        <v>0.37584000000000001</v>
      </c>
      <c r="CD890" s="67">
        <v>0.456731</v>
      </c>
      <c r="CE890" s="67">
        <v>1.101763</v>
      </c>
      <c r="CF890" s="67">
        <v>0.42678300000000002</v>
      </c>
      <c r="CG890" s="67">
        <v>0.50036400000000003</v>
      </c>
      <c r="CH890" s="67">
        <v>0.57970999999999995</v>
      </c>
      <c r="CI890" s="67">
        <v>0.70941100000000001</v>
      </c>
      <c r="CJ890" s="67">
        <v>1.8849210000000001</v>
      </c>
      <c r="CK890" s="67">
        <v>0.26535900000000001</v>
      </c>
      <c r="CL890" s="67">
        <v>0.97170400000000001</v>
      </c>
      <c r="CM890" s="67">
        <v>8.1209000000000003E-2</v>
      </c>
      <c r="CN890" s="68">
        <f t="shared" si="50"/>
        <v>0.82987923999999991</v>
      </c>
      <c r="CO890" s="69">
        <f t="shared" si="51"/>
        <v>0.47733265309166062</v>
      </c>
      <c r="CR890" s="67">
        <v>102</v>
      </c>
      <c r="CS890" s="67" t="s">
        <v>473</v>
      </c>
      <c r="CT890" s="67">
        <v>2.840938</v>
      </c>
      <c r="CU890" s="67">
        <v>1.538354</v>
      </c>
      <c r="CV890" s="67">
        <v>3.2337769999999999</v>
      </c>
      <c r="CW890" s="67">
        <v>0.63103500000000001</v>
      </c>
      <c r="CX890" s="67">
        <v>0.25717499999999999</v>
      </c>
      <c r="CY890" s="67">
        <v>5.0843569999999998</v>
      </c>
      <c r="CZ890" s="67">
        <v>1.793099</v>
      </c>
      <c r="DA890" s="67">
        <v>0.80067100000000002</v>
      </c>
      <c r="DB890" s="67">
        <v>0.11770700000000001</v>
      </c>
      <c r="DC890" s="68">
        <f t="shared" si="52"/>
        <v>1.8107903333333333</v>
      </c>
      <c r="DD890" s="69">
        <f t="shared" si="53"/>
        <v>1.641998935004146</v>
      </c>
    </row>
    <row r="891" spans="1:108" x14ac:dyDescent="0.2">
      <c r="A891" s="67">
        <v>103</v>
      </c>
      <c r="B891" s="67" t="s">
        <v>473</v>
      </c>
      <c r="C891" s="67">
        <v>0.40263199999999999</v>
      </c>
      <c r="D891" s="67">
        <v>0.40074900000000002</v>
      </c>
      <c r="E891" s="67">
        <v>0.70028000000000001</v>
      </c>
      <c r="F891" s="67">
        <v>0.67754899999999996</v>
      </c>
      <c r="G891" s="67">
        <v>1.7521119999999999</v>
      </c>
      <c r="H891" s="67">
        <v>1.098063</v>
      </c>
      <c r="I891" s="67">
        <v>1.7423900000000001</v>
      </c>
      <c r="J891" s="67">
        <v>0.68864599999999998</v>
      </c>
      <c r="K891" s="67">
        <v>1.0730470000000001</v>
      </c>
      <c r="L891" s="67">
        <v>3.4423629999999998</v>
      </c>
      <c r="M891" s="67">
        <v>1.28468</v>
      </c>
      <c r="N891" s="67">
        <v>2.8052589999999999</v>
      </c>
      <c r="O891" s="67">
        <v>12.9717</v>
      </c>
      <c r="P891" s="67">
        <v>0.45801500000000001</v>
      </c>
      <c r="Q891" s="67">
        <v>1.5471170000000001</v>
      </c>
      <c r="R891" s="67">
        <v>0.35722399999999999</v>
      </c>
      <c r="S891" s="67">
        <v>0.29783300000000001</v>
      </c>
      <c r="T891" s="67">
        <v>1.0104900000000001</v>
      </c>
      <c r="U891" s="67">
        <v>2.9761899999999999</v>
      </c>
      <c r="V891" s="67">
        <v>1.59155</v>
      </c>
      <c r="W891" s="67">
        <v>0.959318</v>
      </c>
      <c r="X891" s="67">
        <v>1.5106569999999999</v>
      </c>
      <c r="Y891" s="67">
        <v>2.0949719999999998</v>
      </c>
      <c r="Z891" s="67">
        <v>0.91033399999999998</v>
      </c>
      <c r="AA891" s="67">
        <v>1.025574</v>
      </c>
      <c r="AB891" s="67">
        <v>0.495365</v>
      </c>
      <c r="AC891" s="67">
        <v>0.75434999999999997</v>
      </c>
      <c r="AD891" s="67">
        <v>0.57883799999999996</v>
      </c>
      <c r="AE891" s="67">
        <v>1.722925</v>
      </c>
      <c r="AF891" s="67">
        <v>3.4313729999999998</v>
      </c>
      <c r="AG891" s="67">
        <v>2.7649849999999998</v>
      </c>
      <c r="AH891" s="67">
        <v>0.983904</v>
      </c>
      <c r="AI891" s="67">
        <v>0.36074099999999998</v>
      </c>
      <c r="AJ891" s="67">
        <v>0.90467200000000003</v>
      </c>
      <c r="AK891" s="67">
        <v>1.3675360000000001</v>
      </c>
      <c r="AL891" s="67">
        <v>2.5154320000000001</v>
      </c>
      <c r="AM891" s="67">
        <v>0.73228300000000002</v>
      </c>
      <c r="AN891" s="67">
        <v>2.1423190000000001</v>
      </c>
      <c r="AO891" s="67">
        <v>0.187005</v>
      </c>
      <c r="AP891" s="67">
        <v>0.43343700000000002</v>
      </c>
      <c r="AQ891" s="67">
        <v>0.69301969519343487</v>
      </c>
      <c r="AR891" s="68">
        <f t="shared" si="47"/>
        <v>1.5572421632974009</v>
      </c>
      <c r="AS891" s="69">
        <f t="shared" si="48"/>
        <v>2.028563454474638</v>
      </c>
      <c r="AV891" s="67">
        <v>103</v>
      </c>
      <c r="AW891" s="67" t="s">
        <v>473</v>
      </c>
      <c r="AX891" s="67">
        <v>0.90411799999999998</v>
      </c>
      <c r="AY891" s="67">
        <v>0.57653200000000004</v>
      </c>
      <c r="AZ891" s="67">
        <v>0.33169100000000001</v>
      </c>
      <c r="BA891" s="67">
        <v>0.69222700000000004</v>
      </c>
      <c r="BB891" s="67">
        <v>0.73321999999999998</v>
      </c>
      <c r="BC891" s="67">
        <v>1.652555</v>
      </c>
      <c r="BD891" s="67">
        <v>0.41596699999999998</v>
      </c>
      <c r="BE891" s="67">
        <v>0.77853600000000001</v>
      </c>
      <c r="BF891" s="67">
        <v>1.028807</v>
      </c>
      <c r="BG891" s="67">
        <v>4.023485</v>
      </c>
      <c r="BH891" s="67">
        <v>2.7986949999999999</v>
      </c>
      <c r="BI891" s="49">
        <v>3.5339503703703699</v>
      </c>
      <c r="BJ891" s="68">
        <f t="shared" si="49"/>
        <v>1.4558152808641978</v>
      </c>
      <c r="BK891" s="69">
        <f t="shared" si="46"/>
        <v>1.1493937199436453</v>
      </c>
      <c r="BM891" s="67">
        <v>103</v>
      </c>
      <c r="BN891" s="67" t="s">
        <v>473</v>
      </c>
      <c r="BO891" s="67">
        <v>2.053979</v>
      </c>
      <c r="BP891" s="67">
        <v>0.39628600000000003</v>
      </c>
      <c r="BQ891" s="67">
        <v>0.94936699999999996</v>
      </c>
      <c r="BR891" s="67">
        <v>0.67287799999999998</v>
      </c>
      <c r="BS891" s="67">
        <v>1.6666669999999999</v>
      </c>
      <c r="BT891" s="67">
        <v>2.8284669999999998</v>
      </c>
      <c r="BU891" s="67">
        <v>2.0348839999999999</v>
      </c>
      <c r="BV891" s="67">
        <v>0.78623900000000002</v>
      </c>
      <c r="BW891" s="67">
        <v>0.54946700000000004</v>
      </c>
      <c r="BX891" s="67">
        <v>0.91884200000000005</v>
      </c>
      <c r="BY891" s="67">
        <v>1.0573170000000001</v>
      </c>
      <c r="BZ891" s="67">
        <v>1.5789329999999999</v>
      </c>
      <c r="CA891" s="67">
        <v>0.64541899999999996</v>
      </c>
      <c r="CB891" s="67">
        <v>0.88071600000000005</v>
      </c>
      <c r="CC891" s="67">
        <v>0.46169100000000002</v>
      </c>
      <c r="CD891" s="67">
        <v>0.69711500000000004</v>
      </c>
      <c r="CE891" s="67">
        <v>1.0491790000000001</v>
      </c>
      <c r="CF891" s="67">
        <v>0.54533399999999999</v>
      </c>
      <c r="CG891" s="67">
        <v>0.548126</v>
      </c>
      <c r="CH891" s="67">
        <v>0.76087000000000005</v>
      </c>
      <c r="CI891" s="67">
        <v>1.2033039999999999</v>
      </c>
      <c r="CJ891" s="67">
        <v>2.5638640000000001</v>
      </c>
      <c r="CK891" s="67">
        <v>0.421989</v>
      </c>
      <c r="CL891" s="67">
        <v>0.83022399999999996</v>
      </c>
      <c r="CM891" s="67">
        <v>0.101283</v>
      </c>
      <c r="CN891" s="68">
        <f t="shared" si="50"/>
        <v>1.0480975999999997</v>
      </c>
      <c r="CO891" s="69">
        <f t="shared" si="51"/>
        <v>0.69609362354756865</v>
      </c>
      <c r="CR891" s="67">
        <v>103</v>
      </c>
      <c r="CS891" s="67" t="s">
        <v>473</v>
      </c>
      <c r="CT891" s="67">
        <v>2.5252500000000002</v>
      </c>
      <c r="CU891" s="67">
        <v>1.1427849999999999</v>
      </c>
      <c r="CV891" s="67">
        <v>3.5616310000000002</v>
      </c>
      <c r="CW891" s="67">
        <v>1.259061</v>
      </c>
      <c r="CX891" s="67">
        <v>0.43402800000000002</v>
      </c>
      <c r="CY891" s="67">
        <v>5.2083570000000003</v>
      </c>
      <c r="CZ891" s="67">
        <v>3.8910079999999998</v>
      </c>
      <c r="DA891" s="67">
        <v>1.3952329999999999</v>
      </c>
      <c r="DB891" s="67">
        <v>0.18617700000000001</v>
      </c>
      <c r="DC891" s="68">
        <f t="shared" si="52"/>
        <v>2.1781700000000002</v>
      </c>
      <c r="DD891" s="69">
        <f t="shared" si="53"/>
        <v>1.7208325514275784</v>
      </c>
    </row>
    <row r="892" spans="1:108" x14ac:dyDescent="0.2">
      <c r="A892" s="67">
        <v>104</v>
      </c>
      <c r="B892" s="67" t="s">
        <v>473</v>
      </c>
      <c r="C892" s="67">
        <v>0.62190800000000002</v>
      </c>
      <c r="D892" s="67">
        <v>0.47279500000000002</v>
      </c>
      <c r="E892" s="67">
        <v>0.71619600000000005</v>
      </c>
      <c r="F892" s="67">
        <v>0.73444200000000004</v>
      </c>
      <c r="G892" s="67">
        <v>1.5480989999999999</v>
      </c>
      <c r="H892" s="67">
        <v>1.086417</v>
      </c>
      <c r="I892" s="67">
        <v>1.1145020000000001</v>
      </c>
      <c r="J892" s="67">
        <v>0.81655199999999994</v>
      </c>
      <c r="K892" s="67">
        <v>1.4068830000000001</v>
      </c>
      <c r="L892" s="67">
        <v>3.5383399999999998</v>
      </c>
      <c r="M892" s="67">
        <v>1.6485669999999999</v>
      </c>
      <c r="N892" s="67">
        <v>3.1924459999999999</v>
      </c>
      <c r="O892" s="67">
        <v>12.853770000000001</v>
      </c>
      <c r="P892" s="67">
        <v>0.54707399999999995</v>
      </c>
      <c r="Q892" s="67">
        <v>1.376331</v>
      </c>
      <c r="R892" s="67">
        <v>0.42714000000000002</v>
      </c>
      <c r="S892" s="67">
        <v>0.40858499999999998</v>
      </c>
      <c r="T892" s="67">
        <v>1.3405959999999999</v>
      </c>
      <c r="U892" s="67">
        <v>3.8163100000000001</v>
      </c>
      <c r="V892" s="67">
        <v>2.2895919999999998</v>
      </c>
      <c r="W892" s="67">
        <v>1.451711</v>
      </c>
      <c r="X892" s="67">
        <v>2.1200700000000001</v>
      </c>
      <c r="Y892" s="67">
        <v>2.4994179999999999</v>
      </c>
      <c r="Z892" s="67">
        <v>0.93822000000000005</v>
      </c>
      <c r="AA892" s="67">
        <v>1.7600070000000001</v>
      </c>
      <c r="AB892" s="67">
        <v>0.86465999999999998</v>
      </c>
      <c r="AC892" s="67">
        <v>1.1000460000000001</v>
      </c>
      <c r="AD892" s="67">
        <v>0.86463900000000005</v>
      </c>
      <c r="AE892" s="67">
        <v>2.2107950000000001</v>
      </c>
      <c r="AF892" s="67">
        <v>3.4401259999999998</v>
      </c>
      <c r="AG892" s="67">
        <v>2.5566520000000001</v>
      </c>
      <c r="AH892" s="67">
        <v>1.424296</v>
      </c>
      <c r="AI892" s="67">
        <v>0.59340899999999996</v>
      </c>
      <c r="AJ892" s="67">
        <v>1.2923899999999999</v>
      </c>
      <c r="AK892" s="67">
        <v>1.4970479999999999</v>
      </c>
      <c r="AL892" s="67">
        <v>3.8271609999999998</v>
      </c>
      <c r="AM892" s="67">
        <v>1.3187770000000001</v>
      </c>
      <c r="AN892" s="67">
        <v>2.2766069999999998</v>
      </c>
      <c r="AO892" s="67">
        <v>0.37864700000000001</v>
      </c>
      <c r="AP892" s="67">
        <v>0.43300699999999998</v>
      </c>
      <c r="AQ892" s="67">
        <v>1.0160219226260259</v>
      </c>
      <c r="AR892" s="68">
        <f t="shared" si="47"/>
        <v>1.800493973722586</v>
      </c>
      <c r="AS892" s="69">
        <f t="shared" si="48"/>
        <v>2.0188228613847503</v>
      </c>
      <c r="AV892" s="67">
        <v>104</v>
      </c>
      <c r="AW892" s="67" t="s">
        <v>473</v>
      </c>
      <c r="AX892" s="67">
        <v>0.87629000000000001</v>
      </c>
      <c r="AY892" s="67">
        <v>0.66203500000000004</v>
      </c>
      <c r="AZ892" s="67">
        <v>0.40276699999999999</v>
      </c>
      <c r="BA892" s="67">
        <v>0.68335100000000004</v>
      </c>
      <c r="BB892" s="67">
        <v>0.63435900000000001</v>
      </c>
      <c r="BC892" s="67">
        <v>1.5058670000000001</v>
      </c>
      <c r="BD892" s="67">
        <v>0.45496300000000001</v>
      </c>
      <c r="BE892" s="67">
        <v>1.2370859999999999</v>
      </c>
      <c r="BF892" s="67">
        <v>1.3288740000000001</v>
      </c>
      <c r="BG892" s="67">
        <v>4.202464</v>
      </c>
      <c r="BH892" s="67">
        <v>4.7941770000000004</v>
      </c>
      <c r="BI892" s="49">
        <v>5.030864444444445</v>
      </c>
      <c r="BJ892" s="68">
        <f t="shared" si="49"/>
        <v>1.8177581203703703</v>
      </c>
      <c r="BK892" s="69">
        <f t="shared" si="46"/>
        <v>1.5182090335861107</v>
      </c>
      <c r="BM892" s="67">
        <v>104</v>
      </c>
      <c r="BN892" s="67" t="s">
        <v>473</v>
      </c>
      <c r="BO892" s="67">
        <v>2.0026410000000001</v>
      </c>
      <c r="BP892" s="67">
        <v>0.48120499999999999</v>
      </c>
      <c r="BQ892" s="67">
        <v>1.2229699999999999</v>
      </c>
      <c r="BR892" s="67">
        <v>1.024845</v>
      </c>
      <c r="BS892" s="67">
        <v>2.3639450000000002</v>
      </c>
      <c r="BT892" s="67">
        <v>2.159367</v>
      </c>
      <c r="BU892" s="67">
        <v>2.1560090000000001</v>
      </c>
      <c r="BV892" s="67">
        <v>0.91395199999999999</v>
      </c>
      <c r="BW892" s="67">
        <v>0.61325700000000005</v>
      </c>
      <c r="BX892" s="67">
        <v>1.373575</v>
      </c>
      <c r="BY892" s="67">
        <v>1.3760380000000001</v>
      </c>
      <c r="BZ892" s="67">
        <v>1.6646669999999999</v>
      </c>
      <c r="CA892" s="67">
        <v>0.844171</v>
      </c>
      <c r="CB892" s="67">
        <v>1.0516369999999999</v>
      </c>
      <c r="CC892" s="67">
        <v>0.68490499999999999</v>
      </c>
      <c r="CD892" s="67">
        <v>0.95352599999999998</v>
      </c>
      <c r="CE892" s="67">
        <v>1.444812</v>
      </c>
      <c r="CF892" s="67">
        <v>0.50581600000000004</v>
      </c>
      <c r="CG892" s="67">
        <v>0.66411900000000001</v>
      </c>
      <c r="CH892" s="67">
        <v>0.97373200000000004</v>
      </c>
      <c r="CI892" s="67">
        <v>1.221265</v>
      </c>
      <c r="CJ892" s="67">
        <v>3.1219000000000001</v>
      </c>
      <c r="CK892" s="67">
        <v>0.56645400000000001</v>
      </c>
      <c r="CL892" s="67">
        <v>0.99191600000000002</v>
      </c>
      <c r="CM892" s="67">
        <v>0.165156</v>
      </c>
      <c r="CN892" s="68">
        <f t="shared" si="50"/>
        <v>1.2216752</v>
      </c>
      <c r="CO892" s="69">
        <f t="shared" si="51"/>
        <v>0.69633600621365499</v>
      </c>
      <c r="CR892" s="67">
        <v>104</v>
      </c>
      <c r="CS892" s="67" t="s">
        <v>473</v>
      </c>
      <c r="CT892" s="67">
        <v>2.6436250000000001</v>
      </c>
      <c r="CU892" s="67">
        <v>1.538354</v>
      </c>
      <c r="CV892" s="67">
        <v>3.5318450000000001</v>
      </c>
      <c r="CW892" s="67">
        <v>1.9051910000000001</v>
      </c>
      <c r="CX892" s="67">
        <v>1.0805670000000001</v>
      </c>
      <c r="CY892" s="67">
        <v>6.4236430000000002</v>
      </c>
      <c r="CZ892" s="67">
        <v>6.0750650000000004</v>
      </c>
      <c r="DA892" s="67">
        <v>1.5474380000000001</v>
      </c>
      <c r="DB892" s="67">
        <v>0.27849600000000002</v>
      </c>
      <c r="DC892" s="68">
        <f t="shared" si="52"/>
        <v>2.7804693333333335</v>
      </c>
      <c r="DD892" s="69">
        <f t="shared" si="53"/>
        <v>2.1705193552179516</v>
      </c>
    </row>
    <row r="893" spans="1:108" x14ac:dyDescent="0.2">
      <c r="A893" s="67">
        <v>105</v>
      </c>
      <c r="B893" s="67" t="s">
        <v>473</v>
      </c>
      <c r="C893" s="67">
        <v>0.85493399999999997</v>
      </c>
      <c r="D893" s="67">
        <v>0.49832900000000002</v>
      </c>
      <c r="E893" s="67">
        <v>0.59881899999999999</v>
      </c>
      <c r="F893" s="67">
        <v>0.874089</v>
      </c>
      <c r="G893" s="67">
        <v>2.4661580000000001</v>
      </c>
      <c r="H893" s="67">
        <v>1.1446240000000001</v>
      </c>
      <c r="I893" s="67">
        <v>1.29345</v>
      </c>
      <c r="J893" s="67">
        <v>0.89227199999999995</v>
      </c>
      <c r="K893" s="67">
        <v>1.520149</v>
      </c>
      <c r="L893" s="67">
        <v>4.5620900000000004</v>
      </c>
      <c r="M893" s="67">
        <v>1.8732279999999999</v>
      </c>
      <c r="N893" s="67">
        <v>4.4339500000000003</v>
      </c>
      <c r="O893" s="67">
        <v>15.683960000000001</v>
      </c>
      <c r="P893" s="67">
        <v>0.67112000000000005</v>
      </c>
      <c r="Q893" s="67">
        <v>1.9640340000000001</v>
      </c>
      <c r="R893" s="67">
        <v>0.60122299999999995</v>
      </c>
      <c r="S893" s="67">
        <v>0.49688700000000002</v>
      </c>
      <c r="T893" s="67">
        <v>2.400601</v>
      </c>
      <c r="U893" s="67">
        <v>3.4299780000000002</v>
      </c>
      <c r="V893" s="67">
        <v>2.3219620000000001</v>
      </c>
      <c r="W893" s="67">
        <v>2.1648339999999999</v>
      </c>
      <c r="X893" s="67">
        <v>2.578417</v>
      </c>
      <c r="Y893" s="67">
        <v>2.7089150000000002</v>
      </c>
      <c r="Z893" s="67">
        <v>1.1370180000000001</v>
      </c>
      <c r="AA893" s="67">
        <v>1.9662919999999999</v>
      </c>
      <c r="AB893" s="67">
        <v>1.0671349999999999</v>
      </c>
      <c r="AC893" s="67">
        <v>1.261447</v>
      </c>
      <c r="AD893" s="67">
        <v>0.80554899999999996</v>
      </c>
      <c r="AE893" s="67">
        <v>2.3162799999999999</v>
      </c>
      <c r="AF893" s="67">
        <v>4.858193</v>
      </c>
      <c r="AG893" s="67">
        <v>3.0208330000000001</v>
      </c>
      <c r="AH893" s="67">
        <v>1.3297049999999999</v>
      </c>
      <c r="AI893" s="67">
        <v>0.94987999999999995</v>
      </c>
      <c r="AJ893" s="67">
        <v>1.266543</v>
      </c>
      <c r="AK893" s="67">
        <v>1.35361</v>
      </c>
      <c r="AL893" s="67">
        <v>3.9506169999999998</v>
      </c>
      <c r="AM893" s="67">
        <v>1.1907939999999999</v>
      </c>
      <c r="AN893" s="67">
        <v>2.466116</v>
      </c>
      <c r="AO893" s="67">
        <v>0.54865200000000003</v>
      </c>
      <c r="AP893" s="67">
        <v>0.46611599999999997</v>
      </c>
      <c r="AQ893" s="67">
        <v>1.0483831184056271</v>
      </c>
      <c r="AR893" s="68">
        <f t="shared" si="47"/>
        <v>2.1228581980098928</v>
      </c>
      <c r="AS893" s="69">
        <f t="shared" si="48"/>
        <v>2.4670061200988376</v>
      </c>
      <c r="AV893" s="67">
        <v>105</v>
      </c>
      <c r="AW893" s="67" t="s">
        <v>473</v>
      </c>
      <c r="AX893" s="67">
        <v>1.0604979999999999</v>
      </c>
      <c r="AY893" s="67">
        <v>0.76463800000000004</v>
      </c>
      <c r="AZ893" s="67">
        <v>0.4541</v>
      </c>
      <c r="BA893" s="67">
        <v>0.73660099999999995</v>
      </c>
      <c r="BB893" s="67">
        <v>0.62117699999999998</v>
      </c>
      <c r="BC893" s="67">
        <v>1.654412</v>
      </c>
      <c r="BD893" s="67">
        <v>0.49396000000000001</v>
      </c>
      <c r="BE893" s="67">
        <v>1.3099400000000001</v>
      </c>
      <c r="BF893" s="67">
        <v>1.7532570000000001</v>
      </c>
      <c r="BG893" s="67">
        <v>5.0973610000000003</v>
      </c>
      <c r="BH893" s="67">
        <v>4.9510540000000001</v>
      </c>
      <c r="BI893" s="49">
        <v>5.5825614814814815</v>
      </c>
      <c r="BJ893" s="68">
        <f t="shared" si="49"/>
        <v>2.0399632901234566</v>
      </c>
      <c r="BK893" s="69">
        <f t="shared" si="46"/>
        <v>1.6925604303106849</v>
      </c>
      <c r="BM893" s="67">
        <v>105</v>
      </c>
      <c r="BN893" s="67" t="s">
        <v>473</v>
      </c>
      <c r="BO893" s="67">
        <v>3.2057039999999999</v>
      </c>
      <c r="BP893" s="67">
        <v>0.49111199999999999</v>
      </c>
      <c r="BQ893" s="67">
        <v>1.2460439999999999</v>
      </c>
      <c r="BR893" s="67">
        <v>1.252588</v>
      </c>
      <c r="BS893" s="67">
        <v>3.1887759999999998</v>
      </c>
      <c r="BT893" s="67">
        <v>3.041363</v>
      </c>
      <c r="BU893" s="67">
        <v>2.9554279999999999</v>
      </c>
      <c r="BV893" s="67">
        <v>1.033684</v>
      </c>
      <c r="BW893" s="67">
        <v>0.67269800000000002</v>
      </c>
      <c r="BX893" s="67">
        <v>1.711109</v>
      </c>
      <c r="BY893" s="67">
        <v>1.5458959999999999</v>
      </c>
      <c r="BZ893" s="67">
        <v>1.8647119999999999</v>
      </c>
      <c r="CA893" s="67">
        <v>1.1328830000000001</v>
      </c>
      <c r="CB893" s="67">
        <v>1.186949</v>
      </c>
      <c r="CC893" s="67">
        <v>0.92719799999999997</v>
      </c>
      <c r="CD893" s="67">
        <v>1.4663459999999999</v>
      </c>
      <c r="CE893" s="67">
        <v>1.4297880000000001</v>
      </c>
      <c r="CF893" s="67">
        <v>0.600657</v>
      </c>
      <c r="CG893" s="67">
        <v>0.94841699999999995</v>
      </c>
      <c r="CH893" s="67">
        <v>1.422102</v>
      </c>
      <c r="CI893" s="67">
        <v>1.3694329999999999</v>
      </c>
      <c r="CJ893" s="67">
        <v>3.2211059999999998</v>
      </c>
      <c r="CK893" s="67">
        <v>0.65161199999999997</v>
      </c>
      <c r="CL893" s="67">
        <v>1.1038559999999999</v>
      </c>
      <c r="CM893" s="67">
        <v>0.22720299999999999</v>
      </c>
      <c r="CN893" s="68">
        <f t="shared" si="50"/>
        <v>1.5158665599999999</v>
      </c>
      <c r="CO893" s="69">
        <f t="shared" si="51"/>
        <v>0.90453312800545904</v>
      </c>
      <c r="CR893" s="67">
        <v>105</v>
      </c>
      <c r="CS893" s="67" t="s">
        <v>473</v>
      </c>
      <c r="CT893" s="67">
        <v>3.7681249999999999</v>
      </c>
      <c r="CU893" s="67">
        <v>1.4944299999999999</v>
      </c>
      <c r="CV893" s="67">
        <v>3.5616310000000002</v>
      </c>
      <c r="CW893" s="67">
        <v>1.811591</v>
      </c>
      <c r="CX893" s="67">
        <v>1.2275240000000001</v>
      </c>
      <c r="CY893" s="67">
        <v>6.7956430000000001</v>
      </c>
      <c r="CZ893" s="67">
        <v>5.6933850000000001</v>
      </c>
      <c r="DA893" s="67">
        <v>1.4491369999999999</v>
      </c>
      <c r="DB893" s="67">
        <v>0.275418</v>
      </c>
      <c r="DC893" s="68">
        <f t="shared" si="52"/>
        <v>2.8974315555555554</v>
      </c>
      <c r="DD893" s="69">
        <f t="shared" si="53"/>
        <v>2.2113695595588556</v>
      </c>
    </row>
    <row r="894" spans="1:108" x14ac:dyDescent="0.2">
      <c r="A894" s="67">
        <v>106</v>
      </c>
      <c r="B894" s="67" t="s">
        <v>473</v>
      </c>
      <c r="C894" s="67">
        <v>0.92858600000000002</v>
      </c>
      <c r="D894" s="67">
        <v>0.63190199999999996</v>
      </c>
      <c r="E894" s="67">
        <v>0.55505199999999999</v>
      </c>
      <c r="F894" s="67">
        <v>1.01891</v>
      </c>
      <c r="G894" s="67">
        <v>3.6122320000000001</v>
      </c>
      <c r="H894" s="67">
        <v>1.1872860000000001</v>
      </c>
      <c r="I894" s="67">
        <v>1.5100709999999999</v>
      </c>
      <c r="J894" s="67">
        <v>0.801203</v>
      </c>
      <c r="K894" s="67">
        <v>1.484381</v>
      </c>
      <c r="L894" s="67">
        <v>4.9363989999999998</v>
      </c>
      <c r="M894" s="67">
        <v>2.1548449999999999</v>
      </c>
      <c r="N894" s="67">
        <v>5.0584530000000001</v>
      </c>
      <c r="O894" s="67">
        <v>17.84592</v>
      </c>
      <c r="P894" s="67">
        <v>0.98600500000000002</v>
      </c>
      <c r="Q894" s="67">
        <v>2.4989949999999999</v>
      </c>
      <c r="R894" s="67">
        <v>0.65273999999999999</v>
      </c>
      <c r="S894" s="67">
        <v>0.44001400000000002</v>
      </c>
      <c r="T894" s="67">
        <v>2.0943369999999999</v>
      </c>
      <c r="U894" s="67">
        <v>3.579196</v>
      </c>
      <c r="V894" s="67">
        <v>2.0169320000000002</v>
      </c>
      <c r="W894" s="67">
        <v>2.6062889999999999</v>
      </c>
      <c r="X894" s="67">
        <v>3.0865469999999999</v>
      </c>
      <c r="Y894" s="67">
        <v>3.2559360000000002</v>
      </c>
      <c r="Z894" s="67">
        <v>0.98859399999999997</v>
      </c>
      <c r="AA894" s="67">
        <v>2.1535579999999999</v>
      </c>
      <c r="AB894" s="67">
        <v>1.0798700000000001</v>
      </c>
      <c r="AC894" s="67">
        <v>1.105769</v>
      </c>
      <c r="AD894" s="67">
        <v>0.77419499999999997</v>
      </c>
      <c r="AE894" s="67">
        <v>2.9250180000000001</v>
      </c>
      <c r="AF894" s="67">
        <v>5.8356680000000001</v>
      </c>
      <c r="AG894" s="67">
        <v>2.9946389999999998</v>
      </c>
      <c r="AH894" s="67">
        <v>1.767771</v>
      </c>
      <c r="AI894" s="67">
        <v>0.85809400000000002</v>
      </c>
      <c r="AJ894" s="67">
        <v>1.499174</v>
      </c>
      <c r="AK894" s="67">
        <v>1.409314</v>
      </c>
      <c r="AL894" s="67">
        <v>4.3055560000000002</v>
      </c>
      <c r="AM894" s="67">
        <v>1.1251340000000001</v>
      </c>
      <c r="AN894" s="67">
        <v>2.251506</v>
      </c>
      <c r="AO894" s="67">
        <v>0.38328400000000001</v>
      </c>
      <c r="AP894" s="67">
        <v>0.47944599999999998</v>
      </c>
      <c r="AQ894" s="67">
        <v>1.0664973036342322</v>
      </c>
      <c r="AR894" s="68">
        <f t="shared" si="47"/>
        <v>2.340129714722786</v>
      </c>
      <c r="AS894" s="69">
        <f t="shared" si="48"/>
        <v>2.8347382839820661</v>
      </c>
      <c r="AV894" s="67">
        <v>106</v>
      </c>
      <c r="AW894" s="67" t="s">
        <v>473</v>
      </c>
      <c r="AX894" s="67">
        <v>1.4504520000000001</v>
      </c>
      <c r="AY894" s="67">
        <v>0.77685300000000002</v>
      </c>
      <c r="AZ894" s="67">
        <v>0.70681700000000003</v>
      </c>
      <c r="BA894" s="67">
        <v>0.99396499999999999</v>
      </c>
      <c r="BB894" s="67">
        <v>1.183038</v>
      </c>
      <c r="BC894" s="67">
        <v>2.4714049999999999</v>
      </c>
      <c r="BD894" s="67">
        <v>0.59470299999999998</v>
      </c>
      <c r="BE894" s="67">
        <v>1.414221</v>
      </c>
      <c r="BF894" s="67">
        <v>2.1690680000000002</v>
      </c>
      <c r="BG894" s="67">
        <v>5.0723089999999997</v>
      </c>
      <c r="BH894" s="67">
        <v>5.31501</v>
      </c>
      <c r="BI894" s="49">
        <v>6.4120370370370372</v>
      </c>
      <c r="BJ894" s="68">
        <f t="shared" si="49"/>
        <v>2.3799898364197536</v>
      </c>
      <c r="BK894" s="69">
        <f t="shared" si="46"/>
        <v>1.6776512582438248</v>
      </c>
      <c r="BM894" s="67">
        <v>106</v>
      </c>
      <c r="BN894" s="67" t="s">
        <v>473</v>
      </c>
      <c r="BO894" s="67">
        <v>5.2084510000000002</v>
      </c>
      <c r="BP894" s="67">
        <v>0.50951100000000005</v>
      </c>
      <c r="BQ894" s="67">
        <v>2.010812</v>
      </c>
      <c r="BR894" s="67">
        <v>0.98861299999999996</v>
      </c>
      <c r="BS894" s="67">
        <v>3.5544220000000002</v>
      </c>
      <c r="BT894" s="67">
        <v>2.5015200000000002</v>
      </c>
      <c r="BU894" s="67">
        <v>3.2461259999999998</v>
      </c>
      <c r="BV894" s="67">
        <v>1.0057469999999999</v>
      </c>
      <c r="BW894" s="67">
        <v>0.79157999999999995</v>
      </c>
      <c r="BX894" s="67">
        <v>1.973635</v>
      </c>
      <c r="BY894" s="67">
        <v>1.3741300000000001</v>
      </c>
      <c r="BZ894" s="67">
        <v>2.4862829999999998</v>
      </c>
      <c r="CA894" s="67">
        <v>1.2709630000000001</v>
      </c>
      <c r="CB894" s="67">
        <v>1.2083140000000001</v>
      </c>
      <c r="CC894" s="67">
        <v>1.001603</v>
      </c>
      <c r="CD894" s="67">
        <v>1.458334</v>
      </c>
      <c r="CE894" s="67">
        <v>1.918069</v>
      </c>
      <c r="CF894" s="67">
        <v>0.66388499999999995</v>
      </c>
      <c r="CG894" s="67">
        <v>1.1008</v>
      </c>
      <c r="CH894" s="67">
        <v>1.3541669999999999</v>
      </c>
      <c r="CI894" s="67">
        <v>1.4143319999999999</v>
      </c>
      <c r="CJ894" s="67">
        <v>3.4071180000000001</v>
      </c>
      <c r="CK894" s="67">
        <v>0.71928199999999998</v>
      </c>
      <c r="CL894" s="67">
        <v>0.98880599999999996</v>
      </c>
      <c r="CM894" s="67">
        <v>0.22629099999999999</v>
      </c>
      <c r="CN894" s="68">
        <f t="shared" si="50"/>
        <v>1.6953117599999998</v>
      </c>
      <c r="CO894" s="69">
        <f t="shared" si="51"/>
        <v>1.1567548185504879</v>
      </c>
      <c r="CR894" s="67">
        <v>106</v>
      </c>
      <c r="CS894" s="67" t="s">
        <v>473</v>
      </c>
      <c r="CT894" s="67">
        <v>3.7089379999999998</v>
      </c>
      <c r="CU894" s="67">
        <v>1.6262030000000001</v>
      </c>
      <c r="CV894" s="67">
        <v>4.2471240000000003</v>
      </c>
      <c r="CW894" s="67">
        <v>2.2252429999999999</v>
      </c>
      <c r="CX894" s="67">
        <v>1.0431079999999999</v>
      </c>
      <c r="CY894" s="67">
        <v>6.6964290000000002</v>
      </c>
      <c r="CZ894" s="67">
        <v>5.2798970000000001</v>
      </c>
      <c r="DA894" s="67">
        <v>1.517315</v>
      </c>
      <c r="DB894" s="67">
        <v>0.23464399999999999</v>
      </c>
      <c r="DC894" s="68">
        <f t="shared" si="52"/>
        <v>2.9532112222222215</v>
      </c>
      <c r="DD894" s="69">
        <f t="shared" si="53"/>
        <v>2.1523901788540689</v>
      </c>
    </row>
    <row r="895" spans="1:108" x14ac:dyDescent="0.2">
      <c r="A895" s="67">
        <v>107</v>
      </c>
      <c r="B895" s="67" t="s">
        <v>473</v>
      </c>
      <c r="C895" s="67">
        <v>1.0348029999999999</v>
      </c>
      <c r="D895" s="67">
        <v>0.76397700000000002</v>
      </c>
      <c r="E895" s="67">
        <v>0.88927599999999996</v>
      </c>
      <c r="F895" s="67">
        <v>0.83271300000000004</v>
      </c>
      <c r="G895" s="67">
        <v>5.3523420000000002</v>
      </c>
      <c r="H895" s="67">
        <v>1.610231</v>
      </c>
      <c r="I895" s="67">
        <v>3.111186</v>
      </c>
      <c r="J895" s="67">
        <v>0.74083200000000005</v>
      </c>
      <c r="K895" s="67">
        <v>1.502265</v>
      </c>
      <c r="L895" s="67">
        <v>5.0739660000000004</v>
      </c>
      <c r="M895" s="67">
        <v>2.075739</v>
      </c>
      <c r="N895" s="67">
        <v>5.245806</v>
      </c>
      <c r="O895" s="67">
        <v>16.273579999999999</v>
      </c>
      <c r="P895" s="67">
        <v>1.116412</v>
      </c>
      <c r="Q895" s="67">
        <v>2.373418</v>
      </c>
      <c r="R895" s="67">
        <v>0.59075</v>
      </c>
      <c r="S895" s="67">
        <v>0.448994</v>
      </c>
      <c r="T895" s="67">
        <v>1.93662</v>
      </c>
      <c r="U895" s="67">
        <v>3.7059289999999998</v>
      </c>
      <c r="V895" s="67">
        <v>1.8602669999999999</v>
      </c>
      <c r="W895" s="67">
        <v>2.5129049999999999</v>
      </c>
      <c r="X895" s="67">
        <v>3.1414800000000001</v>
      </c>
      <c r="Y895" s="67">
        <v>2.886406</v>
      </c>
      <c r="Z895" s="67">
        <v>0.87075400000000003</v>
      </c>
      <c r="AA895" s="67">
        <v>2.5061450000000001</v>
      </c>
      <c r="AB895" s="67">
        <v>1.1830179999999999</v>
      </c>
      <c r="AC895" s="67">
        <v>1.148123</v>
      </c>
      <c r="AD895" s="67">
        <v>0.72354700000000005</v>
      </c>
      <c r="AE895" s="67">
        <v>2.4811000000000001</v>
      </c>
      <c r="AF895" s="67">
        <v>5.5847350000000002</v>
      </c>
      <c r="AG895" s="67">
        <v>3.5763889999999998</v>
      </c>
      <c r="AH895" s="67">
        <v>2.021048</v>
      </c>
      <c r="AI895" s="67">
        <v>0.85169099999999998</v>
      </c>
      <c r="AJ895" s="67">
        <v>1.434553</v>
      </c>
      <c r="AK895" s="67">
        <v>1.586174</v>
      </c>
      <c r="AL895" s="67">
        <v>4.1203709999999996</v>
      </c>
      <c r="AM895" s="67">
        <v>0.95597399999999999</v>
      </c>
      <c r="AN895" s="67">
        <v>2.439759</v>
      </c>
      <c r="AO895" s="67">
        <v>0.346192</v>
      </c>
      <c r="AP895" s="67">
        <v>0.46611599999999997</v>
      </c>
      <c r="AQ895" s="67">
        <v>1.1405822977725675</v>
      </c>
      <c r="AR895" s="68">
        <f t="shared" si="47"/>
        <v>2.4028333731164038</v>
      </c>
      <c r="AS895" s="69">
        <f t="shared" si="48"/>
        <v>2.6491489021167252</v>
      </c>
      <c r="AV895" s="67">
        <v>107</v>
      </c>
      <c r="AW895" s="67" t="s">
        <v>473</v>
      </c>
      <c r="AX895" s="67">
        <v>1.508281</v>
      </c>
      <c r="AY895" s="67">
        <v>1.4242300000000001</v>
      </c>
      <c r="AZ895" s="67">
        <v>1.4531210000000001</v>
      </c>
      <c r="BA895" s="67">
        <v>1.0827119999999999</v>
      </c>
      <c r="BB895" s="67">
        <v>1.351102</v>
      </c>
      <c r="BC895" s="67">
        <v>3.214127</v>
      </c>
      <c r="BD895" s="67">
        <v>0.57195399999999996</v>
      </c>
      <c r="BE895" s="67">
        <v>1.8184880000000001</v>
      </c>
      <c r="BF895" s="67">
        <v>2.1047669999999998</v>
      </c>
      <c r="BG895" s="67">
        <v>4.9756600000000004</v>
      </c>
      <c r="BH895" s="67">
        <v>5.2836350000000003</v>
      </c>
      <c r="BI895" s="49">
        <v>5.6365740740740744</v>
      </c>
      <c r="BJ895" s="68">
        <f t="shared" si="49"/>
        <v>2.5353875895061733</v>
      </c>
      <c r="BK895" s="69">
        <f t="shared" si="46"/>
        <v>1.5691508729910812</v>
      </c>
      <c r="BM895" s="67">
        <v>107</v>
      </c>
      <c r="BN895" s="67" t="s">
        <v>473</v>
      </c>
      <c r="BO895" s="67">
        <v>5.4869719999999997</v>
      </c>
      <c r="BP895" s="67">
        <v>0.52790999999999999</v>
      </c>
      <c r="BQ895" s="67">
        <v>2.4854959999999999</v>
      </c>
      <c r="BR895" s="67">
        <v>1.2707040000000001</v>
      </c>
      <c r="BS895" s="67">
        <v>3.8945569999999998</v>
      </c>
      <c r="BT895" s="67">
        <v>3.0337589999999999</v>
      </c>
      <c r="BU895" s="67">
        <v>3.2945720000000001</v>
      </c>
      <c r="BV895" s="67">
        <v>1.0456570000000001</v>
      </c>
      <c r="BW895" s="67">
        <v>0.92205999999999999</v>
      </c>
      <c r="BX895" s="67">
        <v>2.0908340000000001</v>
      </c>
      <c r="BY895" s="67">
        <v>1.6298710000000001</v>
      </c>
      <c r="BZ895" s="67">
        <v>2.7649180000000002</v>
      </c>
      <c r="CA895" s="67">
        <v>1.2521340000000001</v>
      </c>
      <c r="CB895" s="67">
        <v>1.1940710000000001</v>
      </c>
      <c r="CC895" s="67">
        <v>1.0302199999999999</v>
      </c>
      <c r="CD895" s="67">
        <v>1.3782049999999999</v>
      </c>
      <c r="CE895" s="67">
        <v>1.5925480000000001</v>
      </c>
      <c r="CF895" s="67">
        <v>0.64807700000000001</v>
      </c>
      <c r="CG895" s="67">
        <v>1.082606</v>
      </c>
      <c r="CH895" s="67">
        <v>1.449276</v>
      </c>
      <c r="CI895" s="67">
        <v>1.6029089999999999</v>
      </c>
      <c r="CJ895" s="67">
        <v>2.8955850000000001</v>
      </c>
      <c r="CK895" s="67">
        <v>0.62195900000000004</v>
      </c>
      <c r="CL895" s="67">
        <v>0.928172</v>
      </c>
      <c r="CM895" s="67">
        <v>0.238153</v>
      </c>
      <c r="CN895" s="68">
        <f t="shared" si="50"/>
        <v>1.7744489999999997</v>
      </c>
      <c r="CO895" s="69">
        <f t="shared" si="51"/>
        <v>1.2203992145745799</v>
      </c>
      <c r="CR895" s="67">
        <v>107</v>
      </c>
      <c r="CS895" s="67" t="s">
        <v>473</v>
      </c>
      <c r="CT895" s="67">
        <v>3.90625</v>
      </c>
      <c r="CU895" s="67">
        <v>1.6262030000000001</v>
      </c>
      <c r="CV895" s="67">
        <v>5.7969530000000002</v>
      </c>
      <c r="CW895" s="67">
        <v>1.850843</v>
      </c>
      <c r="CX895" s="67">
        <v>1.06616</v>
      </c>
      <c r="CY895" s="67">
        <v>7.4156430000000002</v>
      </c>
      <c r="CZ895" s="67">
        <v>6.4779470000000003</v>
      </c>
      <c r="DA895" s="67">
        <v>1.3714470000000001</v>
      </c>
      <c r="DB895" s="67">
        <v>0.27772599999999997</v>
      </c>
      <c r="DC895" s="68">
        <f t="shared" si="52"/>
        <v>3.3099080000000001</v>
      </c>
      <c r="DD895" s="69">
        <f t="shared" si="53"/>
        <v>2.6548174284480943</v>
      </c>
    </row>
    <row r="896" spans="1:108" x14ac:dyDescent="0.2">
      <c r="A896" s="67">
        <v>108</v>
      </c>
      <c r="B896" s="67" t="s">
        <v>473</v>
      </c>
      <c r="C896" s="67">
        <v>1.1461840000000001</v>
      </c>
      <c r="D896" s="67">
        <v>0.77</v>
      </c>
      <c r="E896" s="67">
        <v>2.3336039999999998</v>
      </c>
      <c r="F896" s="67">
        <v>1.2154499999999999</v>
      </c>
      <c r="G896" s="67">
        <v>5.4603489999999999</v>
      </c>
      <c r="H896" s="67">
        <v>2.4612609999999999</v>
      </c>
      <c r="I896" s="67">
        <v>2.4770189999999999</v>
      </c>
      <c r="J896" s="67">
        <v>0.85441199999999995</v>
      </c>
      <c r="K896" s="67">
        <v>1.5320720000000001</v>
      </c>
      <c r="L896" s="67">
        <v>5.3075089999999996</v>
      </c>
      <c r="M896" s="67">
        <v>1.604268</v>
      </c>
      <c r="N896" s="67">
        <v>5.757892</v>
      </c>
      <c r="O896" s="67">
        <v>14.30818</v>
      </c>
      <c r="P896" s="67">
        <v>1.157761</v>
      </c>
      <c r="Q896" s="67">
        <v>2.6145269999999998</v>
      </c>
      <c r="R896" s="67">
        <v>0.58989999999999998</v>
      </c>
      <c r="S896" s="67">
        <v>0.43851800000000002</v>
      </c>
      <c r="T896" s="67">
        <v>1.8467579999999999</v>
      </c>
      <c r="U896" s="67">
        <v>3.599637</v>
      </c>
      <c r="V896" s="67">
        <v>2.075034</v>
      </c>
      <c r="W896" s="67">
        <v>2.4449879999999999</v>
      </c>
      <c r="X896" s="67">
        <v>2.8290479999999998</v>
      </c>
      <c r="Y896" s="67">
        <v>3.1686450000000002</v>
      </c>
      <c r="Z896" s="67">
        <v>1.1100319999999999</v>
      </c>
      <c r="AA896" s="67">
        <v>2.3744730000000001</v>
      </c>
      <c r="AB896" s="67">
        <v>1.1944779999999999</v>
      </c>
      <c r="AC896" s="67">
        <v>1.1458330000000001</v>
      </c>
      <c r="AD896" s="67">
        <v>0.69822300000000004</v>
      </c>
      <c r="AE896" s="67">
        <v>2.4679150000000001</v>
      </c>
      <c r="AF896" s="67">
        <v>5.8356680000000001</v>
      </c>
      <c r="AG896" s="67">
        <v>3.3077480000000001</v>
      </c>
      <c r="AH896" s="67">
        <v>1.8659809999999999</v>
      </c>
      <c r="AI896" s="67">
        <v>0.80259499999999995</v>
      </c>
      <c r="AJ896" s="67">
        <v>1.7705759999999999</v>
      </c>
      <c r="AK896" s="67">
        <v>1.5499670000000001</v>
      </c>
      <c r="AL896" s="67">
        <v>4.2746919999999999</v>
      </c>
      <c r="AM896" s="67">
        <v>1.0561339999999999</v>
      </c>
      <c r="AN896" s="67">
        <v>2.4949810000000001</v>
      </c>
      <c r="AO896" s="67">
        <v>0.39873900000000001</v>
      </c>
      <c r="AP896" s="67">
        <v>0.59425499999999998</v>
      </c>
      <c r="AQ896" s="67">
        <v>1.194314185228605</v>
      </c>
      <c r="AR896" s="68">
        <f t="shared" si="47"/>
        <v>2.4421858581763081</v>
      </c>
      <c r="AS896" s="69">
        <f t="shared" si="48"/>
        <v>2.3969395614615627</v>
      </c>
      <c r="AV896" s="67">
        <v>108</v>
      </c>
      <c r="AW896" s="67" t="s">
        <v>473</v>
      </c>
      <c r="AX896" s="67">
        <v>1.8146610000000001</v>
      </c>
      <c r="AY896" s="67">
        <v>2.2059690000000001</v>
      </c>
      <c r="AZ896" s="67">
        <v>1.871683</v>
      </c>
      <c r="BA896" s="67">
        <v>1.3312040000000001</v>
      </c>
      <c r="BB896" s="67">
        <v>1.4565539999999999</v>
      </c>
      <c r="BC896" s="67">
        <v>4.5305989999999996</v>
      </c>
      <c r="BD896" s="67">
        <v>0.51670799999999995</v>
      </c>
      <c r="BE896" s="67">
        <v>1.585642</v>
      </c>
      <c r="BF896" s="67">
        <v>1.9247259999999999</v>
      </c>
      <c r="BG896" s="67">
        <v>4.381443</v>
      </c>
      <c r="BH896" s="67">
        <v>5.1142070000000004</v>
      </c>
      <c r="BI896" s="49">
        <v>5.4668207407407401</v>
      </c>
      <c r="BJ896" s="68">
        <f t="shared" si="49"/>
        <v>2.6833513950617287</v>
      </c>
      <c r="BK896" s="69">
        <f t="shared" si="46"/>
        <v>1.5149270690983165</v>
      </c>
      <c r="BM896" s="67">
        <v>108</v>
      </c>
      <c r="BN896" s="67" t="s">
        <v>473</v>
      </c>
      <c r="BO896" s="67">
        <v>5.2010560000000003</v>
      </c>
      <c r="BP896" s="67">
        <v>0.55338500000000002</v>
      </c>
      <c r="BQ896" s="67">
        <v>1.849288</v>
      </c>
      <c r="BR896" s="67">
        <v>1.30176</v>
      </c>
      <c r="BS896" s="67">
        <v>3.7670059999999999</v>
      </c>
      <c r="BT896" s="67">
        <v>2.8208630000000001</v>
      </c>
      <c r="BU896" s="67">
        <v>3.7063950000000001</v>
      </c>
      <c r="BV896" s="67">
        <v>0.99377400000000005</v>
      </c>
      <c r="BW896" s="67">
        <v>0.88871500000000003</v>
      </c>
      <c r="BX896" s="67">
        <v>2.1705290000000002</v>
      </c>
      <c r="BY896" s="67">
        <v>1.498183</v>
      </c>
      <c r="BZ896" s="67">
        <v>2.7077610000000001</v>
      </c>
      <c r="CA896" s="67">
        <v>1.0743039999999999</v>
      </c>
      <c r="CB896" s="67">
        <v>1.0445150000000001</v>
      </c>
      <c r="CC896" s="67">
        <v>0.94055200000000005</v>
      </c>
      <c r="CD896" s="67">
        <v>1.2660260000000001</v>
      </c>
      <c r="CE896" s="67">
        <v>1.6225959999999999</v>
      </c>
      <c r="CF896" s="67">
        <v>0.60856100000000002</v>
      </c>
      <c r="CG896" s="67">
        <v>1.0575870000000001</v>
      </c>
      <c r="CH896" s="67">
        <v>1.548913</v>
      </c>
      <c r="CI896" s="67">
        <v>1.409842</v>
      </c>
      <c r="CJ896" s="67">
        <v>3.2242069999999998</v>
      </c>
      <c r="CK896" s="67">
        <v>0.59838800000000003</v>
      </c>
      <c r="CL896" s="67">
        <v>1.026119</v>
      </c>
      <c r="CM896" s="67">
        <v>0.23724000000000001</v>
      </c>
      <c r="CN896" s="68">
        <f t="shared" si="50"/>
        <v>1.7247026000000003</v>
      </c>
      <c r="CO896" s="69">
        <f t="shared" si="51"/>
        <v>1.2103820955510292</v>
      </c>
      <c r="CR896" s="67">
        <v>108</v>
      </c>
      <c r="CS896" s="67" t="s">
        <v>473</v>
      </c>
      <c r="CT896" s="67">
        <v>4.7743130000000003</v>
      </c>
      <c r="CU896" s="67">
        <v>2.373418</v>
      </c>
      <c r="CV896" s="67">
        <v>7.9727040000000002</v>
      </c>
      <c r="CW896" s="67">
        <v>1.853861</v>
      </c>
      <c r="CX896" s="67">
        <v>1.190064</v>
      </c>
      <c r="CY896" s="67">
        <v>5.332357</v>
      </c>
      <c r="CZ896" s="67">
        <v>5.1632749999999996</v>
      </c>
      <c r="DA896" s="67">
        <v>1.224</v>
      </c>
      <c r="DB896" s="67">
        <v>0.33773399999999998</v>
      </c>
      <c r="DC896" s="68">
        <f t="shared" si="52"/>
        <v>3.3579695555555551</v>
      </c>
      <c r="DD896" s="69">
        <f t="shared" si="53"/>
        <v>2.5511341585463079</v>
      </c>
    </row>
    <row r="897" spans="1:108" x14ac:dyDescent="0.2">
      <c r="A897" s="67">
        <v>109</v>
      </c>
      <c r="B897" s="67" t="s">
        <v>473</v>
      </c>
      <c r="C897" s="67">
        <v>1.228421</v>
      </c>
      <c r="D897" s="67">
        <v>0.78049000000000002</v>
      </c>
      <c r="E897" s="67">
        <v>2.9622639999999998</v>
      </c>
      <c r="F897" s="67">
        <v>1.7740400000000001</v>
      </c>
      <c r="G897" s="67">
        <v>4.1042630000000004</v>
      </c>
      <c r="H897" s="67">
        <v>2.4599449999999998</v>
      </c>
      <c r="I897" s="67">
        <v>2.6402700000000001</v>
      </c>
      <c r="J897" s="67">
        <v>0.75515699999999997</v>
      </c>
      <c r="K897" s="67">
        <v>1.365154</v>
      </c>
      <c r="L897" s="67">
        <v>4.0886060000000004</v>
      </c>
      <c r="M897" s="67">
        <v>1.689702</v>
      </c>
      <c r="N897" s="67">
        <v>4.0967190000000002</v>
      </c>
      <c r="O897" s="67">
        <v>15.251580000000001</v>
      </c>
      <c r="P897" s="67">
        <v>1.017811</v>
      </c>
      <c r="Q897" s="67">
        <v>1.8987339999999999</v>
      </c>
      <c r="R897" s="67">
        <v>0.56399999999999995</v>
      </c>
      <c r="S897" s="67">
        <v>0.42205500000000001</v>
      </c>
      <c r="T897" s="67">
        <v>1.7128810000000001</v>
      </c>
      <c r="U897" s="67">
        <v>3.5219619999999998</v>
      </c>
      <c r="V897" s="67">
        <v>2.0553210000000002</v>
      </c>
      <c r="W897" s="67">
        <v>2.793059</v>
      </c>
      <c r="X897" s="67">
        <v>2.8565149999999999</v>
      </c>
      <c r="Y897" s="67">
        <v>3.2035610000000001</v>
      </c>
      <c r="Z897" s="67">
        <v>0.99219199999999996</v>
      </c>
      <c r="AA897" s="67">
        <v>2.926031</v>
      </c>
      <c r="AB897" s="67">
        <v>0.97162800000000005</v>
      </c>
      <c r="AC897" s="67">
        <v>1.050824</v>
      </c>
      <c r="AD897" s="67">
        <v>0.71631199999999995</v>
      </c>
      <c r="AE897" s="67">
        <v>2.6371310000000001</v>
      </c>
      <c r="AF897" s="67">
        <v>4.4759580000000003</v>
      </c>
      <c r="AG897" s="67">
        <v>3.7962950000000002</v>
      </c>
      <c r="AH897" s="67">
        <v>2.0675680000000001</v>
      </c>
      <c r="AI897" s="67">
        <v>0.85809400000000002</v>
      </c>
      <c r="AJ897" s="67">
        <v>1.7705759999999999</v>
      </c>
      <c r="AK897" s="67">
        <v>1.593137</v>
      </c>
      <c r="AL897" s="67">
        <v>4.3595680000000003</v>
      </c>
      <c r="AM897" s="67">
        <v>1.0494570000000001</v>
      </c>
      <c r="AN897" s="67">
        <v>2.4698799999999999</v>
      </c>
      <c r="AO897" s="67">
        <v>0.35700999999999999</v>
      </c>
      <c r="AP897" s="67">
        <v>0.56157500000000005</v>
      </c>
      <c r="AQ897" s="67">
        <v>1.2928229777256741</v>
      </c>
      <c r="AR897" s="68">
        <f t="shared" si="47"/>
        <v>2.3704529018957485</v>
      </c>
      <c r="AS897" s="69">
        <f t="shared" si="48"/>
        <v>2.3893710710851539</v>
      </c>
      <c r="AV897" s="67">
        <v>109</v>
      </c>
      <c r="AW897" s="67" t="s">
        <v>473</v>
      </c>
      <c r="AX897" s="67">
        <v>1.733258</v>
      </c>
      <c r="AY897" s="67">
        <v>2.1619959999999998</v>
      </c>
      <c r="AZ897" s="67">
        <v>1.749274</v>
      </c>
      <c r="BA897" s="67">
        <v>1.3933260000000001</v>
      </c>
      <c r="BB897" s="67">
        <v>1.7135929999999999</v>
      </c>
      <c r="BC897" s="67">
        <v>4.1128200000000001</v>
      </c>
      <c r="BD897" s="67">
        <v>0.52970799999999996</v>
      </c>
      <c r="BE897" s="67">
        <v>1.485646</v>
      </c>
      <c r="BF897" s="67">
        <v>1.7489710000000001</v>
      </c>
      <c r="BG897" s="67">
        <v>4.7823609999999999</v>
      </c>
      <c r="BH897" s="67">
        <v>4.9761540000000002</v>
      </c>
      <c r="BI897" s="49">
        <v>5.3896607407407418</v>
      </c>
      <c r="BJ897" s="68">
        <f t="shared" si="49"/>
        <v>2.6480639783950619</v>
      </c>
      <c r="BK897" s="69">
        <f t="shared" si="46"/>
        <v>1.4970974252088907</v>
      </c>
      <c r="BM897" s="67">
        <v>109</v>
      </c>
      <c r="BN897" s="67" t="s">
        <v>473</v>
      </c>
      <c r="BO897" s="67">
        <v>4.6214789999999999</v>
      </c>
      <c r="BP897" s="67">
        <v>0.71331500000000003</v>
      </c>
      <c r="BQ897" s="67">
        <v>2.1228910000000001</v>
      </c>
      <c r="BR897" s="67">
        <v>1.3405800000000001</v>
      </c>
      <c r="BS897" s="67">
        <v>3.4778920000000002</v>
      </c>
      <c r="BT897" s="67">
        <v>2.7220200000000001</v>
      </c>
      <c r="BU897" s="67">
        <v>2.9554279999999999</v>
      </c>
      <c r="BV897" s="67">
        <v>0.85807800000000001</v>
      </c>
      <c r="BW897" s="67">
        <v>0.75388500000000003</v>
      </c>
      <c r="BX897" s="67">
        <v>2.0439539999999998</v>
      </c>
      <c r="BY897" s="67">
        <v>1.599334</v>
      </c>
      <c r="BZ897" s="67">
        <v>2.3362479999999999</v>
      </c>
      <c r="CA897" s="67">
        <v>1.179956</v>
      </c>
      <c r="CB897" s="67">
        <v>1.26054</v>
      </c>
      <c r="CC897" s="67">
        <v>0.89667300000000005</v>
      </c>
      <c r="CD897" s="67">
        <v>1.274038</v>
      </c>
      <c r="CE897" s="67">
        <v>1.8880209999999999</v>
      </c>
      <c r="CF897" s="67">
        <v>0.61646400000000001</v>
      </c>
      <c r="CG897" s="67">
        <v>1.087154</v>
      </c>
      <c r="CH897" s="67">
        <v>1.576087</v>
      </c>
      <c r="CI897" s="67">
        <v>1.59842</v>
      </c>
      <c r="CJ897" s="67">
        <v>3.1994050000000001</v>
      </c>
      <c r="CK897" s="67">
        <v>0.75273699999999999</v>
      </c>
      <c r="CL897" s="67">
        <v>0.89707700000000001</v>
      </c>
      <c r="CM897" s="67">
        <v>0.276476</v>
      </c>
      <c r="CN897" s="68">
        <f t="shared" si="50"/>
        <v>1.6819260800000004</v>
      </c>
      <c r="CO897" s="69">
        <f t="shared" si="51"/>
        <v>1.0496986134740816</v>
      </c>
      <c r="CR897" s="67">
        <v>109</v>
      </c>
      <c r="CS897" s="67" t="s">
        <v>473</v>
      </c>
      <c r="CT897" s="67">
        <v>4.6361879999999998</v>
      </c>
      <c r="CU897" s="67">
        <v>3.3403800000000001</v>
      </c>
      <c r="CV897" s="67">
        <v>9.6715450000000001</v>
      </c>
      <c r="CW897" s="67">
        <v>1.893113</v>
      </c>
      <c r="CX897" s="67">
        <v>1.3485480000000001</v>
      </c>
      <c r="CY897" s="67">
        <v>7.0436430000000003</v>
      </c>
      <c r="CZ897" s="67">
        <v>5.4813400000000003</v>
      </c>
      <c r="DA897" s="67">
        <v>1.1320410000000001</v>
      </c>
      <c r="DB897" s="67">
        <v>0.25387700000000002</v>
      </c>
      <c r="DC897" s="68">
        <f t="shared" si="52"/>
        <v>3.8667416666666674</v>
      </c>
      <c r="DD897" s="69">
        <f t="shared" si="53"/>
        <v>3.1231467335660832</v>
      </c>
    </row>
    <row r="898" spans="1:108" x14ac:dyDescent="0.2">
      <c r="A898" s="67">
        <v>110</v>
      </c>
      <c r="B898" s="67" t="s">
        <v>473</v>
      </c>
      <c r="C898" s="67">
        <v>1.1684540000000001</v>
      </c>
      <c r="D898" s="67">
        <v>0.90357299999999996</v>
      </c>
      <c r="E898" s="67">
        <v>2.6379869999999999</v>
      </c>
      <c r="F898" s="67">
        <v>2.1981549999999999</v>
      </c>
      <c r="G898" s="67">
        <v>5.6043580000000004</v>
      </c>
      <c r="H898" s="67">
        <v>1.7188730000000001</v>
      </c>
      <c r="I898" s="67">
        <v>2.655967</v>
      </c>
      <c r="J898" s="67">
        <v>0.64669299999999996</v>
      </c>
      <c r="K898" s="67">
        <v>1.472459</v>
      </c>
      <c r="L898" s="67">
        <v>3.8550629999999999</v>
      </c>
      <c r="M898" s="67">
        <v>1.746659</v>
      </c>
      <c r="N898" s="67">
        <v>4.5838349999999997</v>
      </c>
      <c r="O898" s="67">
        <v>13.4434</v>
      </c>
      <c r="P898" s="67">
        <v>0.96692100000000003</v>
      </c>
      <c r="Q898" s="67">
        <v>1.7832030000000001</v>
      </c>
      <c r="R898" s="67">
        <v>0.58197500000000002</v>
      </c>
      <c r="S898" s="67">
        <v>0.46246399999999999</v>
      </c>
      <c r="T898" s="67">
        <v>1.338762</v>
      </c>
      <c r="U898" s="67">
        <v>3.3645670000000001</v>
      </c>
      <c r="V898" s="67">
        <v>2.060508</v>
      </c>
      <c r="W898" s="67">
        <v>2.725142</v>
      </c>
      <c r="X898" s="67">
        <v>2.8273320000000002</v>
      </c>
      <c r="Y898" s="67">
        <v>3.0435289999999999</v>
      </c>
      <c r="Z898" s="67">
        <v>1.244963</v>
      </c>
      <c r="AA898" s="67">
        <v>2.2428020000000002</v>
      </c>
      <c r="AB898" s="67">
        <v>1.198299</v>
      </c>
      <c r="AC898" s="67">
        <v>1.228251</v>
      </c>
      <c r="AD898" s="67">
        <v>0.77298999999999995</v>
      </c>
      <c r="AE898" s="67">
        <v>2.7821729999999998</v>
      </c>
      <c r="AF898" s="67">
        <v>4.8990419999999997</v>
      </c>
      <c r="AG898" s="67">
        <v>2.3123779999999998</v>
      </c>
      <c r="AH898" s="67">
        <v>1.7946489999999999</v>
      </c>
      <c r="AI898" s="67">
        <v>0.90718900000000002</v>
      </c>
      <c r="AJ898" s="67">
        <v>1.5637920000000001</v>
      </c>
      <c r="AK898" s="67">
        <v>1.5764260000000001</v>
      </c>
      <c r="AL898" s="67">
        <v>4.3827170000000004</v>
      </c>
      <c r="AM898" s="67">
        <v>1.0327630000000001</v>
      </c>
      <c r="AN898" s="67">
        <v>2.8915660000000001</v>
      </c>
      <c r="AO898" s="67">
        <v>0.43583100000000002</v>
      </c>
      <c r="AP898" s="67">
        <v>0.49535600000000002</v>
      </c>
      <c r="AQ898" s="67">
        <v>1.308290738569754</v>
      </c>
      <c r="AR898" s="68">
        <f t="shared" si="47"/>
        <v>2.3136428472821891</v>
      </c>
      <c r="AS898" s="69">
        <f t="shared" si="48"/>
        <v>2.1899262883262423</v>
      </c>
      <c r="AV898" s="67">
        <v>110</v>
      </c>
      <c r="AW898" s="67" t="s">
        <v>473</v>
      </c>
      <c r="AX898" s="67">
        <v>1.791086</v>
      </c>
      <c r="AY898" s="67">
        <v>1.8004420000000001</v>
      </c>
      <c r="AZ898" s="67">
        <v>1.8242989999999999</v>
      </c>
      <c r="BA898" s="67">
        <v>1.162585</v>
      </c>
      <c r="BB898" s="67">
        <v>1.408771</v>
      </c>
      <c r="BC898" s="67">
        <v>3.1732770000000001</v>
      </c>
      <c r="BD898" s="67">
        <v>0.50370999999999999</v>
      </c>
      <c r="BE898" s="67">
        <v>1.7599199999999999</v>
      </c>
      <c r="BF898" s="67">
        <v>1.8604259999999999</v>
      </c>
      <c r="BG898" s="67">
        <v>5.8991959999999999</v>
      </c>
      <c r="BH898" s="67">
        <v>5.5346390000000003</v>
      </c>
      <c r="BI898" s="49">
        <v>5.7175925925925926</v>
      </c>
      <c r="BJ898" s="68">
        <f t="shared" si="49"/>
        <v>2.702995299382716</v>
      </c>
      <c r="BK898" s="69">
        <f t="shared" si="46"/>
        <v>1.7473192327098677</v>
      </c>
      <c r="BM898" s="67">
        <v>110</v>
      </c>
      <c r="BN898" s="67" t="s">
        <v>473</v>
      </c>
      <c r="BO898" s="67">
        <v>3.5869719999999998</v>
      </c>
      <c r="BP898" s="67">
        <v>0.83927799999999997</v>
      </c>
      <c r="BQ898" s="67">
        <v>2.2679320000000001</v>
      </c>
      <c r="BR898" s="67">
        <v>1.2914079999999999</v>
      </c>
      <c r="BS898" s="67">
        <v>3.2397960000000001</v>
      </c>
      <c r="BT898" s="67">
        <v>3.1478100000000002</v>
      </c>
      <c r="BU898" s="67">
        <v>2.7374049999999999</v>
      </c>
      <c r="BV898" s="67">
        <v>0.90197899999999998</v>
      </c>
      <c r="BW898" s="67">
        <v>0.96265299999999998</v>
      </c>
      <c r="BX898" s="67">
        <v>2.2314729999999998</v>
      </c>
      <c r="BY898" s="67">
        <v>1.597426</v>
      </c>
      <c r="BZ898" s="67">
        <v>3.5222329999999999</v>
      </c>
      <c r="CA898" s="67">
        <v>0.94145400000000001</v>
      </c>
      <c r="CB898" s="67">
        <v>1.0801240000000001</v>
      </c>
      <c r="CC898" s="67">
        <v>0.90621200000000002</v>
      </c>
      <c r="CD898" s="67">
        <v>1.3381419999999999</v>
      </c>
      <c r="CE898" s="67">
        <v>1.7778449999999999</v>
      </c>
      <c r="CF898" s="67">
        <v>0.58485100000000001</v>
      </c>
      <c r="CG898" s="67">
        <v>1.103075</v>
      </c>
      <c r="CH898" s="67">
        <v>1.5036229999999999</v>
      </c>
      <c r="CI898" s="67">
        <v>1.427802</v>
      </c>
      <c r="CJ898" s="67">
        <v>3.2521080000000002</v>
      </c>
      <c r="CK898" s="67">
        <v>0.66833900000000002</v>
      </c>
      <c r="CL898" s="67">
        <v>0.84577100000000005</v>
      </c>
      <c r="CM898" s="67">
        <v>0.21442900000000001</v>
      </c>
      <c r="CN898" s="68">
        <f t="shared" si="50"/>
        <v>1.6788056</v>
      </c>
      <c r="CO898" s="69">
        <f t="shared" si="51"/>
        <v>1.0199347171777713</v>
      </c>
      <c r="CR898" s="67">
        <v>110</v>
      </c>
      <c r="CS898" s="67" t="s">
        <v>473</v>
      </c>
      <c r="CT898" s="67">
        <v>5.8001880000000003</v>
      </c>
      <c r="CU898" s="67">
        <v>2.4612660000000002</v>
      </c>
      <c r="CV898" s="67">
        <v>8.6284120000000009</v>
      </c>
      <c r="CW898" s="67">
        <v>1.9595389999999999</v>
      </c>
      <c r="CX898" s="67">
        <v>1.190064</v>
      </c>
      <c r="CY898" s="67">
        <v>8.5069289999999995</v>
      </c>
      <c r="CZ898" s="67">
        <v>5.0890570000000004</v>
      </c>
      <c r="DA898" s="67">
        <v>0.97983100000000001</v>
      </c>
      <c r="DB898" s="67">
        <v>0.28311199999999997</v>
      </c>
      <c r="DC898" s="68">
        <f t="shared" si="52"/>
        <v>3.8775997777777778</v>
      </c>
      <c r="DD898" s="69">
        <f t="shared" si="53"/>
        <v>3.2285850856113347</v>
      </c>
    </row>
    <row r="899" spans="1:108" x14ac:dyDescent="0.2">
      <c r="A899" s="67">
        <v>111</v>
      </c>
      <c r="B899" s="67" t="s">
        <v>473</v>
      </c>
      <c r="C899" s="67">
        <v>1.3466119999999999</v>
      </c>
      <c r="D899" s="67">
        <v>0.83904900000000004</v>
      </c>
      <c r="E899" s="67">
        <v>2.6558920000000001</v>
      </c>
      <c r="F899" s="67">
        <v>2.2757369999999999</v>
      </c>
      <c r="G899" s="67">
        <v>5.7783699999999998</v>
      </c>
      <c r="H899" s="67">
        <v>2.130147</v>
      </c>
      <c r="I899" s="67">
        <v>2.593178</v>
      </c>
      <c r="J899" s="67">
        <v>0.69990200000000002</v>
      </c>
      <c r="K899" s="67">
        <v>1.4128449999999999</v>
      </c>
      <c r="L899" s="67">
        <v>4.2805590000000002</v>
      </c>
      <c r="M899" s="67">
        <v>1.838422</v>
      </c>
      <c r="N899" s="67">
        <v>4.2216259999999997</v>
      </c>
      <c r="O899" s="67">
        <v>14.661949999999999</v>
      </c>
      <c r="P899" s="67">
        <v>1.0146310000000001</v>
      </c>
      <c r="Q899" s="67">
        <v>2.0268229999999998</v>
      </c>
      <c r="R899" s="67">
        <v>0.59060800000000002</v>
      </c>
      <c r="S899" s="67">
        <v>0.451988</v>
      </c>
      <c r="T899" s="67">
        <v>1.507482</v>
      </c>
      <c r="U899" s="67">
        <v>3.8592360000000001</v>
      </c>
      <c r="V899" s="67">
        <v>2.1912349999999998</v>
      </c>
      <c r="W899" s="67">
        <v>2.5298829999999999</v>
      </c>
      <c r="X899" s="67">
        <v>3.045347</v>
      </c>
      <c r="Y899" s="67">
        <v>3.2035610000000001</v>
      </c>
      <c r="Z899" s="67">
        <v>1.21078</v>
      </c>
      <c r="AA899" s="67">
        <v>2.2896190000000001</v>
      </c>
      <c r="AB899" s="67">
        <v>1.158822</v>
      </c>
      <c r="AC899" s="67">
        <v>1.169872</v>
      </c>
      <c r="AD899" s="67">
        <v>0.81157900000000005</v>
      </c>
      <c r="AE899" s="67">
        <v>2.9140299999999999</v>
      </c>
      <c r="AF899" s="67">
        <v>4.7181389999999999</v>
      </c>
      <c r="AG899" s="67">
        <v>3.5745610000000001</v>
      </c>
      <c r="AH899" s="67">
        <v>1.448331</v>
      </c>
      <c r="AI899" s="67">
        <v>0.90718900000000002</v>
      </c>
      <c r="AJ899" s="67">
        <v>1.835194</v>
      </c>
      <c r="AK899" s="67">
        <v>1.7825310000000001</v>
      </c>
      <c r="AL899" s="67">
        <v>4.4984570000000001</v>
      </c>
      <c r="AM899" s="67">
        <v>1.0216350000000001</v>
      </c>
      <c r="AN899" s="67">
        <v>3.2128510000000001</v>
      </c>
      <c r="AO899" s="67">
        <v>0.40801199999999999</v>
      </c>
      <c r="AP899" s="67">
        <v>0.51685599999999998</v>
      </c>
      <c r="AQ899" s="67">
        <v>1.2154818288393905</v>
      </c>
      <c r="AR899" s="68">
        <f t="shared" si="47"/>
        <v>2.4353420202155949</v>
      </c>
      <c r="AS899" s="69">
        <f t="shared" si="48"/>
        <v>2.3632728166117896</v>
      </c>
      <c r="AV899" s="67">
        <v>111</v>
      </c>
      <c r="AW899" s="67" t="s">
        <v>473</v>
      </c>
      <c r="AX899" s="67">
        <v>1.619683</v>
      </c>
      <c r="AY899" s="67">
        <v>2.113137</v>
      </c>
      <c r="AZ899" s="67">
        <v>1.8242989999999999</v>
      </c>
      <c r="BA899" s="67">
        <v>1.2602040000000001</v>
      </c>
      <c r="BB899" s="67">
        <v>1.351102</v>
      </c>
      <c r="BC899" s="67">
        <v>3.4053770000000001</v>
      </c>
      <c r="BD899" s="67">
        <v>0.44521500000000003</v>
      </c>
      <c r="BE899" s="67">
        <v>1.445648</v>
      </c>
      <c r="BF899" s="67">
        <v>1.9290119999999999</v>
      </c>
      <c r="BG899" s="67">
        <v>4.6785459999999999</v>
      </c>
      <c r="BH899" s="67">
        <v>4.9447799999999997</v>
      </c>
      <c r="BI899" s="49">
        <v>5.8063274074074069</v>
      </c>
      <c r="BJ899" s="68">
        <f t="shared" si="49"/>
        <v>2.5686108672839505</v>
      </c>
      <c r="BK899" s="69">
        <f t="shared" si="46"/>
        <v>1.4450024353535882</v>
      </c>
      <c r="BM899" s="67">
        <v>111</v>
      </c>
      <c r="BN899" s="67" t="s">
        <v>473</v>
      </c>
      <c r="BO899" s="67">
        <v>4.3940140000000003</v>
      </c>
      <c r="BP899" s="67">
        <v>0.91570399999999996</v>
      </c>
      <c r="BQ899" s="67">
        <v>2.356935</v>
      </c>
      <c r="BR899" s="67">
        <v>1.43116</v>
      </c>
      <c r="BS899" s="67">
        <v>3.0697290000000002</v>
      </c>
      <c r="BT899" s="67">
        <v>2.9881389999999999</v>
      </c>
      <c r="BU899" s="67">
        <v>2.7374049999999999</v>
      </c>
      <c r="BV899" s="67">
        <v>0.80619399999999997</v>
      </c>
      <c r="BW899" s="67">
        <v>0.82202500000000001</v>
      </c>
      <c r="BX899" s="67">
        <v>2.0580180000000001</v>
      </c>
      <c r="BY899" s="67">
        <v>1.6737660000000001</v>
      </c>
      <c r="BZ899" s="67">
        <v>2.8363619999999998</v>
      </c>
      <c r="CA899" s="67">
        <v>1.1077779999999999</v>
      </c>
      <c r="CB899" s="67">
        <v>1.042141</v>
      </c>
      <c r="CC899" s="67">
        <v>0.91956700000000002</v>
      </c>
      <c r="CD899" s="67">
        <v>1.25</v>
      </c>
      <c r="CE899" s="67">
        <v>1.805388</v>
      </c>
      <c r="CF899" s="67">
        <v>0.69549799999999995</v>
      </c>
      <c r="CG899" s="67">
        <v>1.096252</v>
      </c>
      <c r="CH899" s="67">
        <v>1.557971</v>
      </c>
      <c r="CI899" s="67">
        <v>1.625359</v>
      </c>
      <c r="CJ899" s="67">
        <v>2.8831850000000001</v>
      </c>
      <c r="CK899" s="67">
        <v>0.69799299999999997</v>
      </c>
      <c r="CL899" s="67">
        <v>0.97325899999999999</v>
      </c>
      <c r="CM899" s="67">
        <v>0.22811500000000001</v>
      </c>
      <c r="CN899" s="68">
        <f t="shared" si="50"/>
        <v>1.6788782800000002</v>
      </c>
      <c r="CO899" s="69">
        <f t="shared" si="51"/>
        <v>1.0014803320464958</v>
      </c>
      <c r="CR899" s="67">
        <v>111</v>
      </c>
      <c r="CS899" s="67" t="s">
        <v>473</v>
      </c>
      <c r="CT899" s="67">
        <v>5.4056249999999997</v>
      </c>
      <c r="CU899" s="67">
        <v>2.8129110000000002</v>
      </c>
      <c r="CV899" s="67">
        <v>8.1217170000000003</v>
      </c>
      <c r="CW899" s="67">
        <v>1.6334519999999999</v>
      </c>
      <c r="CX899" s="67">
        <v>1.250577</v>
      </c>
      <c r="CY899" s="67">
        <v>7.9117139999999999</v>
      </c>
      <c r="CZ899" s="67">
        <v>5.0784580000000004</v>
      </c>
      <c r="DA899" s="67">
        <v>0.92751099999999997</v>
      </c>
      <c r="DB899" s="67">
        <v>0.24695300000000001</v>
      </c>
      <c r="DC899" s="68">
        <f t="shared" si="52"/>
        <v>3.7098797777777772</v>
      </c>
      <c r="DD899" s="69">
        <f t="shared" si="53"/>
        <v>3.0159159068324004</v>
      </c>
    </row>
    <row r="900" spans="1:108" x14ac:dyDescent="0.2">
      <c r="A900" s="67">
        <v>112</v>
      </c>
      <c r="B900" s="67" t="s">
        <v>473</v>
      </c>
      <c r="C900" s="67">
        <v>1.5368090000000001</v>
      </c>
      <c r="D900" s="67">
        <v>0.88256500000000004</v>
      </c>
      <c r="E900" s="67">
        <v>2.8508559999999998</v>
      </c>
      <c r="F900" s="67">
        <v>2.3998680000000001</v>
      </c>
      <c r="G900" s="67">
        <v>5.328341</v>
      </c>
      <c r="H900" s="67">
        <v>2.5348890000000002</v>
      </c>
      <c r="I900" s="67">
        <v>4.1974330000000002</v>
      </c>
      <c r="J900" s="67">
        <v>0.70808800000000005</v>
      </c>
      <c r="K900" s="67">
        <v>1.6155310000000001</v>
      </c>
      <c r="L900" s="67">
        <v>5.0003840000000004</v>
      </c>
      <c r="M900" s="67">
        <v>2.2023090000000001</v>
      </c>
      <c r="N900" s="67">
        <v>4.7087339999999998</v>
      </c>
      <c r="O900" s="67">
        <v>14.976419999999999</v>
      </c>
      <c r="P900" s="67">
        <v>0.99872700000000003</v>
      </c>
      <c r="Q900" s="67">
        <v>2.1574239999999998</v>
      </c>
      <c r="R900" s="67">
        <v>0.58438100000000004</v>
      </c>
      <c r="S900" s="67">
        <v>0.41307500000000003</v>
      </c>
      <c r="T900" s="67">
        <v>1.4524649999999999</v>
      </c>
      <c r="U900" s="67">
        <v>3.836751</v>
      </c>
      <c r="V900" s="67">
        <v>1.8332919999999999</v>
      </c>
      <c r="W900" s="67">
        <v>2.6232690000000001</v>
      </c>
      <c r="X900" s="67">
        <v>2.9955639999999999</v>
      </c>
      <c r="Y900" s="67">
        <v>3.1890130000000001</v>
      </c>
      <c r="Z900" s="67">
        <v>1.2737480000000001</v>
      </c>
      <c r="AA900" s="67">
        <v>2.352528</v>
      </c>
      <c r="AB900" s="67">
        <v>1.184291</v>
      </c>
      <c r="AC900" s="67">
        <v>1.1847529999999999</v>
      </c>
      <c r="AD900" s="67">
        <v>0.77660700000000005</v>
      </c>
      <c r="AE900" s="67">
        <v>2.889856</v>
      </c>
      <c r="AF900" s="67">
        <v>4.6714539999999998</v>
      </c>
      <c r="AG900" s="67">
        <v>2.766813</v>
      </c>
      <c r="AH900" s="67">
        <v>1.600298</v>
      </c>
      <c r="AI900" s="67">
        <v>0.80686500000000005</v>
      </c>
      <c r="AJ900" s="67">
        <v>1.7705759999999999</v>
      </c>
      <c r="AK900" s="67">
        <v>1.6989749999999999</v>
      </c>
      <c r="AL900" s="67">
        <v>4.2129630000000002</v>
      </c>
      <c r="AM900" s="67">
        <v>0.98713499999999998</v>
      </c>
      <c r="AN900" s="67">
        <v>3.164323</v>
      </c>
      <c r="AO900" s="67">
        <v>0.40183000000000002</v>
      </c>
      <c r="AP900" s="67">
        <v>0.55641600000000002</v>
      </c>
      <c r="AQ900" s="67">
        <v>1.3807479484173506</v>
      </c>
      <c r="AR900" s="68">
        <f t="shared" si="47"/>
        <v>2.5050333402053009</v>
      </c>
      <c r="AS900" s="69">
        <f t="shared" si="48"/>
        <v>2.4121213978075002</v>
      </c>
      <c r="AV900" s="67">
        <v>112</v>
      </c>
      <c r="AW900" s="67" t="s">
        <v>473</v>
      </c>
      <c r="AX900" s="67">
        <v>1.793258</v>
      </c>
      <c r="AY900" s="67">
        <v>2.1644389999999998</v>
      </c>
      <c r="AZ900" s="67">
        <v>1.690043</v>
      </c>
      <c r="BA900" s="67">
        <v>1.2602040000000001</v>
      </c>
      <c r="BB900" s="67">
        <v>1.6575709999999999</v>
      </c>
      <c r="BC900" s="67">
        <v>3.9215689999999999</v>
      </c>
      <c r="BD900" s="67">
        <v>0.513459</v>
      </c>
      <c r="BE900" s="67">
        <v>1.592784</v>
      </c>
      <c r="BF900" s="67">
        <v>1.9118660000000001</v>
      </c>
      <c r="BG900" s="67">
        <v>4.9899789999999999</v>
      </c>
      <c r="BH900" s="67">
        <v>5.7291660000000002</v>
      </c>
      <c r="BI900" s="49">
        <v>5.2121911111111103</v>
      </c>
      <c r="BJ900" s="68">
        <f t="shared" si="49"/>
        <v>2.703044092592592</v>
      </c>
      <c r="BK900" s="69">
        <f t="shared" si="46"/>
        <v>1.6514128162879704</v>
      </c>
      <c r="BM900" s="67">
        <v>112</v>
      </c>
      <c r="BN900" s="67" t="s">
        <v>473</v>
      </c>
      <c r="BO900" s="67">
        <v>4.1961269999999997</v>
      </c>
      <c r="BP900" s="67">
        <v>0.84352400000000005</v>
      </c>
      <c r="BQ900" s="67">
        <v>2.3272680000000001</v>
      </c>
      <c r="BR900" s="67">
        <v>0.65734999999999999</v>
      </c>
      <c r="BS900" s="67">
        <v>3.2823120000000001</v>
      </c>
      <c r="BT900" s="67">
        <v>2.8284669999999998</v>
      </c>
      <c r="BU900" s="67">
        <v>3.3914740000000001</v>
      </c>
      <c r="BV900" s="67">
        <v>0.88202499999999995</v>
      </c>
      <c r="BW900" s="67">
        <v>0.784331</v>
      </c>
      <c r="BX900" s="67">
        <v>2.0158260000000001</v>
      </c>
      <c r="BY900" s="67">
        <v>1.4771890000000001</v>
      </c>
      <c r="BZ900" s="67">
        <v>2.857796</v>
      </c>
      <c r="CA900" s="67">
        <v>0.99794099999999997</v>
      </c>
      <c r="CB900" s="67">
        <v>1.201193</v>
      </c>
      <c r="CC900" s="67">
        <v>0.91384299999999996</v>
      </c>
      <c r="CD900" s="67">
        <v>1.1618580000000001</v>
      </c>
      <c r="CE900" s="67">
        <v>1.8504609999999999</v>
      </c>
      <c r="CF900" s="67">
        <v>0.52162399999999998</v>
      </c>
      <c r="CG900" s="67">
        <v>1.0211969999999999</v>
      </c>
      <c r="CH900" s="67">
        <v>1.6259060000000001</v>
      </c>
      <c r="CI900" s="67">
        <v>1.5445409999999999</v>
      </c>
      <c r="CJ900" s="67">
        <v>3.0071919999999999</v>
      </c>
      <c r="CK900" s="67">
        <v>0.57557800000000003</v>
      </c>
      <c r="CL900" s="67">
        <v>0.92195300000000002</v>
      </c>
      <c r="CM900" s="67">
        <v>0.209866</v>
      </c>
      <c r="CN900" s="68">
        <f t="shared" si="50"/>
        <v>1.6438736800000004</v>
      </c>
      <c r="CO900" s="69">
        <f t="shared" si="51"/>
        <v>1.0675436430754135</v>
      </c>
      <c r="CR900" s="67">
        <v>112</v>
      </c>
      <c r="CS900" s="67" t="s">
        <v>473</v>
      </c>
      <c r="CT900" s="67">
        <v>5.3070000000000004</v>
      </c>
      <c r="CU900" s="67">
        <v>2.725063</v>
      </c>
      <c r="CV900" s="67">
        <v>8.1813300000000009</v>
      </c>
      <c r="CW900" s="67">
        <v>1.6847829999999999</v>
      </c>
      <c r="CX900" s="67">
        <v>1.129553</v>
      </c>
      <c r="CY900" s="67">
        <v>6.6219999999999999</v>
      </c>
      <c r="CZ900" s="67">
        <v>5.0360459999999998</v>
      </c>
      <c r="DA900" s="67">
        <v>1.0733740000000001</v>
      </c>
      <c r="DB900" s="67">
        <v>0.26772499999999999</v>
      </c>
      <c r="DC900" s="68">
        <f t="shared" si="52"/>
        <v>3.5585415555555562</v>
      </c>
      <c r="DD900" s="69">
        <f t="shared" si="53"/>
        <v>2.808608449255658</v>
      </c>
    </row>
    <row r="901" spans="1:108" x14ac:dyDescent="0.2">
      <c r="A901" s="67">
        <v>113</v>
      </c>
      <c r="B901" s="67" t="s">
        <v>473</v>
      </c>
      <c r="C901" s="67">
        <v>1.350066</v>
      </c>
      <c r="D901" s="67">
        <v>0.89005800000000002</v>
      </c>
      <c r="E901" s="67">
        <v>3.2726160000000002</v>
      </c>
      <c r="F901" s="67">
        <v>2.3067700000000002</v>
      </c>
      <c r="G901" s="67">
        <v>6.0423869999999997</v>
      </c>
      <c r="H901" s="67">
        <v>2.4728829999999999</v>
      </c>
      <c r="I901" s="67">
        <v>3.2901340000000001</v>
      </c>
      <c r="J901" s="67">
        <v>0.73264600000000002</v>
      </c>
      <c r="K901" s="67">
        <v>1.5141880000000001</v>
      </c>
      <c r="L901" s="67">
        <v>4.3733370000000003</v>
      </c>
      <c r="M901" s="67">
        <v>2.1200380000000001</v>
      </c>
      <c r="N901" s="67">
        <v>5.5830359999999999</v>
      </c>
      <c r="O901" s="67">
        <v>16.823899999999998</v>
      </c>
      <c r="P901" s="67">
        <v>1.1513990000000001</v>
      </c>
      <c r="Q901" s="67">
        <v>2.0393810000000001</v>
      </c>
      <c r="R901" s="67">
        <v>0.62924599999999997</v>
      </c>
      <c r="S901" s="67">
        <v>0.41606799999999999</v>
      </c>
      <c r="T901" s="67">
        <v>1.5918429999999999</v>
      </c>
      <c r="U901" s="67">
        <v>4.0309379999999999</v>
      </c>
      <c r="V901" s="67">
        <v>2.075034</v>
      </c>
      <c r="W901" s="67">
        <v>3.0222760000000002</v>
      </c>
      <c r="X901" s="67">
        <v>3.0590799999999998</v>
      </c>
      <c r="Y901" s="67">
        <v>3.125</v>
      </c>
      <c r="Z901" s="67">
        <v>1.2089810000000001</v>
      </c>
      <c r="AA901" s="67">
        <v>2.4724949999999999</v>
      </c>
      <c r="AB901" s="67">
        <v>0.90286299999999997</v>
      </c>
      <c r="AC901" s="67">
        <v>1.3072349999999999</v>
      </c>
      <c r="AD901" s="67">
        <v>0.78625400000000001</v>
      </c>
      <c r="AE901" s="67">
        <v>2.3404539999999998</v>
      </c>
      <c r="AF901" s="67">
        <v>5.7218739999999997</v>
      </c>
      <c r="AG901" s="67">
        <v>3.3187129999999998</v>
      </c>
      <c r="AH901" s="67">
        <v>1.1557710000000001</v>
      </c>
      <c r="AI901" s="67">
        <v>0.77911600000000003</v>
      </c>
      <c r="AJ901" s="67">
        <v>1.7059550000000001</v>
      </c>
      <c r="AK901" s="67">
        <v>1.7310049999999999</v>
      </c>
      <c r="AL901" s="67">
        <v>4.1280859999999997</v>
      </c>
      <c r="AM901" s="67">
        <v>0.92815199999999998</v>
      </c>
      <c r="AN901" s="67">
        <v>3.1559569999999999</v>
      </c>
      <c r="AO901" s="67">
        <v>0.46519500000000003</v>
      </c>
      <c r="AP901" s="67">
        <v>0.63467499999999999</v>
      </c>
      <c r="AQ901" s="67">
        <v>1.0388172332942556</v>
      </c>
      <c r="AR901" s="68">
        <f t="shared" si="47"/>
        <v>2.5779005422754691</v>
      </c>
      <c r="AS901" s="69">
        <f t="shared" si="48"/>
        <v>2.7159302905825262</v>
      </c>
      <c r="AV901" s="67">
        <v>113</v>
      </c>
      <c r="AW901" s="67" t="s">
        <v>473</v>
      </c>
      <c r="AX901" s="67">
        <v>1.690407</v>
      </c>
      <c r="AY901" s="67">
        <v>2.0203060000000002</v>
      </c>
      <c r="AZ901" s="67">
        <v>1.5794790000000001</v>
      </c>
      <c r="BA901" s="67">
        <v>1.4377</v>
      </c>
      <c r="BB901" s="67">
        <v>1.329682</v>
      </c>
      <c r="BC901" s="67">
        <v>3.775401</v>
      </c>
      <c r="BD901" s="67">
        <v>0.42896499999999999</v>
      </c>
      <c r="BE901" s="67">
        <v>1.7270639999999999</v>
      </c>
      <c r="BF901" s="67">
        <v>1.7189650000000001</v>
      </c>
      <c r="BG901" s="67">
        <v>3.7908040000000001</v>
      </c>
      <c r="BH901" s="67">
        <v>4.9887050000000004</v>
      </c>
      <c r="BI901" s="49">
        <v>4.841820740740741</v>
      </c>
      <c r="BJ901" s="68">
        <f t="shared" si="49"/>
        <v>2.4441082283950619</v>
      </c>
      <c r="BK901" s="69">
        <f t="shared" si="46"/>
        <v>1.3560646107043919</v>
      </c>
      <c r="BM901" s="67">
        <v>113</v>
      </c>
      <c r="BN901" s="67" t="s">
        <v>473</v>
      </c>
      <c r="BO901" s="67">
        <v>4.2619720000000001</v>
      </c>
      <c r="BP901" s="67">
        <v>0.75294399999999995</v>
      </c>
      <c r="BQ901" s="67">
        <v>2.0899260000000002</v>
      </c>
      <c r="BR901" s="67">
        <v>1.265528</v>
      </c>
      <c r="BS901" s="67">
        <v>3.4948980000000001</v>
      </c>
      <c r="BT901" s="67">
        <v>3.0869840000000002</v>
      </c>
      <c r="BU901" s="67">
        <v>2.7858510000000001</v>
      </c>
      <c r="BV901" s="67">
        <v>0.85807800000000001</v>
      </c>
      <c r="BW901" s="67">
        <v>0.84667099999999995</v>
      </c>
      <c r="BX901" s="67">
        <v>2.1517780000000002</v>
      </c>
      <c r="BY901" s="67">
        <v>1.606968</v>
      </c>
      <c r="BZ901" s="67">
        <v>2.693473</v>
      </c>
      <c r="CA901" s="67">
        <v>0.90065799999999996</v>
      </c>
      <c r="CB901" s="67">
        <v>1.0991150000000001</v>
      </c>
      <c r="CC901" s="67">
        <v>0.99206300000000003</v>
      </c>
      <c r="CD901" s="67">
        <v>1.0897429999999999</v>
      </c>
      <c r="CE901" s="67">
        <v>1.862981</v>
      </c>
      <c r="CF901" s="67">
        <v>0.72711199999999998</v>
      </c>
      <c r="CG901" s="67">
        <v>1.0462149999999999</v>
      </c>
      <c r="CH901" s="67"/>
      <c r="CI901" s="67">
        <v>1.4682109999999999</v>
      </c>
      <c r="CJ901" s="67">
        <v>3.0009920000000001</v>
      </c>
      <c r="CK901" s="67">
        <v>0.67898400000000003</v>
      </c>
      <c r="CL901" s="67">
        <v>1.172264</v>
      </c>
      <c r="CM901" s="67">
        <v>0.208041</v>
      </c>
      <c r="CN901" s="68">
        <f t="shared" si="50"/>
        <v>1.6725604166666665</v>
      </c>
      <c r="CO901" s="69">
        <f t="shared" si="51"/>
        <v>1.0490553453993909</v>
      </c>
      <c r="CR901" s="67">
        <v>113</v>
      </c>
      <c r="CS901" s="67" t="s">
        <v>473</v>
      </c>
      <c r="CT901" s="67">
        <v>5.3070000000000004</v>
      </c>
      <c r="CU901" s="67">
        <v>2.1975950000000002</v>
      </c>
      <c r="CV901" s="67">
        <v>8.6284120000000009</v>
      </c>
      <c r="CW901" s="67">
        <v>2.0923910000000001</v>
      </c>
      <c r="CX901" s="67">
        <v>1.207354</v>
      </c>
      <c r="CY901" s="67">
        <v>7.4900710000000004</v>
      </c>
      <c r="CZ901" s="67">
        <v>4.6649690000000001</v>
      </c>
      <c r="DA901" s="67">
        <v>0.93067999999999995</v>
      </c>
      <c r="DB901" s="67">
        <v>0.24849199999999999</v>
      </c>
      <c r="DC901" s="68">
        <f t="shared" si="52"/>
        <v>3.6407737777777771</v>
      </c>
      <c r="DD901" s="69">
        <f t="shared" si="53"/>
        <v>3.0160586820352902</v>
      </c>
    </row>
    <row r="902" spans="1:108" x14ac:dyDescent="0.2">
      <c r="A902" s="67">
        <v>114</v>
      </c>
      <c r="B902" s="67" t="s">
        <v>473</v>
      </c>
      <c r="C902" s="67">
        <v>1.6721379999999999</v>
      </c>
      <c r="D902" s="67">
        <v>0.85855899999999996</v>
      </c>
      <c r="E902" s="67">
        <v>3.1950280000000002</v>
      </c>
      <c r="F902" s="67">
        <v>2.079196</v>
      </c>
      <c r="G902" s="67">
        <v>5.4543489999999997</v>
      </c>
      <c r="H902" s="67">
        <v>2.569903</v>
      </c>
      <c r="I902" s="67">
        <v>2.4707400000000002</v>
      </c>
      <c r="J902" s="67">
        <v>0.78585499999999997</v>
      </c>
      <c r="K902" s="67">
        <v>1.6393770000000001</v>
      </c>
      <c r="L902" s="67">
        <v>3.8646600000000002</v>
      </c>
      <c r="M902" s="67">
        <v>2.0883959999999999</v>
      </c>
      <c r="N902" s="67">
        <v>5.44564</v>
      </c>
      <c r="O902" s="67">
        <v>16.39151</v>
      </c>
      <c r="P902" s="67">
        <v>1.1386769999999999</v>
      </c>
      <c r="Q902" s="67">
        <v>2.2478400000000001</v>
      </c>
      <c r="R902" s="67">
        <v>0.59796800000000006</v>
      </c>
      <c r="S902" s="67">
        <v>0.39661099999999999</v>
      </c>
      <c r="T902" s="67">
        <v>1.2929139999999999</v>
      </c>
      <c r="U902" s="67">
        <v>3.5751080000000002</v>
      </c>
      <c r="V902" s="67">
        <v>2.075034</v>
      </c>
      <c r="W902" s="67">
        <v>2.8100390000000002</v>
      </c>
      <c r="X902" s="67">
        <v>3.14663</v>
      </c>
      <c r="Y902" s="67">
        <v>2.4004889999999999</v>
      </c>
      <c r="Z902" s="67">
        <v>1.4536560000000001</v>
      </c>
      <c r="AA902" s="67">
        <v>2.5866099999999999</v>
      </c>
      <c r="AB902" s="67">
        <v>1.1511819999999999</v>
      </c>
      <c r="AC902" s="67">
        <v>1.280907</v>
      </c>
      <c r="AD902" s="67">
        <v>0.73560599999999998</v>
      </c>
      <c r="AE902" s="67">
        <v>2.7579989999999999</v>
      </c>
      <c r="AF902" s="67">
        <v>5.2579370000000001</v>
      </c>
      <c r="AG902" s="67">
        <v>3.5307019999999998</v>
      </c>
      <c r="AH902" s="67">
        <v>1.777075</v>
      </c>
      <c r="AI902" s="67">
        <v>0.81540299999999999</v>
      </c>
      <c r="AJ902" s="67">
        <v>2.0936720000000002</v>
      </c>
      <c r="AK902" s="67">
        <v>1.93154</v>
      </c>
      <c r="AL902" s="67">
        <v>5.1620379999999999</v>
      </c>
      <c r="AM902" s="67">
        <v>1.01607</v>
      </c>
      <c r="AN902" s="67">
        <v>3.0601569999999998</v>
      </c>
      <c r="AO902" s="67">
        <v>0.51156000000000001</v>
      </c>
      <c r="AP902" s="67">
        <v>0.62736499999999995</v>
      </c>
      <c r="AQ902" s="67">
        <v>1.0591702227432591</v>
      </c>
      <c r="AR902" s="68">
        <f t="shared" si="47"/>
        <v>2.5611051273839816</v>
      </c>
      <c r="AS902" s="69">
        <f t="shared" si="48"/>
        <v>2.6100876699491558</v>
      </c>
      <c r="AV902" s="67">
        <v>114</v>
      </c>
      <c r="AW902" s="67" t="s">
        <v>473</v>
      </c>
      <c r="AX902" s="67">
        <v>2.0096379999999998</v>
      </c>
      <c r="AY902" s="67">
        <v>2.0056479999999999</v>
      </c>
      <c r="AZ902" s="67">
        <v>1.7690170000000001</v>
      </c>
      <c r="BA902" s="67">
        <v>1.535323</v>
      </c>
      <c r="BB902" s="67">
        <v>1.60155</v>
      </c>
      <c r="BC902" s="67">
        <v>2.7722069999999999</v>
      </c>
      <c r="BD902" s="67">
        <v>0.53620699999999999</v>
      </c>
      <c r="BE902" s="67">
        <v>1.4213640000000001</v>
      </c>
      <c r="BF902" s="67">
        <v>1.7618309999999999</v>
      </c>
      <c r="BG902" s="67">
        <v>4.1523510000000003</v>
      </c>
      <c r="BH902" s="67">
        <v>5.0326300000000002</v>
      </c>
      <c r="BI902" s="49">
        <v>4.9074074074074074</v>
      </c>
      <c r="BJ902" s="68">
        <f t="shared" si="49"/>
        <v>2.4587644506172839</v>
      </c>
      <c r="BK902" s="69">
        <f t="shared" si="46"/>
        <v>1.2951707398408416</v>
      </c>
      <c r="BM902" s="67">
        <v>114</v>
      </c>
      <c r="BN902" s="67" t="s">
        <v>473</v>
      </c>
      <c r="BO902" s="67">
        <v>4.2471829999999997</v>
      </c>
      <c r="BP902" s="67">
        <v>0.91570399999999996</v>
      </c>
      <c r="BQ902" s="67">
        <v>2.0272939999999999</v>
      </c>
      <c r="BR902" s="67">
        <v>1.30176</v>
      </c>
      <c r="BS902" s="67">
        <v>3.715986</v>
      </c>
      <c r="BT902" s="67">
        <v>2.7524320000000002</v>
      </c>
      <c r="BU902" s="67">
        <v>2.4709300000000001</v>
      </c>
      <c r="BV902" s="67">
        <v>0.85807800000000001</v>
      </c>
      <c r="BW902" s="67">
        <v>0.93800700000000004</v>
      </c>
      <c r="BX902" s="67">
        <v>1.9501949999999999</v>
      </c>
      <c r="BY902" s="67">
        <v>1.502</v>
      </c>
      <c r="BZ902" s="67">
        <v>3.3721990000000002</v>
      </c>
      <c r="CA902" s="67">
        <v>1.0157240000000001</v>
      </c>
      <c r="CB902" s="67">
        <v>1.146593</v>
      </c>
      <c r="CC902" s="67">
        <v>0.89476500000000003</v>
      </c>
      <c r="CD902" s="67">
        <v>1.3621799999999999</v>
      </c>
      <c r="CE902" s="67">
        <v>1.925581</v>
      </c>
      <c r="CF902" s="67">
        <v>0.61646400000000001</v>
      </c>
      <c r="CG902" s="67">
        <v>1.0917030000000001</v>
      </c>
      <c r="CH902" s="67">
        <v>1.589674</v>
      </c>
      <c r="CI902" s="67">
        <v>1.6657690000000001</v>
      </c>
      <c r="CJ902" s="67">
        <v>3.4071180000000001</v>
      </c>
      <c r="CK902" s="67">
        <v>0.67974500000000004</v>
      </c>
      <c r="CL902" s="67">
        <v>1.0090170000000001</v>
      </c>
      <c r="CM902" s="67">
        <v>0.224466</v>
      </c>
      <c r="CN902" s="68">
        <f t="shared" si="50"/>
        <v>1.7072226799999997</v>
      </c>
      <c r="CO902" s="69">
        <f t="shared" si="51"/>
        <v>1.0621615401212809</v>
      </c>
      <c r="CR902" s="67">
        <v>114</v>
      </c>
      <c r="CS902" s="67" t="s">
        <v>473</v>
      </c>
      <c r="CT902" s="67">
        <v>6.569375</v>
      </c>
      <c r="CU902" s="67">
        <v>3.1206330000000002</v>
      </c>
      <c r="CV902" s="67">
        <v>8.6581969999999995</v>
      </c>
      <c r="CW902" s="67">
        <v>1.8236699999999999</v>
      </c>
      <c r="CX902" s="67">
        <v>1.161249</v>
      </c>
      <c r="CY902" s="67">
        <v>7.614071</v>
      </c>
      <c r="CZ902" s="67">
        <v>4.4847330000000003</v>
      </c>
      <c r="DA902" s="67">
        <v>0.98934699999999998</v>
      </c>
      <c r="DB902" s="67">
        <v>0.247723</v>
      </c>
      <c r="DC902" s="68">
        <f t="shared" si="52"/>
        <v>3.8521108888888893</v>
      </c>
      <c r="DD902" s="69">
        <f t="shared" si="53"/>
        <v>3.1247388241624461</v>
      </c>
    </row>
    <row r="903" spans="1:108" x14ac:dyDescent="0.2">
      <c r="A903" s="67">
        <v>115</v>
      </c>
      <c r="B903" s="67" t="s">
        <v>473</v>
      </c>
      <c r="C903" s="67">
        <v>1.8708880000000001</v>
      </c>
      <c r="D903" s="67">
        <v>0.84654200000000002</v>
      </c>
      <c r="E903" s="67">
        <v>2.6061559999999999</v>
      </c>
      <c r="F903" s="67">
        <v>2.3378019999999999</v>
      </c>
      <c r="G903" s="67">
        <v>5.3823439999999998</v>
      </c>
      <c r="H903" s="67">
        <v>2.2633719999999999</v>
      </c>
      <c r="I903" s="67">
        <v>2.8411949999999999</v>
      </c>
      <c r="J903" s="67">
        <v>0.72855300000000001</v>
      </c>
      <c r="K903" s="67">
        <v>1.597647</v>
      </c>
      <c r="L903" s="67">
        <v>3.8710580000000001</v>
      </c>
      <c r="M903" s="67">
        <v>2.0567540000000002</v>
      </c>
      <c r="N903" s="67">
        <v>4.2965609999999996</v>
      </c>
      <c r="O903" s="67">
        <v>16.902519999999999</v>
      </c>
      <c r="P903" s="67">
        <v>0.97964399999999996</v>
      </c>
      <c r="Q903" s="67">
        <v>1.6526019999999999</v>
      </c>
      <c r="R903" s="67">
        <v>0.64905999999999997</v>
      </c>
      <c r="S903" s="67">
        <v>0.48940400000000001</v>
      </c>
      <c r="T903" s="67">
        <v>1.579005</v>
      </c>
      <c r="U903" s="67">
        <v>3.7570320000000001</v>
      </c>
      <c r="V903" s="67">
        <v>2.075034</v>
      </c>
      <c r="W903" s="67">
        <v>2.6911830000000001</v>
      </c>
      <c r="X903" s="67">
        <v>2.6230500000000001</v>
      </c>
      <c r="Y903" s="67">
        <v>2.8282120000000002</v>
      </c>
      <c r="Z903" s="67">
        <v>1.092041</v>
      </c>
      <c r="AA903" s="67">
        <v>2.1594099999999998</v>
      </c>
      <c r="AB903" s="67">
        <v>1.2021189999999999</v>
      </c>
      <c r="AC903" s="67">
        <v>1.240842</v>
      </c>
      <c r="AD903" s="67">
        <v>0.83328500000000005</v>
      </c>
      <c r="AE903" s="67">
        <v>2.6283409999999998</v>
      </c>
      <c r="AF903" s="67">
        <v>4.6889580000000004</v>
      </c>
      <c r="AG903" s="67">
        <v>3.2943470000000001</v>
      </c>
      <c r="AH903" s="67">
        <v>1.7253860000000001</v>
      </c>
      <c r="AI903" s="67">
        <v>0.77911600000000003</v>
      </c>
      <c r="AJ903" s="67">
        <v>1.9515089999999999</v>
      </c>
      <c r="AK903" s="67">
        <v>1.807598</v>
      </c>
      <c r="AL903" s="67">
        <v>5.3549389999999999</v>
      </c>
      <c r="AM903" s="67">
        <v>1.102876</v>
      </c>
      <c r="AN903" s="67">
        <v>3.106176</v>
      </c>
      <c r="AO903" s="67">
        <v>0.51156000000000001</v>
      </c>
      <c r="AP903" s="67">
        <v>0.59425499999999998</v>
      </c>
      <c r="AQ903" s="67">
        <v>1.1613423212192262</v>
      </c>
      <c r="AR903" s="68">
        <f t="shared" si="47"/>
        <v>2.491700446859006</v>
      </c>
      <c r="AS903" s="69">
        <f t="shared" si="48"/>
        <v>2.6427957055105895</v>
      </c>
      <c r="AV903" s="67">
        <v>115</v>
      </c>
      <c r="AW903" s="67" t="s">
        <v>473</v>
      </c>
      <c r="AX903" s="67">
        <v>1.6882809999999999</v>
      </c>
      <c r="AY903" s="67">
        <v>2.0007619999999999</v>
      </c>
      <c r="AZ903" s="67">
        <v>1.618967</v>
      </c>
      <c r="BA903" s="67">
        <v>1.277955</v>
      </c>
      <c r="BB903" s="67">
        <v>1.8141020000000001</v>
      </c>
      <c r="BC903" s="67">
        <v>3.572193</v>
      </c>
      <c r="BD903" s="67">
        <v>0.50370999999999999</v>
      </c>
      <c r="BE903" s="67">
        <v>1.638496</v>
      </c>
      <c r="BF903" s="67">
        <v>1.9547330000000001</v>
      </c>
      <c r="BG903" s="67">
        <v>4.2633200000000002</v>
      </c>
      <c r="BH903" s="67">
        <v>5.245984</v>
      </c>
      <c r="BI903" s="49">
        <v>5.0771607407407409</v>
      </c>
      <c r="BJ903" s="68">
        <f t="shared" si="49"/>
        <v>2.5546386450617287</v>
      </c>
      <c r="BK903" s="69">
        <f t="shared" si="46"/>
        <v>1.4190330451714901</v>
      </c>
      <c r="BM903" s="67">
        <v>115</v>
      </c>
      <c r="BN903" s="67" t="s">
        <v>473</v>
      </c>
      <c r="BO903" s="67">
        <v>3.8584510000000001</v>
      </c>
      <c r="BP903" s="67">
        <v>0.80672600000000005</v>
      </c>
      <c r="BQ903" s="67">
        <v>2.1261869999999998</v>
      </c>
      <c r="BR903" s="67">
        <v>1.3871629999999999</v>
      </c>
      <c r="BS903" s="67">
        <v>3.4693879999999999</v>
      </c>
      <c r="BT903" s="67">
        <v>3.07938</v>
      </c>
      <c r="BU903" s="67">
        <v>3.488372</v>
      </c>
      <c r="BV903" s="67">
        <v>0.90197899999999998</v>
      </c>
      <c r="BW903" s="67">
        <v>0.92205999999999999</v>
      </c>
      <c r="BX903" s="67">
        <v>1.9126909999999999</v>
      </c>
      <c r="BY903" s="67">
        <v>1.3893979999999999</v>
      </c>
      <c r="BZ903" s="67">
        <v>2.5720160000000001</v>
      </c>
      <c r="CA903" s="67">
        <v>1.0157240000000001</v>
      </c>
      <c r="CB903" s="67">
        <v>1.172706</v>
      </c>
      <c r="CC903" s="67">
        <v>0.94627600000000001</v>
      </c>
      <c r="CD903" s="67">
        <v>1.1939109999999999</v>
      </c>
      <c r="CE903" s="67">
        <v>1.6726760000000001</v>
      </c>
      <c r="CF903" s="67">
        <v>0.62436700000000001</v>
      </c>
      <c r="CG903" s="67">
        <v>1.1008</v>
      </c>
      <c r="CH903" s="67">
        <v>1.6349629999999999</v>
      </c>
      <c r="CI903" s="67">
        <v>1.822916</v>
      </c>
      <c r="CJ903" s="67">
        <v>3.5063240000000002</v>
      </c>
      <c r="CK903" s="67">
        <v>0.71167899999999995</v>
      </c>
      <c r="CL903" s="67">
        <v>1.002799</v>
      </c>
      <c r="CM903" s="67">
        <v>0.20621600000000001</v>
      </c>
      <c r="CN903" s="68">
        <f t="shared" si="50"/>
        <v>1.7010067199999996</v>
      </c>
      <c r="CO903" s="69">
        <f t="shared" si="51"/>
        <v>1.044346880197321</v>
      </c>
      <c r="CR903" s="67">
        <v>115</v>
      </c>
      <c r="CS903" s="67" t="s">
        <v>473</v>
      </c>
      <c r="CT903" s="67">
        <v>4.064063</v>
      </c>
      <c r="CU903" s="67">
        <v>2.5492409999999999</v>
      </c>
      <c r="CV903" s="67">
        <v>7.5554509999999997</v>
      </c>
      <c r="CW903" s="67">
        <v>1.721017</v>
      </c>
      <c r="CX903" s="67">
        <v>1.169894</v>
      </c>
      <c r="CY903" s="67">
        <v>7.0188569999999997</v>
      </c>
      <c r="CZ903" s="67">
        <v>5.2162860000000002</v>
      </c>
      <c r="DA903" s="67">
        <v>0.97031999999999996</v>
      </c>
      <c r="DB903" s="67">
        <v>0.241568</v>
      </c>
      <c r="DC903" s="68">
        <f t="shared" si="52"/>
        <v>3.3896330000000003</v>
      </c>
      <c r="DD903" s="69">
        <f t="shared" si="53"/>
        <v>2.704117032231685</v>
      </c>
    </row>
    <row r="904" spans="1:108" x14ac:dyDescent="0.2">
      <c r="A904" s="67">
        <v>116</v>
      </c>
      <c r="B904" s="67" t="s">
        <v>473</v>
      </c>
      <c r="C904" s="67">
        <v>2.441414</v>
      </c>
      <c r="D904" s="67">
        <v>0.90806900000000002</v>
      </c>
      <c r="E904" s="67">
        <v>2.854835</v>
      </c>
      <c r="F904" s="67">
        <v>2.508483</v>
      </c>
      <c r="G904" s="67">
        <v>5.1603310000000002</v>
      </c>
      <c r="H904" s="67">
        <v>1.9555499999999999</v>
      </c>
      <c r="I904" s="67">
        <v>2.5774819999999998</v>
      </c>
      <c r="J904" s="67">
        <v>0.65283199999999997</v>
      </c>
      <c r="K904" s="67">
        <v>1.4068830000000001</v>
      </c>
      <c r="L904" s="67">
        <v>4.2165739999999996</v>
      </c>
      <c r="M904" s="67">
        <v>2.2181299999999999</v>
      </c>
      <c r="N904" s="67">
        <v>4.6962450000000002</v>
      </c>
      <c r="O904" s="67">
        <v>14.976419999999999</v>
      </c>
      <c r="P904" s="67">
        <v>0.83333400000000002</v>
      </c>
      <c r="Q904" s="67">
        <v>2.1147279999999999</v>
      </c>
      <c r="R904" s="67">
        <v>0.58338999999999996</v>
      </c>
      <c r="S904" s="67">
        <v>0.46096799999999999</v>
      </c>
      <c r="T904" s="67">
        <v>1.4359599999999999</v>
      </c>
      <c r="U904" s="67">
        <v>3.8878529999999998</v>
      </c>
      <c r="V904" s="67">
        <v>2.4153389999999999</v>
      </c>
      <c r="W904" s="67">
        <v>2.8015479999999999</v>
      </c>
      <c r="X904" s="67">
        <v>3.15693</v>
      </c>
      <c r="Y904" s="67">
        <v>3.3868719999999999</v>
      </c>
      <c r="Z904" s="67">
        <v>1.0362690000000001</v>
      </c>
      <c r="AA904" s="67">
        <v>2.0467580000000001</v>
      </c>
      <c r="AB904" s="67">
        <v>1.1550020000000001</v>
      </c>
      <c r="AC904" s="67">
        <v>1.3885069999999999</v>
      </c>
      <c r="AD904" s="67">
        <v>0.86222699999999997</v>
      </c>
      <c r="AE904" s="67">
        <v>2.5294479999999999</v>
      </c>
      <c r="AF904" s="67">
        <v>5.8356680000000001</v>
      </c>
      <c r="AG904" s="67">
        <v>3.5690810000000002</v>
      </c>
      <c r="AH904" s="67">
        <v>1.4741759999999999</v>
      </c>
      <c r="AI904" s="67">
        <v>0.81326799999999999</v>
      </c>
      <c r="AJ904" s="67">
        <v>1.9385859999999999</v>
      </c>
      <c r="AK904" s="67">
        <v>1.9385030000000001</v>
      </c>
      <c r="AL904" s="67">
        <v>4.6759259999999996</v>
      </c>
      <c r="AM904" s="67">
        <v>1.137375</v>
      </c>
      <c r="AN904" s="67">
        <v>3.3467199999999999</v>
      </c>
      <c r="AO904" s="67">
        <v>0.38173800000000002</v>
      </c>
      <c r="AP904" s="67">
        <v>0.43633899999999998</v>
      </c>
      <c r="AQ904" s="67">
        <v>1.1350869871043376</v>
      </c>
      <c r="AR904" s="68">
        <f t="shared" si="47"/>
        <v>2.5207523899293744</v>
      </c>
      <c r="AS904" s="69">
        <f t="shared" si="48"/>
        <v>2.4293269293880138</v>
      </c>
      <c r="AV904" s="67">
        <v>116</v>
      </c>
      <c r="AW904" s="67" t="s">
        <v>473</v>
      </c>
      <c r="AX904" s="67">
        <v>1.975339</v>
      </c>
      <c r="AY904" s="67">
        <v>2.1326809999999998</v>
      </c>
      <c r="AZ904" s="67">
        <v>1.6663509999999999</v>
      </c>
      <c r="BA904" s="67">
        <v>1.206958</v>
      </c>
      <c r="BB904" s="67">
        <v>1.60155</v>
      </c>
      <c r="BC904" s="67">
        <v>3.4982169999999999</v>
      </c>
      <c r="BD904" s="67">
        <v>0.43871500000000002</v>
      </c>
      <c r="BE904" s="67">
        <v>1.3870800000000001</v>
      </c>
      <c r="BF904" s="67">
        <v>1.9590190000000001</v>
      </c>
      <c r="BG904" s="67">
        <v>4.1666699999999999</v>
      </c>
      <c r="BH904" s="67">
        <v>5.4279609999999998</v>
      </c>
      <c r="BI904" s="49">
        <v>4.5408948148148145</v>
      </c>
      <c r="BJ904" s="68">
        <f t="shared" si="49"/>
        <v>2.5001196512345683</v>
      </c>
      <c r="BK904" s="69">
        <f t="shared" ref="BK904:BK935" si="54">STDEV(AX904:BH904)</f>
        <v>1.4606004023047006</v>
      </c>
      <c r="BM904" s="67">
        <v>116</v>
      </c>
      <c r="BN904" s="67" t="s">
        <v>473</v>
      </c>
      <c r="BO904" s="67">
        <v>3.755986</v>
      </c>
      <c r="BP904" s="67">
        <v>0.95816400000000002</v>
      </c>
      <c r="BQ904" s="67">
        <v>2.152558</v>
      </c>
      <c r="BR904" s="67">
        <v>1.506211</v>
      </c>
      <c r="BS904" s="67">
        <v>3.120749</v>
      </c>
      <c r="BT904" s="67">
        <v>3.0945860000000001</v>
      </c>
      <c r="BU904" s="67">
        <v>3.0523259999999999</v>
      </c>
      <c r="BV904" s="67">
        <v>0.79821200000000003</v>
      </c>
      <c r="BW904" s="67">
        <v>0.91626099999999999</v>
      </c>
      <c r="BX904" s="67">
        <v>1.8751869999999999</v>
      </c>
      <c r="BY904" s="67">
        <v>1.759649</v>
      </c>
      <c r="BZ904" s="67">
        <v>2.936385</v>
      </c>
      <c r="CA904" s="67">
        <v>1.127653</v>
      </c>
      <c r="CB904" s="67">
        <v>1.3436269999999999</v>
      </c>
      <c r="CC904" s="67">
        <v>0.90239599999999998</v>
      </c>
      <c r="CD904" s="67">
        <v>1.2339739999999999</v>
      </c>
      <c r="CE904" s="67">
        <v>1.8654850000000001</v>
      </c>
      <c r="CF904" s="67">
        <v>0.65598199999999995</v>
      </c>
      <c r="CG904" s="67">
        <v>1.0416669999999999</v>
      </c>
      <c r="CH904" s="67">
        <v>1.4945649999999999</v>
      </c>
      <c r="CI904" s="67">
        <v>1.6478090000000001</v>
      </c>
      <c r="CJ904" s="67">
        <v>3.8690479999999998</v>
      </c>
      <c r="CK904" s="67">
        <v>0.694191</v>
      </c>
      <c r="CL904" s="67">
        <v>1.180037</v>
      </c>
      <c r="CM904" s="67">
        <v>0.193442</v>
      </c>
      <c r="CN904" s="68">
        <f t="shared" si="50"/>
        <v>1.7270460000000001</v>
      </c>
      <c r="CO904" s="69">
        <f t="shared" si="51"/>
        <v>1.0194799816348776</v>
      </c>
      <c r="CR904" s="67">
        <v>116</v>
      </c>
      <c r="CS904" s="67" t="s">
        <v>473</v>
      </c>
      <c r="CT904" s="67">
        <v>4.9123749999999999</v>
      </c>
      <c r="CU904" s="67">
        <v>2.5492409999999999</v>
      </c>
      <c r="CV904" s="67">
        <v>7.1381550000000002</v>
      </c>
      <c r="CW904" s="67">
        <v>1.9655830000000001</v>
      </c>
      <c r="CX904" s="67">
        <v>1.1929460000000001</v>
      </c>
      <c r="CY904" s="67">
        <v>6.0019999999999998</v>
      </c>
      <c r="CZ904" s="67">
        <v>5.269298</v>
      </c>
      <c r="DA904" s="67">
        <v>0.99409999999999998</v>
      </c>
      <c r="DB904" s="67">
        <v>0.25695499999999999</v>
      </c>
      <c r="DC904" s="68">
        <f t="shared" si="52"/>
        <v>3.3645169999999998</v>
      </c>
      <c r="DD904" s="69">
        <f t="shared" si="53"/>
        <v>2.4958451878763435</v>
      </c>
    </row>
    <row r="905" spans="1:108" x14ac:dyDescent="0.2">
      <c r="A905" s="67">
        <v>117</v>
      </c>
      <c r="B905" s="67" t="s">
        <v>473</v>
      </c>
      <c r="C905" s="67">
        <v>2.9279609999999998</v>
      </c>
      <c r="D905" s="67">
        <v>0.91858799999999996</v>
      </c>
      <c r="E905" s="67">
        <v>2.777247</v>
      </c>
      <c r="F905" s="67">
        <v>2.3429739999999999</v>
      </c>
      <c r="G905" s="67">
        <v>5.8383729999999998</v>
      </c>
      <c r="H905" s="67">
        <v>1.9529669999999999</v>
      </c>
      <c r="I905" s="67">
        <v>2.8506130000000001</v>
      </c>
      <c r="J905" s="67">
        <v>0.58632099999999998</v>
      </c>
      <c r="K905" s="67">
        <v>1.4664969999999999</v>
      </c>
      <c r="L905" s="67">
        <v>4.4821099999999996</v>
      </c>
      <c r="M905" s="67">
        <v>1.990305</v>
      </c>
      <c r="N905" s="67">
        <v>5.0209859999999997</v>
      </c>
      <c r="O905" s="67">
        <v>13.67925</v>
      </c>
      <c r="P905" s="67">
        <v>1.024173</v>
      </c>
      <c r="Q905" s="67">
        <v>2.451276</v>
      </c>
      <c r="R905" s="67">
        <v>0.63547299999999995</v>
      </c>
      <c r="S905" s="67">
        <v>0.47144399999999997</v>
      </c>
      <c r="T905" s="67">
        <v>1.4176200000000001</v>
      </c>
      <c r="U905" s="67">
        <v>3.4729030000000001</v>
      </c>
      <c r="V905" s="67">
        <v>2.075034</v>
      </c>
      <c r="W905" s="67">
        <v>2.4874350000000001</v>
      </c>
      <c r="X905" s="67">
        <v>3.2976960000000002</v>
      </c>
      <c r="Y905" s="67">
        <v>3.599278</v>
      </c>
      <c r="Z905" s="67">
        <v>1.244963</v>
      </c>
      <c r="AA905" s="67">
        <v>2.6275750000000002</v>
      </c>
      <c r="AB905" s="67">
        <v>1.1881109999999999</v>
      </c>
      <c r="AC905" s="67">
        <v>1.351877</v>
      </c>
      <c r="AD905" s="67">
        <v>0.81640199999999996</v>
      </c>
      <c r="AE905" s="67">
        <v>2.971168</v>
      </c>
      <c r="AF905" s="67">
        <v>5.5322139999999997</v>
      </c>
      <c r="AG905" s="67">
        <v>3.3534359999999999</v>
      </c>
      <c r="AH905" s="67">
        <v>1.7264189999999999</v>
      </c>
      <c r="AI905" s="67">
        <v>0.80899900000000002</v>
      </c>
      <c r="AJ905" s="67">
        <v>1.8868910000000001</v>
      </c>
      <c r="AK905" s="67">
        <v>1.69062</v>
      </c>
      <c r="AL905" s="67">
        <v>3.5262349999999998</v>
      </c>
      <c r="AM905" s="67">
        <v>0.94150599999999995</v>
      </c>
      <c r="AN905" s="67">
        <v>3.3467199999999999</v>
      </c>
      <c r="AO905" s="67"/>
      <c r="AP905" s="67">
        <v>0.40247699999999997</v>
      </c>
      <c r="AQ905" s="67">
        <v>1.1497411488862836</v>
      </c>
      <c r="AR905" s="68">
        <f t="shared" si="47"/>
        <v>2.5582969537221572</v>
      </c>
      <c r="AS905" s="69">
        <f t="shared" si="48"/>
        <v>2.269657038682189</v>
      </c>
      <c r="AV905" s="67">
        <v>117</v>
      </c>
      <c r="AW905" s="67" t="s">
        <v>473</v>
      </c>
      <c r="AX905" s="67">
        <v>1.881086</v>
      </c>
      <c r="AY905" s="67">
        <v>2.1302379999999999</v>
      </c>
      <c r="AZ905" s="67">
        <v>1.6505559999999999</v>
      </c>
      <c r="BA905" s="67">
        <v>1.1537090000000001</v>
      </c>
      <c r="BB905" s="67">
        <v>1.555415</v>
      </c>
      <c r="BC905" s="67">
        <v>3.3515299999999999</v>
      </c>
      <c r="BD905" s="67">
        <v>0.43871500000000002</v>
      </c>
      <c r="BE905" s="67">
        <v>1.429935</v>
      </c>
      <c r="BF905" s="67">
        <v>1.881858</v>
      </c>
      <c r="BG905" s="67">
        <v>4.241835</v>
      </c>
      <c r="BH905" s="67">
        <v>4.5996480000000002</v>
      </c>
      <c r="BI905" s="49">
        <v>4.4945985185185178</v>
      </c>
      <c r="BJ905" s="68">
        <f t="shared" si="49"/>
        <v>2.4007602932098768</v>
      </c>
      <c r="BK905" s="69">
        <f t="shared" si="54"/>
        <v>1.302583787028863</v>
      </c>
      <c r="BM905" s="67">
        <v>117</v>
      </c>
      <c r="BN905" s="67" t="s">
        <v>473</v>
      </c>
      <c r="BO905" s="67">
        <v>3.7485919999999999</v>
      </c>
      <c r="BP905" s="67">
        <v>0.93268799999999996</v>
      </c>
      <c r="BQ905" s="67">
        <v>2.1921149999999998</v>
      </c>
      <c r="BR905" s="67">
        <v>1.462216</v>
      </c>
      <c r="BS905" s="67">
        <v>3.3163269999999998</v>
      </c>
      <c r="BT905" s="67">
        <v>3.1782240000000002</v>
      </c>
      <c r="BU905" s="67">
        <v>2.8585259999999999</v>
      </c>
      <c r="BV905" s="67">
        <v>1.177362</v>
      </c>
      <c r="BW905" s="67">
        <v>0.74083699999999997</v>
      </c>
      <c r="BX905" s="67">
        <v>2.0205150000000001</v>
      </c>
      <c r="BY905" s="67">
        <v>1.7844599999999999</v>
      </c>
      <c r="BZ905" s="67">
        <v>2.4362720000000002</v>
      </c>
      <c r="CA905" s="67">
        <v>1.2050609999999999</v>
      </c>
      <c r="CB905" s="67">
        <v>1.4362090000000001</v>
      </c>
      <c r="CC905" s="67">
        <v>0.90048799999999996</v>
      </c>
      <c r="CD905" s="67">
        <v>1.2339739999999999</v>
      </c>
      <c r="CE905" s="67">
        <v>1.9581329999999999</v>
      </c>
      <c r="CF905" s="67">
        <v>0.68759499999999996</v>
      </c>
      <c r="CG905" s="67">
        <v>1.0985259999999999</v>
      </c>
      <c r="CH905" s="67">
        <v>1.3677539999999999</v>
      </c>
      <c r="CI905" s="67">
        <v>1.5669900000000001</v>
      </c>
      <c r="CJ905" s="67">
        <v>3.5125250000000001</v>
      </c>
      <c r="CK905" s="67">
        <v>0.73220799999999997</v>
      </c>
      <c r="CL905" s="67">
        <v>1.2375620000000001</v>
      </c>
      <c r="CM905" s="67">
        <v>0.21077899999999999</v>
      </c>
      <c r="CN905" s="68">
        <f t="shared" si="50"/>
        <v>1.7198375199999998</v>
      </c>
      <c r="CO905" s="69">
        <f t="shared" si="51"/>
        <v>0.96749710569550385</v>
      </c>
      <c r="CR905" s="67">
        <v>117</v>
      </c>
      <c r="CS905" s="67" t="s">
        <v>473</v>
      </c>
      <c r="CT905" s="67">
        <v>6.2341879999999996</v>
      </c>
      <c r="CU905" s="67">
        <v>2.4173420000000001</v>
      </c>
      <c r="CV905" s="67">
        <v>7.3318880000000002</v>
      </c>
      <c r="CW905" s="67">
        <v>1.896139</v>
      </c>
      <c r="CX905" s="67">
        <v>1.2736289999999999</v>
      </c>
      <c r="CY905" s="67">
        <v>6.522786</v>
      </c>
      <c r="CZ905" s="67">
        <v>5.5873629999999999</v>
      </c>
      <c r="DA905" s="67">
        <v>1.065447</v>
      </c>
      <c r="DB905" s="67">
        <v>0.26772499999999999</v>
      </c>
      <c r="DC905" s="68">
        <f t="shared" si="52"/>
        <v>3.6218341111111112</v>
      </c>
      <c r="DD905" s="69">
        <f t="shared" si="53"/>
        <v>2.7521758090450201</v>
      </c>
    </row>
    <row r="906" spans="1:108" x14ac:dyDescent="0.2">
      <c r="A906" s="67">
        <v>118</v>
      </c>
      <c r="B906" s="67" t="s">
        <v>473</v>
      </c>
      <c r="C906" s="67">
        <v>2.7943419999999999</v>
      </c>
      <c r="D906" s="67">
        <v>0.95611000000000002</v>
      </c>
      <c r="E906" s="67">
        <v>3.1870699999999998</v>
      </c>
      <c r="F906" s="67">
        <v>2.001614</v>
      </c>
      <c r="G906" s="67">
        <v>5.1363279999999998</v>
      </c>
      <c r="H906" s="67">
        <v>2.586789</v>
      </c>
      <c r="I906" s="67">
        <v>2.605737</v>
      </c>
      <c r="J906" s="67">
        <v>0.67739000000000005</v>
      </c>
      <c r="K906" s="67">
        <v>1.645338</v>
      </c>
      <c r="L906" s="67">
        <v>5.1667430000000003</v>
      </c>
      <c r="M906" s="67">
        <v>2.3257140000000001</v>
      </c>
      <c r="N906" s="67">
        <v>5.4706260000000002</v>
      </c>
      <c r="O906" s="67">
        <v>16.07705</v>
      </c>
      <c r="P906" s="67">
        <v>1.055979</v>
      </c>
      <c r="Q906" s="67">
        <v>2.3332329999999999</v>
      </c>
      <c r="R906" s="67">
        <v>0.65486299999999997</v>
      </c>
      <c r="S906" s="67">
        <v>0.36368499999999998</v>
      </c>
      <c r="T906" s="67">
        <v>1.5404929999999999</v>
      </c>
      <c r="U906" s="67">
        <v>3.830619</v>
      </c>
      <c r="V906" s="67">
        <v>2.075034</v>
      </c>
      <c r="W906" s="67">
        <v>2.6826940000000001</v>
      </c>
      <c r="X906" s="67">
        <v>3.426444</v>
      </c>
      <c r="Y906" s="67">
        <v>3.445065</v>
      </c>
      <c r="Z906" s="67">
        <v>1.324122</v>
      </c>
      <c r="AA906" s="67">
        <v>2.5792959999999998</v>
      </c>
      <c r="AB906" s="67">
        <v>1.0785960000000001</v>
      </c>
      <c r="AC906" s="67">
        <v>1.373626</v>
      </c>
      <c r="AD906" s="67">
        <v>0.795902</v>
      </c>
      <c r="AE906" s="67">
        <v>3.0195150000000002</v>
      </c>
      <c r="AF906" s="67">
        <v>5.2871129999999997</v>
      </c>
      <c r="AG906" s="67">
        <v>3.6769020000000001</v>
      </c>
      <c r="AH906" s="67">
        <v>1.7005749999999999</v>
      </c>
      <c r="AI906" s="67">
        <v>0.67879100000000003</v>
      </c>
      <c r="AJ906" s="67">
        <v>1.796422</v>
      </c>
      <c r="AK906" s="67">
        <v>1.7240420000000001</v>
      </c>
      <c r="AL906" s="67">
        <v>3.6265429999999999</v>
      </c>
      <c r="AM906" s="67">
        <v>0.95152199999999998</v>
      </c>
      <c r="AN906" s="67">
        <v>2.8237950000000001</v>
      </c>
      <c r="AO906" s="67"/>
      <c r="AP906" s="67">
        <v>0.54727800000000004</v>
      </c>
      <c r="AQ906" s="67">
        <v>1.1705011723329426</v>
      </c>
      <c r="AR906" s="68">
        <f t="shared" si="47"/>
        <v>2.6548375293083244</v>
      </c>
      <c r="AS906" s="69">
        <f t="shared" si="48"/>
        <v>2.5805199872782127</v>
      </c>
      <c r="AV906" s="67">
        <v>118</v>
      </c>
      <c r="AW906" s="67" t="s">
        <v>473</v>
      </c>
      <c r="AX906" s="67">
        <v>1.9881899999999999</v>
      </c>
      <c r="AY906" s="67">
        <v>2.0496210000000001</v>
      </c>
      <c r="AZ906" s="67">
        <v>1.6110690000000001</v>
      </c>
      <c r="BA906" s="67">
        <v>1.3933260000000001</v>
      </c>
      <c r="BB906" s="67">
        <v>1.894838</v>
      </c>
      <c r="BC906" s="67">
        <v>3.8324419999999999</v>
      </c>
      <c r="BD906" s="67">
        <v>0.513459</v>
      </c>
      <c r="BE906" s="67">
        <v>1.69278</v>
      </c>
      <c r="BF906" s="67">
        <v>2.1905000000000001</v>
      </c>
      <c r="BG906" s="67">
        <v>4.7179279999999997</v>
      </c>
      <c r="BH906" s="67">
        <v>5.0577310000000004</v>
      </c>
      <c r="BI906" s="49">
        <v>4.3827162962962962</v>
      </c>
      <c r="BJ906" s="68">
        <f t="shared" si="49"/>
        <v>2.6103833580246913</v>
      </c>
      <c r="BK906" s="69">
        <f t="shared" si="54"/>
        <v>1.4404149933571093</v>
      </c>
      <c r="BM906" s="67">
        <v>118</v>
      </c>
      <c r="BN906" s="67" t="s">
        <v>473</v>
      </c>
      <c r="BO906" s="67">
        <v>4.4454229999999999</v>
      </c>
      <c r="BP906" s="67">
        <v>0.89730500000000002</v>
      </c>
      <c r="BQ906" s="67">
        <v>1.9745520000000001</v>
      </c>
      <c r="BR906" s="67">
        <v>1.5812630000000001</v>
      </c>
      <c r="BS906" s="67">
        <v>3.4863940000000002</v>
      </c>
      <c r="BT906" s="67">
        <v>2.7144159999999999</v>
      </c>
      <c r="BU906" s="67">
        <v>3.0281020000000001</v>
      </c>
      <c r="BV906" s="67">
        <v>0.91794399999999998</v>
      </c>
      <c r="BW906" s="67">
        <v>0.86551800000000001</v>
      </c>
      <c r="BX906" s="67">
        <v>1.931443</v>
      </c>
      <c r="BY906" s="67">
        <v>1.702394</v>
      </c>
      <c r="BZ906" s="67">
        <v>2.857796</v>
      </c>
      <c r="CA906" s="67">
        <v>1.2374890000000001</v>
      </c>
      <c r="CB906" s="67">
        <v>1.210688</v>
      </c>
      <c r="CC906" s="67">
        <v>0.87187099999999995</v>
      </c>
      <c r="CD906" s="67">
        <v>1.1618580000000001</v>
      </c>
      <c r="CE906" s="67">
        <v>2.0382609999999999</v>
      </c>
      <c r="CF906" s="67">
        <v>0.64807700000000001</v>
      </c>
      <c r="CG906" s="67">
        <v>1.1167210000000001</v>
      </c>
      <c r="CH906" s="67">
        <v>1.4447460000000001</v>
      </c>
      <c r="CI906" s="67">
        <v>1.827407</v>
      </c>
      <c r="CJ906" s="67">
        <v>3.382317</v>
      </c>
      <c r="CK906" s="67">
        <v>0.809002</v>
      </c>
      <c r="CL906" s="67">
        <v>0.97325899999999999</v>
      </c>
      <c r="CM906" s="67">
        <v>0.22264100000000001</v>
      </c>
      <c r="CN906" s="68">
        <f t="shared" si="50"/>
        <v>1.7338754800000005</v>
      </c>
      <c r="CO906" s="69">
        <f t="shared" si="51"/>
        <v>1.0475109325450622</v>
      </c>
      <c r="CR906" s="67">
        <v>118</v>
      </c>
      <c r="CS906" s="67" t="s">
        <v>473</v>
      </c>
      <c r="CT906" s="67">
        <v>6.4906249999999996</v>
      </c>
      <c r="CU906" s="67">
        <v>3.2964560000000001</v>
      </c>
      <c r="CV906" s="67">
        <v>7.1679830000000004</v>
      </c>
      <c r="CW906" s="67">
        <v>1.908209</v>
      </c>
      <c r="CX906" s="67">
        <v>1.1180270000000001</v>
      </c>
      <c r="CY906" s="67">
        <v>8.1101430000000008</v>
      </c>
      <c r="CZ906" s="67">
        <v>4.4317209999999996</v>
      </c>
      <c r="DA906" s="67">
        <v>0.94178099999999998</v>
      </c>
      <c r="DB906" s="67">
        <v>0.34465800000000002</v>
      </c>
      <c r="DC906" s="68">
        <f t="shared" si="52"/>
        <v>3.7566225555555559</v>
      </c>
      <c r="DD906" s="69">
        <f t="shared" si="53"/>
        <v>2.929941449207992</v>
      </c>
    </row>
    <row r="907" spans="1:108" x14ac:dyDescent="0.2">
      <c r="A907" s="67">
        <v>119</v>
      </c>
      <c r="B907" s="67" t="s">
        <v>473</v>
      </c>
      <c r="C907" s="67">
        <v>2.4825330000000001</v>
      </c>
      <c r="D907" s="67">
        <v>0.90057600000000004</v>
      </c>
      <c r="E907" s="67">
        <v>3.3880029999999999</v>
      </c>
      <c r="F907" s="67">
        <v>2.1309170000000002</v>
      </c>
      <c r="G907" s="67">
        <v>5.8263730000000002</v>
      </c>
      <c r="H907" s="67">
        <v>2.586789</v>
      </c>
      <c r="I907" s="67">
        <v>2.8317760000000001</v>
      </c>
      <c r="J907" s="67">
        <v>0.67534400000000006</v>
      </c>
      <c r="K907" s="67">
        <v>1.579763</v>
      </c>
      <c r="L907" s="67">
        <v>4.9715910000000001</v>
      </c>
      <c r="M907" s="67">
        <v>2.4332980000000002</v>
      </c>
      <c r="N907" s="67">
        <v>5.4331509999999996</v>
      </c>
      <c r="O907" s="67">
        <v>17.492139999999999</v>
      </c>
      <c r="P907" s="67">
        <v>1.2849870000000001</v>
      </c>
      <c r="Q907" s="67">
        <v>2.2603979999999999</v>
      </c>
      <c r="R907" s="67">
        <v>0.83588099999999999</v>
      </c>
      <c r="S907" s="67">
        <v>0.40858499999999998</v>
      </c>
      <c r="T907" s="67">
        <v>1.7642310000000001</v>
      </c>
      <c r="U907" s="67">
        <v>4.0554670000000002</v>
      </c>
      <c r="V907" s="67">
        <v>2.460159</v>
      </c>
      <c r="W907" s="67">
        <v>2.860976</v>
      </c>
      <c r="X907" s="67">
        <v>3.2616459999999998</v>
      </c>
      <c r="Y907" s="67">
        <v>3.7389429999999999</v>
      </c>
      <c r="Z907" s="67">
        <v>1.3259209999999999</v>
      </c>
      <c r="AA907" s="67">
        <v>2.3013219999999999</v>
      </c>
      <c r="AB907" s="67">
        <v>1.235228</v>
      </c>
      <c r="AC907" s="67">
        <v>1.528159</v>
      </c>
      <c r="AD907" s="67">
        <v>0.82604999999999995</v>
      </c>
      <c r="AE907" s="67">
        <v>2.986551</v>
      </c>
      <c r="AF907" s="67">
        <v>5.2958699999999999</v>
      </c>
      <c r="AG907" s="67">
        <v>3.5891820000000001</v>
      </c>
      <c r="AH907" s="67">
        <v>1.7305550000000001</v>
      </c>
      <c r="AI907" s="67">
        <v>0.78125</v>
      </c>
      <c r="AJ907" s="67">
        <v>2.1453669999999998</v>
      </c>
      <c r="AK907" s="67">
        <v>1.6446639999999999</v>
      </c>
      <c r="AL907" s="67">
        <v>3.6342599999999998</v>
      </c>
      <c r="AM907" s="67">
        <v>0.93371599999999999</v>
      </c>
      <c r="AN907" s="67">
        <v>3.1124510000000001</v>
      </c>
      <c r="AO907" s="67">
        <v>0.38328400000000001</v>
      </c>
      <c r="AP907" s="67">
        <v>0.55727599999999999</v>
      </c>
      <c r="AQ907" s="67">
        <v>1.2059155920281361</v>
      </c>
      <c r="AR907" s="68">
        <f t="shared" si="47"/>
        <v>2.704403624195808</v>
      </c>
      <c r="AS907" s="69">
        <f t="shared" si="48"/>
        <v>2.7610968938825806</v>
      </c>
      <c r="AV907" s="67">
        <v>119</v>
      </c>
      <c r="AW907" s="67" t="s">
        <v>473</v>
      </c>
      <c r="AX907" s="67">
        <v>1.9732130000000001</v>
      </c>
      <c r="AY907" s="67">
        <v>1.9592320000000001</v>
      </c>
      <c r="AZ907" s="67">
        <v>1.563685</v>
      </c>
      <c r="BA907" s="67">
        <v>1.4110769999999999</v>
      </c>
      <c r="BB907" s="67">
        <v>1.7119450000000001</v>
      </c>
      <c r="BC907" s="67">
        <v>3.3689840000000002</v>
      </c>
      <c r="BD907" s="67">
        <v>0.48746099999999998</v>
      </c>
      <c r="BE907" s="67">
        <v>1.184231</v>
      </c>
      <c r="BF907" s="67">
        <v>2.7863519999999999</v>
      </c>
      <c r="BG907" s="67">
        <v>4.4959899999999999</v>
      </c>
      <c r="BH907" s="67">
        <v>4.254518</v>
      </c>
      <c r="BI907" s="49">
        <v>4.112654074074074</v>
      </c>
      <c r="BJ907" s="68">
        <f t="shared" si="49"/>
        <v>2.442445172839506</v>
      </c>
      <c r="BK907" s="69">
        <f t="shared" si="54"/>
        <v>1.2826578136640339</v>
      </c>
      <c r="BM907" s="67">
        <v>119</v>
      </c>
      <c r="BN907" s="67" t="s">
        <v>473</v>
      </c>
      <c r="BO907" s="67">
        <v>4.0126759999999999</v>
      </c>
      <c r="BP907" s="67">
        <v>0.83078600000000002</v>
      </c>
      <c r="BQ907" s="67">
        <v>2.152558</v>
      </c>
      <c r="BR907" s="67">
        <v>1.607143</v>
      </c>
      <c r="BS907" s="67">
        <v>3.1887759999999998</v>
      </c>
      <c r="BT907" s="67">
        <v>2.6611919999999998</v>
      </c>
      <c r="BU907" s="67">
        <v>2.6405020000000001</v>
      </c>
      <c r="BV907" s="67">
        <v>0.91794399999999998</v>
      </c>
      <c r="BW907" s="67">
        <v>0.90176299999999998</v>
      </c>
      <c r="BX907" s="67">
        <v>2.165842</v>
      </c>
      <c r="BY907" s="67">
        <v>1.7501070000000001</v>
      </c>
      <c r="BZ907" s="67">
        <v>2.7649180000000002</v>
      </c>
      <c r="CA907" s="67">
        <v>0.98957300000000004</v>
      </c>
      <c r="CB907" s="67">
        <v>1.3080179999999999</v>
      </c>
      <c r="CC907" s="67">
        <v>0.86805600000000005</v>
      </c>
      <c r="CD907" s="67">
        <v>1.3461540000000001</v>
      </c>
      <c r="CE907" s="67">
        <v>1.5625</v>
      </c>
      <c r="CF907" s="67">
        <v>0.64807700000000001</v>
      </c>
      <c r="CG907" s="67">
        <v>1.0666850000000001</v>
      </c>
      <c r="CH907" s="67">
        <v>1.553442</v>
      </c>
      <c r="CI907" s="67">
        <v>1.706178</v>
      </c>
      <c r="CJ907" s="67">
        <v>3.2862100000000001</v>
      </c>
      <c r="CK907" s="67">
        <v>0.76566299999999998</v>
      </c>
      <c r="CL907" s="67">
        <v>0.98880599999999996</v>
      </c>
      <c r="CM907" s="67">
        <v>0.18979199999999999</v>
      </c>
      <c r="CN907" s="68">
        <f t="shared" si="50"/>
        <v>1.6749344399999995</v>
      </c>
      <c r="CO907" s="69">
        <f t="shared" si="51"/>
        <v>0.96021481574207679</v>
      </c>
      <c r="CR907" s="67">
        <v>119</v>
      </c>
      <c r="CS907" s="67" t="s">
        <v>473</v>
      </c>
      <c r="CT907" s="67">
        <v>5.2478129999999998</v>
      </c>
      <c r="CU907" s="67">
        <v>3.0767090000000001</v>
      </c>
      <c r="CV907" s="67">
        <v>7.6746350000000003</v>
      </c>
      <c r="CW907" s="67">
        <v>1.7723390000000001</v>
      </c>
      <c r="CX907" s="67">
        <v>1.2361690000000001</v>
      </c>
      <c r="CY907" s="67">
        <v>7.9364999999999997</v>
      </c>
      <c r="CZ907" s="67">
        <v>4.9936369999999997</v>
      </c>
      <c r="DA907" s="67">
        <v>1.00837</v>
      </c>
      <c r="DB907" s="67">
        <v>0.26080100000000001</v>
      </c>
      <c r="DC907" s="68">
        <f t="shared" si="52"/>
        <v>3.6896636666666662</v>
      </c>
      <c r="DD907" s="69">
        <f t="shared" si="53"/>
        <v>2.895291640373773</v>
      </c>
    </row>
    <row r="908" spans="1:108" x14ac:dyDescent="0.2">
      <c r="A908" s="67">
        <v>120</v>
      </c>
      <c r="B908" s="67" t="s">
        <v>473</v>
      </c>
      <c r="C908" s="67">
        <v>3.4266450000000002</v>
      </c>
      <c r="D908" s="67">
        <v>0.90956800000000004</v>
      </c>
      <c r="E908" s="67">
        <v>3.9629490000000001</v>
      </c>
      <c r="F908" s="67">
        <v>2.2240150000000001</v>
      </c>
      <c r="G908" s="67">
        <v>5.0583239999999998</v>
      </c>
      <c r="H908" s="67">
        <v>2.586789</v>
      </c>
      <c r="I908" s="67">
        <v>2.8568920000000002</v>
      </c>
      <c r="J908" s="67">
        <v>0.78585499999999997</v>
      </c>
      <c r="K908" s="67">
        <v>1.7586040000000001</v>
      </c>
      <c r="L908" s="67">
        <v>5.6370290000000001</v>
      </c>
      <c r="M908" s="67">
        <v>1.9744839999999999</v>
      </c>
      <c r="N908" s="67">
        <v>5.0584530000000001</v>
      </c>
      <c r="O908" s="67">
        <v>12.853770000000001</v>
      </c>
      <c r="P908" s="67">
        <v>1.1036889999999999</v>
      </c>
      <c r="Q908" s="67">
        <v>2.398533</v>
      </c>
      <c r="R908" s="67">
        <v>0.71034299999999995</v>
      </c>
      <c r="S908" s="67">
        <v>0.46246399999999999</v>
      </c>
      <c r="T908" s="67">
        <v>1.7568950000000001</v>
      </c>
      <c r="U908" s="67">
        <v>3.378876</v>
      </c>
      <c r="V908" s="67">
        <v>2.075034</v>
      </c>
      <c r="W908" s="67">
        <v>2.8864450000000001</v>
      </c>
      <c r="X908" s="67">
        <v>3.3131439999999999</v>
      </c>
      <c r="Y908" s="67">
        <v>3.1861030000000001</v>
      </c>
      <c r="Z908" s="67">
        <v>1.3529070000000001</v>
      </c>
      <c r="AA908" s="67">
        <v>2.4973670000000001</v>
      </c>
      <c r="AB908" s="67">
        <v>1.4695400000000001</v>
      </c>
      <c r="AC908" s="67">
        <v>1.5453300000000001</v>
      </c>
      <c r="AD908" s="67">
        <v>0.841727</v>
      </c>
      <c r="AE908" s="67">
        <v>2.7448139999999999</v>
      </c>
      <c r="AF908" s="67">
        <v>5.2200040000000003</v>
      </c>
      <c r="AG908" s="67">
        <v>2.9337230000000001</v>
      </c>
      <c r="AH908" s="67">
        <v>1.9579869999999999</v>
      </c>
      <c r="AI908" s="67">
        <v>0.83461399999999997</v>
      </c>
      <c r="AJ908" s="67">
        <v>1.8998139999999999</v>
      </c>
      <c r="AK908" s="67">
        <v>1.953821</v>
      </c>
      <c r="AL908" s="67">
        <v>3.75</v>
      </c>
      <c r="AM908" s="67">
        <v>0.96599000000000002</v>
      </c>
      <c r="AN908" s="67">
        <v>3.380188</v>
      </c>
      <c r="AO908" s="67">
        <v>0.39719300000000002</v>
      </c>
      <c r="AP908" s="67">
        <v>0.43279200000000001</v>
      </c>
      <c r="AQ908" s="67">
        <v>1.0550996483001172</v>
      </c>
      <c r="AR908" s="68">
        <f t="shared" si="47"/>
        <v>2.5755564304463459</v>
      </c>
      <c r="AS908" s="69">
        <f t="shared" si="48"/>
        <v>2.1470162951449669</v>
      </c>
      <c r="AV908" s="67">
        <v>120</v>
      </c>
      <c r="AW908" s="67" t="s">
        <v>473</v>
      </c>
      <c r="AX908" s="67">
        <v>2.0846149999999999</v>
      </c>
      <c r="AY908" s="67">
        <v>2.120466</v>
      </c>
      <c r="AZ908" s="67">
        <v>1.6150169999999999</v>
      </c>
      <c r="BA908" s="67">
        <v>1.55307</v>
      </c>
      <c r="BB908" s="67">
        <v>1.756432</v>
      </c>
      <c r="BC908" s="67">
        <v>3.618538</v>
      </c>
      <c r="BD908" s="67">
        <v>0.545956</v>
      </c>
      <c r="BE908" s="67">
        <v>1.245657</v>
      </c>
      <c r="BF908" s="67">
        <v>1.9590190000000001</v>
      </c>
      <c r="BG908" s="67">
        <v>4.4315569999999997</v>
      </c>
      <c r="BH908" s="67">
        <v>3.9533130000000001</v>
      </c>
      <c r="BI908" s="49">
        <v>4.3865740740740744</v>
      </c>
      <c r="BJ908" s="68">
        <f t="shared" si="49"/>
        <v>2.4391845061728397</v>
      </c>
      <c r="BK908" s="69">
        <f t="shared" si="54"/>
        <v>1.21266380305066</v>
      </c>
      <c r="BM908" s="67">
        <v>120</v>
      </c>
      <c r="BN908" s="67" t="s">
        <v>473</v>
      </c>
      <c r="BO908" s="67">
        <v>3.9538730000000002</v>
      </c>
      <c r="BP908" s="67">
        <v>0.90013600000000005</v>
      </c>
      <c r="BQ908" s="67">
        <v>2.0800369999999999</v>
      </c>
      <c r="BR908" s="67">
        <v>1.5657350000000001</v>
      </c>
      <c r="BS908" s="67">
        <v>3.622449</v>
      </c>
      <c r="BT908" s="67">
        <v>2.9729320000000001</v>
      </c>
      <c r="BU908" s="67">
        <v>2.2771300000000001</v>
      </c>
      <c r="BV908" s="67">
        <v>0.98978299999999997</v>
      </c>
      <c r="BW908" s="67">
        <v>1.0090460000000001</v>
      </c>
      <c r="BX908" s="67">
        <v>2.0673940000000002</v>
      </c>
      <c r="BY908" s="67">
        <v>1.8512580000000001</v>
      </c>
      <c r="BZ908" s="67">
        <v>2.5148600000000001</v>
      </c>
      <c r="CA908" s="67">
        <v>1.003172</v>
      </c>
      <c r="CB908" s="67">
        <v>1.3317570000000001</v>
      </c>
      <c r="CC908" s="67">
        <v>0.97870900000000005</v>
      </c>
      <c r="CD908" s="67">
        <v>1.2980769999999999</v>
      </c>
      <c r="CE908" s="67">
        <v>2.288662</v>
      </c>
      <c r="CF908" s="67">
        <v>0.67178800000000005</v>
      </c>
      <c r="CG908" s="67">
        <v>1.21452</v>
      </c>
      <c r="CH908" s="67">
        <v>1.576087</v>
      </c>
      <c r="CI908" s="67">
        <v>1.9396549999999999</v>
      </c>
      <c r="CJ908" s="67">
        <v>3.004092</v>
      </c>
      <c r="CK908" s="67">
        <v>0.77402700000000002</v>
      </c>
      <c r="CL908" s="67">
        <v>1.176928</v>
      </c>
      <c r="CM908" s="67">
        <v>0.19252900000000001</v>
      </c>
      <c r="CN908" s="68">
        <f t="shared" si="50"/>
        <v>1.7301854399999999</v>
      </c>
      <c r="CO908" s="69">
        <f t="shared" si="51"/>
        <v>0.94497970983270696</v>
      </c>
      <c r="CR908" s="67">
        <v>120</v>
      </c>
      <c r="CS908" s="67" t="s">
        <v>473</v>
      </c>
      <c r="CT908" s="67">
        <v>4.6559379999999999</v>
      </c>
      <c r="CU908" s="67">
        <v>2.8129110000000002</v>
      </c>
      <c r="CV908" s="67">
        <v>7.9578110000000004</v>
      </c>
      <c r="CW908" s="67">
        <v>1.9263300000000001</v>
      </c>
      <c r="CX908" s="67">
        <v>1.253457</v>
      </c>
      <c r="CY908" s="67">
        <v>7.8869290000000003</v>
      </c>
      <c r="CZ908" s="67">
        <v>5.2162860000000002</v>
      </c>
      <c r="DA908" s="67">
        <v>1.2652190000000001</v>
      </c>
      <c r="DB908" s="67">
        <v>0.25772400000000001</v>
      </c>
      <c r="DC908" s="68">
        <f t="shared" si="52"/>
        <v>3.6925116666666673</v>
      </c>
      <c r="DD908" s="69">
        <f t="shared" si="53"/>
        <v>2.8846055270171682</v>
      </c>
    </row>
    <row r="909" spans="1:108" x14ac:dyDescent="0.2">
      <c r="A909" s="70">
        <v>121</v>
      </c>
      <c r="B909" s="70" t="s">
        <v>469</v>
      </c>
      <c r="C909" s="70">
        <v>2.648717</v>
      </c>
      <c r="D909" s="70">
        <v>0.94559099999999996</v>
      </c>
      <c r="E909" s="70">
        <v>3.481506</v>
      </c>
      <c r="F909" s="70">
        <v>2.415384</v>
      </c>
      <c r="G909" s="70">
        <v>4.8843120000000004</v>
      </c>
      <c r="H909" s="70">
        <v>2.3810530000000001</v>
      </c>
      <c r="I909" s="70">
        <v>3.1425809999999998</v>
      </c>
      <c r="J909" s="70">
        <v>0.86259799999999998</v>
      </c>
      <c r="K909" s="70">
        <v>1.6513</v>
      </c>
      <c r="L909" s="70">
        <v>4.5844849999999999</v>
      </c>
      <c r="M909" s="70">
        <v>2.1769949999999998</v>
      </c>
      <c r="N909" s="70">
        <v>3.9093740000000001</v>
      </c>
      <c r="O909" s="70">
        <v>18.592759999999998</v>
      </c>
      <c r="P909" s="70">
        <v>1.234097</v>
      </c>
      <c r="Q909" s="70">
        <v>2.368395</v>
      </c>
      <c r="R909" s="70">
        <v>0.72109900000000005</v>
      </c>
      <c r="S909" s="70">
        <v>0.453484</v>
      </c>
      <c r="T909" s="70">
        <v>1.7440580000000001</v>
      </c>
      <c r="U909" s="70">
        <v>3.4463300000000001</v>
      </c>
      <c r="V909" s="70">
        <v>2.440239</v>
      </c>
      <c r="W909" s="70">
        <v>2.6911830000000001</v>
      </c>
      <c r="X909" s="70">
        <v>3.012731</v>
      </c>
      <c r="Y909" s="70">
        <v>3.1919230000000001</v>
      </c>
      <c r="Z909" s="70">
        <v>1.3196239999999999</v>
      </c>
      <c r="AA909" s="70">
        <v>2.5295529999999999</v>
      </c>
      <c r="AB909" s="70">
        <v>1.338376</v>
      </c>
      <c r="AC909" s="70">
        <v>1.406822</v>
      </c>
      <c r="AD909" s="70">
        <v>0.84775599999999995</v>
      </c>
      <c r="AE909" s="70">
        <v>3.059072</v>
      </c>
      <c r="AF909" s="70">
        <v>5.6460080000000001</v>
      </c>
      <c r="AG909" s="70">
        <v>3.0847950000000002</v>
      </c>
      <c r="AH909" s="70">
        <v>1.6406149999999999</v>
      </c>
      <c r="AI909" s="70">
        <v>0.76844299999999999</v>
      </c>
      <c r="AJ909" s="70">
        <v>2.1453669999999998</v>
      </c>
      <c r="AK909" s="70">
        <v>1.8535539999999999</v>
      </c>
      <c r="AL909" s="70">
        <v>3.3410500000000001</v>
      </c>
      <c r="AM909" s="70">
        <v>0.93928100000000003</v>
      </c>
      <c r="AN909" s="70">
        <v>2.6941109999999999</v>
      </c>
      <c r="AO909" s="70">
        <v>0.43274000000000001</v>
      </c>
      <c r="AP909" s="70">
        <v>0.49890400000000001</v>
      </c>
      <c r="AQ909" s="70">
        <v>1.2211805392731536</v>
      </c>
      <c r="AR909" s="71">
        <f t="shared" si="47"/>
        <v>2.6279865009578813</v>
      </c>
      <c r="AS909" s="70">
        <f t="shared" si="48"/>
        <v>2.8437636639535486</v>
      </c>
      <c r="AV909" s="70">
        <v>121</v>
      </c>
      <c r="AW909" s="70" t="s">
        <v>469</v>
      </c>
      <c r="AX909" s="70">
        <v>2.1253389999999999</v>
      </c>
      <c r="AY909" s="70">
        <v>2.1082510000000001</v>
      </c>
      <c r="AZ909" s="70">
        <v>1.5794790000000001</v>
      </c>
      <c r="BA909" s="70">
        <v>1.55307</v>
      </c>
      <c r="BB909" s="70">
        <v>2.2029550000000002</v>
      </c>
      <c r="BC909" s="70">
        <v>3.628193</v>
      </c>
      <c r="BD909" s="70">
        <v>0.52320800000000001</v>
      </c>
      <c r="BE909" s="70">
        <v>1.429935</v>
      </c>
      <c r="BF909" s="70">
        <v>1.9590190000000001</v>
      </c>
      <c r="BG909" s="70">
        <v>3.9626290000000002</v>
      </c>
      <c r="BH909" s="70">
        <v>5.8295690000000002</v>
      </c>
      <c r="BI909" s="51">
        <v>4.8726851851851851</v>
      </c>
      <c r="BJ909" s="71">
        <f t="shared" si="49"/>
        <v>2.647861015432099</v>
      </c>
      <c r="BK909" s="70">
        <f t="shared" si="54"/>
        <v>1.4811178307679704</v>
      </c>
      <c r="BM909" s="70">
        <v>121</v>
      </c>
      <c r="BN909" s="70" t="s">
        <v>469</v>
      </c>
      <c r="BO909" s="70">
        <v>3.4477820000000001</v>
      </c>
      <c r="BP909" s="70">
        <v>0.92985700000000004</v>
      </c>
      <c r="BQ909" s="70">
        <v>2.2349679999999998</v>
      </c>
      <c r="BR909" s="70">
        <v>1.622671</v>
      </c>
      <c r="BS909" s="70">
        <v>3.3588429999999998</v>
      </c>
      <c r="BT909" s="70">
        <v>2.9045019999999999</v>
      </c>
      <c r="BU909" s="70">
        <v>2.4951530000000002</v>
      </c>
      <c r="BV909" s="70">
        <v>0.92193499999999995</v>
      </c>
      <c r="BW909" s="70">
        <v>0.77563199999999999</v>
      </c>
      <c r="BX909" s="70">
        <v>2.0158260000000001</v>
      </c>
      <c r="BY909" s="70">
        <v>1.6451389999999999</v>
      </c>
      <c r="BZ909" s="70">
        <v>2.1004800000000001</v>
      </c>
      <c r="CA909" s="70">
        <v>1.1789099999999999</v>
      </c>
      <c r="CB909" s="70">
        <v>1.210688</v>
      </c>
      <c r="CC909" s="70">
        <v>0.85470100000000004</v>
      </c>
      <c r="CD909" s="70">
        <v>1.314103</v>
      </c>
      <c r="CE909" s="70">
        <v>2.1759819999999999</v>
      </c>
      <c r="CF909" s="70">
        <v>0.68759499999999996</v>
      </c>
      <c r="CG909" s="70">
        <v>1.0348440000000001</v>
      </c>
      <c r="CH909" s="70">
        <v>1.403985</v>
      </c>
      <c r="CI909" s="70">
        <v>1.962105</v>
      </c>
      <c r="CJ909" s="70">
        <v>3.4660220000000002</v>
      </c>
      <c r="CK909" s="70">
        <v>0.61587599999999998</v>
      </c>
      <c r="CL909" s="70">
        <v>1.1411690000000001</v>
      </c>
      <c r="CM909" s="70">
        <v>0.238153</v>
      </c>
      <c r="CN909" s="71">
        <f t="shared" si="50"/>
        <v>1.6694768400000002</v>
      </c>
      <c r="CO909" s="70">
        <f t="shared" si="51"/>
        <v>0.92291906262492607</v>
      </c>
      <c r="CR909" s="70">
        <v>121</v>
      </c>
      <c r="CS909" s="70" t="s">
        <v>469</v>
      </c>
      <c r="CT909" s="70">
        <v>5.0702499999999997</v>
      </c>
      <c r="CU909" s="70">
        <v>2.8129110000000002</v>
      </c>
      <c r="CV909" s="70">
        <v>7.1679830000000004</v>
      </c>
      <c r="CW909" s="70">
        <v>2.0954090000000001</v>
      </c>
      <c r="CX909" s="70">
        <v>1.1814199999999999</v>
      </c>
      <c r="CY909" s="70">
        <v>7.8869290000000003</v>
      </c>
      <c r="CZ909" s="70">
        <v>5.311706</v>
      </c>
      <c r="DA909" s="70">
        <v>1.2683930000000001</v>
      </c>
      <c r="DB909" s="70">
        <v>0.24926100000000001</v>
      </c>
      <c r="DC909" s="71">
        <f t="shared" si="52"/>
        <v>3.6715846666666669</v>
      </c>
      <c r="DD909" s="70">
        <f t="shared" si="53"/>
        <v>2.7737698081294071</v>
      </c>
    </row>
    <row r="910" spans="1:108" x14ac:dyDescent="0.2">
      <c r="A910" s="70">
        <v>122</v>
      </c>
      <c r="B910" s="70" t="s">
        <v>469</v>
      </c>
      <c r="C910" s="70">
        <v>3.4266450000000002</v>
      </c>
      <c r="D910" s="70">
        <v>1.086686</v>
      </c>
      <c r="E910" s="70">
        <v>3.7441110000000002</v>
      </c>
      <c r="F910" s="70">
        <v>2.430901</v>
      </c>
      <c r="G910" s="70">
        <v>4.9743180000000002</v>
      </c>
      <c r="H910" s="70">
        <v>2.1068790000000002</v>
      </c>
      <c r="I910" s="70">
        <v>6.2788849999999998</v>
      </c>
      <c r="J910" s="70">
        <v>0.75413399999999997</v>
      </c>
      <c r="K910" s="70">
        <v>1.3532310000000001</v>
      </c>
      <c r="L910" s="70">
        <v>3.813472</v>
      </c>
      <c r="M910" s="70">
        <v>2.0377689999999999</v>
      </c>
      <c r="N910" s="70">
        <v>4.9710219999999996</v>
      </c>
      <c r="O910" s="70">
        <v>11.91038</v>
      </c>
      <c r="P910" s="70">
        <v>1.068702</v>
      </c>
      <c r="Q910" s="70">
        <v>2.1524009999999998</v>
      </c>
      <c r="R910" s="70">
        <v>0.595279</v>
      </c>
      <c r="S910" s="70">
        <v>0.411578</v>
      </c>
      <c r="T910" s="70">
        <v>1.3222560000000001</v>
      </c>
      <c r="U910" s="70">
        <v>3.1356290000000002</v>
      </c>
      <c r="V910" s="70">
        <v>2.0439080000000001</v>
      </c>
      <c r="W910" s="70">
        <v>2.436499</v>
      </c>
      <c r="X910" s="70">
        <v>3.4333119999999999</v>
      </c>
      <c r="Y910" s="70">
        <v>3.261755</v>
      </c>
      <c r="Z910" s="70">
        <v>1.0326709999999999</v>
      </c>
      <c r="AA910" s="70">
        <v>2.5412569999999999</v>
      </c>
      <c r="AB910" s="70">
        <v>1.1091580000000001</v>
      </c>
      <c r="AC910" s="70">
        <v>1.3484430000000001</v>
      </c>
      <c r="AD910" s="70">
        <v>0.85619699999999999</v>
      </c>
      <c r="AE910" s="70">
        <v>2.9425979999999998</v>
      </c>
      <c r="AF910" s="70">
        <v>4.8961259999999998</v>
      </c>
      <c r="AG910" s="70">
        <v>3.379629</v>
      </c>
      <c r="AH910" s="70">
        <v>1.3532230000000001</v>
      </c>
      <c r="AI910" s="70">
        <v>0.72361699999999995</v>
      </c>
      <c r="AJ910" s="70">
        <v>2.0161289999999998</v>
      </c>
      <c r="AK910" s="70">
        <v>1.769998</v>
      </c>
      <c r="AL910" s="70">
        <v>4.2206789999999996</v>
      </c>
      <c r="AM910" s="70">
        <v>0.97711899999999996</v>
      </c>
      <c r="AN910" s="70">
        <v>2.9183400000000002</v>
      </c>
      <c r="AO910" s="70">
        <v>0.361647</v>
      </c>
      <c r="AP910" s="70">
        <v>0.44149899999999997</v>
      </c>
      <c r="AQ910" s="70">
        <v>1.0550996483001172</v>
      </c>
      <c r="AR910" s="71">
        <f t="shared" si="47"/>
        <v>2.5047117475195151</v>
      </c>
      <c r="AS910" s="70">
        <f t="shared" si="48"/>
        <v>2.0973787058595192</v>
      </c>
      <c r="AV910" s="70">
        <v>122</v>
      </c>
      <c r="AW910" s="70" t="s">
        <v>469</v>
      </c>
      <c r="AX910" s="70">
        <v>2.1724429999999999</v>
      </c>
      <c r="AY910" s="70">
        <v>2.1815389999999999</v>
      </c>
      <c r="AZ910" s="70">
        <v>1.4491719999999999</v>
      </c>
      <c r="BA910" s="70">
        <v>1.26908</v>
      </c>
      <c r="BB910" s="70">
        <v>1.7778529999999999</v>
      </c>
      <c r="BC910" s="70">
        <v>3.4833630000000002</v>
      </c>
      <c r="BD910" s="70">
        <v>0.47446199999999999</v>
      </c>
      <c r="BE910" s="70">
        <v>1.391365</v>
      </c>
      <c r="BF910" s="70">
        <v>2.1690680000000002</v>
      </c>
      <c r="BG910" s="70">
        <v>4.531784</v>
      </c>
      <c r="BH910" s="70">
        <v>5.2522589999999996</v>
      </c>
      <c r="BI910" s="51">
        <v>4.9459874074074071</v>
      </c>
      <c r="BJ910" s="71">
        <f t="shared" si="49"/>
        <v>2.591531283950617</v>
      </c>
      <c r="BK910" s="70">
        <f t="shared" si="54"/>
        <v>1.4593143932690325</v>
      </c>
      <c r="BM910" s="70">
        <v>122</v>
      </c>
      <c r="BN910" s="70" t="s">
        <v>469</v>
      </c>
      <c r="BO910" s="70">
        <v>3.9686620000000001</v>
      </c>
      <c r="BP910" s="70">
        <v>0.93410300000000002</v>
      </c>
      <c r="BQ910" s="70">
        <v>2.211894</v>
      </c>
      <c r="BR910" s="70">
        <v>2.0082810000000002</v>
      </c>
      <c r="BS910" s="70">
        <v>2.6445569999999998</v>
      </c>
      <c r="BT910" s="70">
        <v>3.4291369999999999</v>
      </c>
      <c r="BU910" s="70">
        <v>2.8343020000000001</v>
      </c>
      <c r="BV910" s="70">
        <v>0.79821200000000003</v>
      </c>
      <c r="BW910" s="70">
        <v>0.85102100000000003</v>
      </c>
      <c r="BX910" s="70">
        <v>2.0861459999999998</v>
      </c>
      <c r="BY910" s="70">
        <v>1.4676469999999999</v>
      </c>
      <c r="BZ910" s="70">
        <v>3.3936320000000002</v>
      </c>
      <c r="CA910" s="70">
        <v>1.077442</v>
      </c>
      <c r="CB910" s="70">
        <v>1.1299760000000001</v>
      </c>
      <c r="CC910" s="70">
        <v>0.76312599999999997</v>
      </c>
      <c r="CD910" s="70">
        <v>1.225962</v>
      </c>
      <c r="CE910" s="70">
        <v>2.09335</v>
      </c>
      <c r="CF910" s="70">
        <v>0.63227199999999995</v>
      </c>
      <c r="CG910" s="70">
        <v>1.050764</v>
      </c>
      <c r="CH910" s="70">
        <v>1.4673909999999999</v>
      </c>
      <c r="CI910" s="70">
        <v>1.432291</v>
      </c>
      <c r="CJ910" s="70">
        <v>2.839782</v>
      </c>
      <c r="CK910" s="70">
        <v>0.70787699999999998</v>
      </c>
      <c r="CL910" s="70">
        <v>1.116293</v>
      </c>
      <c r="CM910" s="70">
        <v>0.24271499999999999</v>
      </c>
      <c r="CN910" s="71">
        <f t="shared" si="50"/>
        <v>1.6962733999999997</v>
      </c>
      <c r="CO910" s="70">
        <f t="shared" si="51"/>
        <v>1.0055921259396958</v>
      </c>
      <c r="CR910" s="70">
        <v>122</v>
      </c>
      <c r="CS910" s="70" t="s">
        <v>469</v>
      </c>
      <c r="CT910" s="70">
        <v>4.3205629999999999</v>
      </c>
      <c r="CU910" s="70">
        <v>2.4612660000000002</v>
      </c>
      <c r="CV910" s="70">
        <v>7.2127039999999996</v>
      </c>
      <c r="CW910" s="70">
        <v>2.17693</v>
      </c>
      <c r="CX910" s="70">
        <v>1.092093</v>
      </c>
      <c r="CY910" s="70">
        <v>7.2172859999999996</v>
      </c>
      <c r="CZ910" s="70">
        <v>5.5555570000000003</v>
      </c>
      <c r="DA910" s="70">
        <v>1.2144839999999999</v>
      </c>
      <c r="DB910" s="70">
        <v>0.24387600000000001</v>
      </c>
      <c r="DC910" s="71">
        <f t="shared" si="52"/>
        <v>3.4994176666666661</v>
      </c>
      <c r="DD910" s="70">
        <f t="shared" si="53"/>
        <v>2.6682027406233124</v>
      </c>
    </row>
    <row r="911" spans="1:108" x14ac:dyDescent="0.2">
      <c r="A911" s="70">
        <v>123</v>
      </c>
      <c r="B911" s="70" t="s">
        <v>469</v>
      </c>
      <c r="C911" s="70">
        <v>3.3684210000000001</v>
      </c>
      <c r="D911" s="70">
        <v>0</v>
      </c>
      <c r="E911" s="70">
        <v>2.1903649999999999</v>
      </c>
      <c r="F911" s="70">
        <v>2.415384</v>
      </c>
      <c r="G911" s="70">
        <v>5.5563560000000001</v>
      </c>
      <c r="H911" s="70">
        <v>2.1068790000000002</v>
      </c>
      <c r="I911" s="70">
        <v>2.9636330000000002</v>
      </c>
      <c r="J911" s="70">
        <v>0.85338899999999995</v>
      </c>
      <c r="K911" s="70">
        <v>1.3949609999999999</v>
      </c>
      <c r="L911" s="70">
        <v>3.6727069999999999</v>
      </c>
      <c r="M911" s="70">
        <v>1.9681550000000001</v>
      </c>
      <c r="N911" s="70">
        <v>3.9593310000000002</v>
      </c>
      <c r="O911" s="70">
        <v>13.207549999999999</v>
      </c>
      <c r="P911" s="70">
        <v>0.83015300000000003</v>
      </c>
      <c r="Q911" s="70">
        <v>1.8635729999999999</v>
      </c>
      <c r="R911" s="70">
        <v>0.54701599999999995</v>
      </c>
      <c r="S911" s="70">
        <v>0.42355100000000001</v>
      </c>
      <c r="T911" s="70">
        <v>1.6413580000000001</v>
      </c>
      <c r="U911" s="70">
        <v>2.4038460000000001</v>
      </c>
      <c r="V911" s="70">
        <v>2.075034</v>
      </c>
      <c r="W911" s="70">
        <v>1.910147</v>
      </c>
      <c r="X911" s="70">
        <v>3.3491960000000001</v>
      </c>
      <c r="Y911" s="70">
        <v>2.9620579999999999</v>
      </c>
      <c r="Z911" s="70">
        <v>1.405081</v>
      </c>
      <c r="AA911" s="70">
        <v>2.3027860000000002</v>
      </c>
      <c r="AB911" s="70">
        <v>1.1893849999999999</v>
      </c>
      <c r="AC911" s="70">
        <v>1.318681</v>
      </c>
      <c r="AD911" s="70">
        <v>0.82243200000000005</v>
      </c>
      <c r="AE911" s="70">
        <v>1.894339</v>
      </c>
      <c r="AF911" s="70">
        <v>5.2900340000000003</v>
      </c>
      <c r="AG911" s="70">
        <v>2.6827480000000001</v>
      </c>
      <c r="AH911" s="70">
        <v>1.441095</v>
      </c>
      <c r="AI911" s="70">
        <v>0.61688900000000002</v>
      </c>
      <c r="AJ911" s="70">
        <v>1.486248</v>
      </c>
      <c r="AK911" s="70">
        <v>1.5457890000000001</v>
      </c>
      <c r="AL911" s="70">
        <v>3.5030860000000001</v>
      </c>
      <c r="AM911" s="70">
        <v>0.72560500000000006</v>
      </c>
      <c r="AN911" s="70">
        <v>3.2429709999999998</v>
      </c>
      <c r="AO911" s="70">
        <v>0.34773700000000002</v>
      </c>
      <c r="AP911" s="70">
        <v>0.546956</v>
      </c>
      <c r="AQ911" s="70">
        <v>1.2053048065650644</v>
      </c>
      <c r="AR911" s="71">
        <f t="shared" si="47"/>
        <v>2.273908044062563</v>
      </c>
      <c r="AS911" s="70">
        <f t="shared" si="48"/>
        <v>2.1645305747196684</v>
      </c>
      <c r="AV911" s="70">
        <v>123</v>
      </c>
      <c r="AW911" s="70" t="s">
        <v>469</v>
      </c>
      <c r="AX911" s="70">
        <v>2.5516740000000002</v>
      </c>
      <c r="AY911" s="70">
        <v>2.0227490000000001</v>
      </c>
      <c r="AZ911" s="70">
        <v>1.4491719999999999</v>
      </c>
      <c r="BA911" s="70">
        <v>1.2247060000000001</v>
      </c>
      <c r="BB911" s="70">
        <v>1.512575</v>
      </c>
      <c r="BC911" s="70">
        <v>3.4443700000000002</v>
      </c>
      <c r="BD911" s="70">
        <v>0.480962</v>
      </c>
      <c r="BE911" s="70">
        <v>1.381365</v>
      </c>
      <c r="BF911" s="70">
        <v>1.941872</v>
      </c>
      <c r="BG911" s="70">
        <v>5.2835049999999999</v>
      </c>
      <c r="BH911" s="70">
        <v>5.0012549999999996</v>
      </c>
      <c r="BI911" s="51">
        <v>4.7608022222222219</v>
      </c>
      <c r="BJ911" s="71">
        <f t="shared" si="49"/>
        <v>2.5879172685185181</v>
      </c>
      <c r="BK911" s="70">
        <f t="shared" si="54"/>
        <v>1.5601045331793695</v>
      </c>
      <c r="BM911" s="70">
        <v>123</v>
      </c>
      <c r="BN911" s="70" t="s">
        <v>469</v>
      </c>
      <c r="BO911" s="70">
        <v>3.9172539999999998</v>
      </c>
      <c r="BP911" s="70">
        <v>0.91287399999999996</v>
      </c>
      <c r="BQ911" s="70">
        <v>2.1195940000000002</v>
      </c>
      <c r="BR911" s="70">
        <v>1.521739</v>
      </c>
      <c r="BS911" s="70">
        <v>3.2312919999999998</v>
      </c>
      <c r="BT911" s="70">
        <v>2.9577239999999998</v>
      </c>
      <c r="BU911" s="70">
        <v>2.3498049999999999</v>
      </c>
      <c r="BV911" s="70">
        <v>0.758301</v>
      </c>
      <c r="BW911" s="70">
        <v>0.95250500000000005</v>
      </c>
      <c r="BX911" s="70">
        <v>1.89394</v>
      </c>
      <c r="BY911" s="70">
        <v>1.404666</v>
      </c>
      <c r="BZ911" s="70">
        <v>2.586306</v>
      </c>
      <c r="CA911" s="70">
        <v>0.91111799999999998</v>
      </c>
      <c r="CB911" s="70">
        <v>1.62612</v>
      </c>
      <c r="CC911" s="70">
        <v>0.64674900000000002</v>
      </c>
      <c r="CD911" s="70">
        <v>0.9375</v>
      </c>
      <c r="CE911" s="70">
        <v>1.8955329999999999</v>
      </c>
      <c r="CF911" s="70">
        <v>0.66388499999999995</v>
      </c>
      <c r="CG911" s="70">
        <v>0.81650299999999998</v>
      </c>
      <c r="CH911" s="70">
        <v>1.1911229999999999</v>
      </c>
      <c r="CI911" s="70">
        <v>1.4951509999999999</v>
      </c>
      <c r="CJ911" s="70">
        <v>2.7560760000000002</v>
      </c>
      <c r="CK911" s="70">
        <v>0.53071800000000002</v>
      </c>
      <c r="CL911" s="70">
        <v>0.942164</v>
      </c>
      <c r="CM911" s="70">
        <v>0.21077899999999999</v>
      </c>
      <c r="CN911" s="71">
        <f t="shared" si="50"/>
        <v>1.5691767599999997</v>
      </c>
      <c r="CO911" s="70">
        <f t="shared" si="51"/>
        <v>0.95321917147335899</v>
      </c>
      <c r="CR911" s="70">
        <v>123</v>
      </c>
      <c r="CS911" s="70" t="s">
        <v>469</v>
      </c>
      <c r="CT911" s="70">
        <v>4.4586249999999996</v>
      </c>
      <c r="CU911" s="70">
        <v>2.5053160000000001</v>
      </c>
      <c r="CV911" s="70">
        <v>7.6001289999999999</v>
      </c>
      <c r="CW911" s="70">
        <v>1.403983</v>
      </c>
      <c r="CX911" s="70">
        <v>0.99412100000000003</v>
      </c>
      <c r="CY911" s="70">
        <v>5.7539999999999996</v>
      </c>
      <c r="CZ911" s="70">
        <v>4.8558089999999998</v>
      </c>
      <c r="DA911" s="70">
        <v>0.86409100000000005</v>
      </c>
      <c r="DB911" s="70">
        <v>0.23002800000000001</v>
      </c>
      <c r="DC911" s="71">
        <f t="shared" si="52"/>
        <v>3.1851224444444446</v>
      </c>
      <c r="DD911" s="70">
        <f t="shared" si="53"/>
        <v>2.5753463141067119</v>
      </c>
    </row>
    <row r="912" spans="1:108" x14ac:dyDescent="0.2">
      <c r="A912" s="70">
        <v>124</v>
      </c>
      <c r="B912" s="70" t="s">
        <v>469</v>
      </c>
      <c r="C912" s="70">
        <v>1.599046</v>
      </c>
      <c r="D912" s="70">
        <v>0.54634000000000005</v>
      </c>
      <c r="E912" s="70">
        <v>1.856803</v>
      </c>
      <c r="F912" s="70">
        <v>2.7298490000000002</v>
      </c>
      <c r="G912" s="70">
        <v>4.0042559999999998</v>
      </c>
      <c r="H912" s="70">
        <v>1.5396080000000001</v>
      </c>
      <c r="I912" s="70">
        <v>2.930145</v>
      </c>
      <c r="J912" s="70">
        <v>0.61886099999999999</v>
      </c>
      <c r="K912" s="70">
        <v>0.92917899999999998</v>
      </c>
      <c r="L912" s="70">
        <v>2.9859399999999998</v>
      </c>
      <c r="M912" s="70">
        <v>1.515036</v>
      </c>
      <c r="N912" s="70">
        <v>3.6320939999999999</v>
      </c>
      <c r="O912" s="70">
        <v>13.08962</v>
      </c>
      <c r="P912" s="70">
        <v>0.68384199999999995</v>
      </c>
      <c r="Q912" s="70">
        <v>0.69946799999999998</v>
      </c>
      <c r="R912" s="70">
        <v>0.428508</v>
      </c>
      <c r="S912" s="70">
        <v>0.273787</v>
      </c>
      <c r="T912" s="70">
        <v>1.608104</v>
      </c>
      <c r="U912" s="70">
        <v>1.6798299999999999</v>
      </c>
      <c r="V912" s="70">
        <v>0.96834900000000002</v>
      </c>
      <c r="W912" s="70">
        <v>1.1953279999999999</v>
      </c>
      <c r="X912" s="70">
        <v>1.602212</v>
      </c>
      <c r="Y912" s="70">
        <v>2.2282359999999999</v>
      </c>
      <c r="Z912" s="70">
        <v>0.83957000000000004</v>
      </c>
      <c r="AA912" s="70">
        <v>1.3654809999999999</v>
      </c>
      <c r="AB912" s="70">
        <v>0.63824400000000003</v>
      </c>
      <c r="AC912" s="70">
        <v>1.068376</v>
      </c>
      <c r="AD912" s="70">
        <v>0.60834200000000005</v>
      </c>
      <c r="AE912" s="70">
        <v>1.5803739999999999</v>
      </c>
      <c r="AF912" s="70">
        <v>3.133753</v>
      </c>
      <c r="AG912" s="70">
        <v>2.05653</v>
      </c>
      <c r="AH912" s="70">
        <v>1.3573580000000001</v>
      </c>
      <c r="AI912" s="70">
        <v>0.41737800000000003</v>
      </c>
      <c r="AJ912" s="70">
        <v>1.7369730000000001</v>
      </c>
      <c r="AK912" s="70">
        <v>1.196431</v>
      </c>
      <c r="AL912" s="70">
        <v>3.2407400000000002</v>
      </c>
      <c r="AM912" s="70">
        <v>0.36873800000000001</v>
      </c>
      <c r="AN912" s="70">
        <v>2.008032</v>
      </c>
      <c r="AO912" s="70">
        <v>0.24593999999999999</v>
      </c>
      <c r="AP912" s="70">
        <v>0.29089300000000001</v>
      </c>
      <c r="AQ912" s="70">
        <v>0.56988405627198135</v>
      </c>
      <c r="AR912" s="71">
        <f t="shared" si="47"/>
        <v>1.7577433672261462</v>
      </c>
      <c r="AS912" s="70">
        <f t="shared" si="48"/>
        <v>2.0628874672376645</v>
      </c>
      <c r="AV912" s="70">
        <v>124</v>
      </c>
      <c r="AW912" s="70" t="s">
        <v>469</v>
      </c>
      <c r="AX912" s="70">
        <v>1.4947060000000001</v>
      </c>
      <c r="AY912" s="70">
        <v>2.0167229999999998</v>
      </c>
      <c r="AZ912" s="70">
        <v>1.3986289999999999</v>
      </c>
      <c r="BA912" s="70">
        <v>1.3888879999999999</v>
      </c>
      <c r="BB912" s="70">
        <v>1.2241200000000001</v>
      </c>
      <c r="BC912" s="70">
        <v>3.544019</v>
      </c>
      <c r="BD912" s="70">
        <v>0.39296799999999998</v>
      </c>
      <c r="BE912" s="70">
        <v>1.0452859999999999</v>
      </c>
      <c r="BF912" s="70">
        <v>1.7618309999999999</v>
      </c>
      <c r="BG912" s="70">
        <v>3.2252269999999998</v>
      </c>
      <c r="BH912" s="70">
        <v>5.2827979999999997</v>
      </c>
      <c r="BI912" s="51">
        <v>2.9089503703703707</v>
      </c>
      <c r="BJ912" s="71">
        <f t="shared" si="49"/>
        <v>2.1403454475308643</v>
      </c>
      <c r="BK912" s="70">
        <f t="shared" si="54"/>
        <v>1.4053739853991951</v>
      </c>
      <c r="BM912" s="70">
        <v>124</v>
      </c>
      <c r="BN912" s="70" t="s">
        <v>469</v>
      </c>
      <c r="BO912" s="70">
        <v>2.4227460000000001</v>
      </c>
      <c r="BP912" s="70">
        <v>1.0528010000000001</v>
      </c>
      <c r="BQ912" s="70">
        <v>2.0859700000000001</v>
      </c>
      <c r="BR912" s="70">
        <v>0.80313999999999997</v>
      </c>
      <c r="BS912" s="70">
        <v>2.0904199999999999</v>
      </c>
      <c r="BT912" s="70">
        <v>2.4330889999999998</v>
      </c>
      <c r="BU912" s="70">
        <v>2.317507</v>
      </c>
      <c r="BV912" s="70">
        <v>0.75989799999999996</v>
      </c>
      <c r="BW912" s="70">
        <v>0.699156</v>
      </c>
      <c r="BX912" s="70">
        <v>1.502963</v>
      </c>
      <c r="BY912" s="70">
        <v>1.248677</v>
      </c>
      <c r="BZ912" s="70">
        <v>1.683719</v>
      </c>
      <c r="CA912" s="70">
        <v>0.68245</v>
      </c>
      <c r="CB912" s="70">
        <v>1.0025770000000001</v>
      </c>
      <c r="CC912" s="70">
        <v>0.49145299999999997</v>
      </c>
      <c r="CD912" s="70">
        <v>0.53098299999999998</v>
      </c>
      <c r="CE912" s="70">
        <v>1.619591</v>
      </c>
      <c r="CF912" s="70">
        <v>0.51635500000000001</v>
      </c>
      <c r="CG912" s="70">
        <v>0.65699300000000005</v>
      </c>
      <c r="CH912" s="70">
        <v>0.81159400000000004</v>
      </c>
      <c r="CI912" s="70">
        <v>1.1670849999999999</v>
      </c>
      <c r="CJ912" s="70">
        <v>1.864873</v>
      </c>
      <c r="CK912" s="70">
        <v>0.79683700000000002</v>
      </c>
      <c r="CL912" s="70">
        <v>0.78938600000000003</v>
      </c>
      <c r="CM912" s="70">
        <v>0.152868</v>
      </c>
      <c r="CN912" s="71">
        <f t="shared" si="50"/>
        <v>1.2073252399999999</v>
      </c>
      <c r="CO912" s="70">
        <f t="shared" si="51"/>
        <v>0.67728304743784173</v>
      </c>
      <c r="CR912" s="70">
        <v>124</v>
      </c>
      <c r="CS912" s="70" t="s">
        <v>469</v>
      </c>
      <c r="CT912" s="70">
        <v>3.8470629999999999</v>
      </c>
      <c r="CU912" s="70">
        <v>2.5492409999999999</v>
      </c>
      <c r="CV912" s="70">
        <v>7.242489</v>
      </c>
      <c r="CW912" s="70">
        <v>1.3164260000000001</v>
      </c>
      <c r="CX912" s="70">
        <v>0.56189500000000003</v>
      </c>
      <c r="CY912" s="70">
        <v>4.2162860000000002</v>
      </c>
      <c r="CZ912" s="70">
        <v>3.5199310000000001</v>
      </c>
      <c r="DA912" s="70">
        <v>0.72457099999999997</v>
      </c>
      <c r="DB912" s="70">
        <v>0.18453600000000001</v>
      </c>
      <c r="DC912" s="71">
        <f t="shared" si="52"/>
        <v>2.6847153333333336</v>
      </c>
      <c r="DD912" s="70">
        <f t="shared" si="53"/>
        <v>2.2819302268104629</v>
      </c>
    </row>
    <row r="913" spans="1:108" x14ac:dyDescent="0.2">
      <c r="A913" s="70">
        <v>125</v>
      </c>
      <c r="B913" s="70" t="s">
        <v>469</v>
      </c>
      <c r="C913" s="70">
        <v>1.599046</v>
      </c>
      <c r="D913" s="70">
        <v>0.55544700000000002</v>
      </c>
      <c r="E913" s="70">
        <v>1.856803</v>
      </c>
      <c r="F913" s="70">
        <v>1.9647190000000001</v>
      </c>
      <c r="G913" s="70">
        <v>4.2086690000000004</v>
      </c>
      <c r="H913" s="70">
        <v>1.4554510000000001</v>
      </c>
      <c r="I913" s="70">
        <v>2.5243199999999999</v>
      </c>
      <c r="J913" s="70">
        <v>0.42021399999999998</v>
      </c>
      <c r="K913" s="70">
        <v>0.66210999999999998</v>
      </c>
      <c r="L913" s="70">
        <v>2.630614</v>
      </c>
      <c r="M913" s="70">
        <v>1.194604</v>
      </c>
      <c r="N913" s="70">
        <v>1.6686620000000001</v>
      </c>
      <c r="O913" s="70">
        <v>12.93239</v>
      </c>
      <c r="P913" s="70">
        <v>0.65839700000000001</v>
      </c>
      <c r="Q913" s="70">
        <v>0.83718400000000004</v>
      </c>
      <c r="R913" s="70">
        <v>0.26588899999999999</v>
      </c>
      <c r="S913" s="70">
        <v>0.206737</v>
      </c>
      <c r="T913" s="70">
        <v>0.957673</v>
      </c>
      <c r="U913" s="70">
        <v>0.91002700000000003</v>
      </c>
      <c r="V913" s="70">
        <v>2.4551789999999998</v>
      </c>
      <c r="W913" s="70">
        <v>0.75726700000000002</v>
      </c>
      <c r="X913" s="70">
        <v>1.2048639999999999</v>
      </c>
      <c r="Y913" s="70">
        <v>1.998759</v>
      </c>
      <c r="Z913" s="70">
        <v>0.70901700000000001</v>
      </c>
      <c r="AA913" s="70">
        <v>1.2309810000000001</v>
      </c>
      <c r="AB913" s="70">
        <v>0.36547499999999999</v>
      </c>
      <c r="AC913" s="70">
        <v>0.98290599999999995</v>
      </c>
      <c r="AD913" s="70">
        <v>0.36185400000000001</v>
      </c>
      <c r="AE913" s="70">
        <v>1.220405</v>
      </c>
      <c r="AF913" s="70">
        <v>2.6348039999999999</v>
      </c>
      <c r="AG913" s="70">
        <v>1.7044349999999999</v>
      </c>
      <c r="AH913" s="70">
        <v>1.0678989999999999</v>
      </c>
      <c r="AI913" s="70">
        <v>0.32872299999999999</v>
      </c>
      <c r="AJ913" s="70">
        <v>1.4173230000000001</v>
      </c>
      <c r="AK913" s="70">
        <v>0.93972800000000001</v>
      </c>
      <c r="AL913" s="70">
        <v>3.0478390000000002</v>
      </c>
      <c r="AM913" s="70">
        <v>0.242536</v>
      </c>
      <c r="AN913" s="70">
        <v>1.372155</v>
      </c>
      <c r="AO913" s="70">
        <v>0.14424699999999999</v>
      </c>
      <c r="AP913" s="70">
        <v>0.20489299999999999</v>
      </c>
      <c r="AQ913" s="70">
        <v>0.73922110199296598</v>
      </c>
      <c r="AR913" s="71">
        <f t="shared" si="47"/>
        <v>1.5277918561461703</v>
      </c>
      <c r="AS913" s="70">
        <f t="shared" si="48"/>
        <v>2.0327139004562826</v>
      </c>
      <c r="AV913" s="70">
        <v>125</v>
      </c>
      <c r="AW913" s="70" t="s">
        <v>469</v>
      </c>
      <c r="AX913" s="70">
        <v>1.1687780000000001</v>
      </c>
      <c r="AY913" s="70">
        <v>1.484326</v>
      </c>
      <c r="AZ913" s="70">
        <v>1.2309410000000001</v>
      </c>
      <c r="BA913" s="70">
        <v>1.0072779999999999</v>
      </c>
      <c r="BB913" s="70">
        <v>1.5378400000000001</v>
      </c>
      <c r="BC913" s="70">
        <v>3.8039710000000002</v>
      </c>
      <c r="BD913" s="70">
        <v>0.30897599999999997</v>
      </c>
      <c r="BE913" s="70">
        <v>0.67796900000000004</v>
      </c>
      <c r="BF913" s="70">
        <v>1.1359729999999999</v>
      </c>
      <c r="BG913" s="70">
        <v>2.4054950000000002</v>
      </c>
      <c r="BH913" s="70">
        <v>5.2242300000000004</v>
      </c>
      <c r="BI913" s="51">
        <v>2.1489199999999999</v>
      </c>
      <c r="BJ913" s="71">
        <f t="shared" si="49"/>
        <v>1.8445580833333333</v>
      </c>
      <c r="BK913" s="70">
        <f t="shared" si="54"/>
        <v>1.4678838837245147</v>
      </c>
      <c r="BM913" s="70">
        <v>125</v>
      </c>
      <c r="BN913" s="70" t="s">
        <v>469</v>
      </c>
      <c r="BO913" s="70">
        <v>1.55088</v>
      </c>
      <c r="BP913" s="70">
        <v>0.87513200000000002</v>
      </c>
      <c r="BQ913" s="70">
        <v>1.9075249999999999</v>
      </c>
      <c r="BR913" s="70">
        <v>0.86180100000000004</v>
      </c>
      <c r="BS913" s="70">
        <v>1.2953509999999999</v>
      </c>
      <c r="BT913" s="70">
        <v>2.0807989999999998</v>
      </c>
      <c r="BU913" s="70">
        <v>1.955749</v>
      </c>
      <c r="BV913" s="70">
        <v>0.71147300000000002</v>
      </c>
      <c r="BW913" s="70">
        <v>0.50017400000000001</v>
      </c>
      <c r="BX913" s="70">
        <v>1.168242</v>
      </c>
      <c r="BY913" s="70">
        <v>0.84699800000000003</v>
      </c>
      <c r="BZ913" s="70">
        <v>1.1369260000000001</v>
      </c>
      <c r="CA913" s="70">
        <v>0.57114900000000002</v>
      </c>
      <c r="CB913" s="70">
        <v>0.654721</v>
      </c>
      <c r="CC913" s="70">
        <v>0.35968600000000001</v>
      </c>
      <c r="CD913" s="70">
        <v>0.33279799999999998</v>
      </c>
      <c r="CE913" s="70">
        <v>1.154514</v>
      </c>
      <c r="CF913" s="70">
        <v>0.40570699999999998</v>
      </c>
      <c r="CG913" s="70">
        <v>0.50097000000000003</v>
      </c>
      <c r="CH913" s="70">
        <v>0.699577</v>
      </c>
      <c r="CI913" s="70">
        <v>0.97431699999999999</v>
      </c>
      <c r="CJ913" s="70">
        <v>0.99247700000000005</v>
      </c>
      <c r="CK913" s="70">
        <v>0.369728</v>
      </c>
      <c r="CL913" s="70">
        <v>0.79664199999999996</v>
      </c>
      <c r="CM913" s="70">
        <v>7.5795000000000001E-2</v>
      </c>
      <c r="CN913" s="71">
        <f t="shared" si="50"/>
        <v>0.91116523999999965</v>
      </c>
      <c r="CO913" s="70">
        <f t="shared" si="51"/>
        <v>0.52855647587724586</v>
      </c>
      <c r="CR913" s="70">
        <v>125</v>
      </c>
      <c r="CS913" s="70" t="s">
        <v>469</v>
      </c>
      <c r="CT913" s="70">
        <v>2.6633749999999998</v>
      </c>
      <c r="CU913" s="70">
        <v>2.329494</v>
      </c>
      <c r="CV913" s="70">
        <v>7.4660089999999997</v>
      </c>
      <c r="CW913" s="70">
        <v>0.97524299999999997</v>
      </c>
      <c r="CX913" s="70">
        <v>0.37495600000000001</v>
      </c>
      <c r="CY913" s="70">
        <v>3.4722140000000001</v>
      </c>
      <c r="CZ913" s="70">
        <v>2.245015</v>
      </c>
      <c r="DA913" s="70">
        <v>0.63419599999999998</v>
      </c>
      <c r="DB913" s="70">
        <v>0.12709300000000001</v>
      </c>
      <c r="DC913" s="71">
        <f t="shared" si="52"/>
        <v>2.2541772222222218</v>
      </c>
      <c r="DD913" s="70">
        <f t="shared" si="53"/>
        <v>2.2675971603258693</v>
      </c>
    </row>
    <row r="914" spans="1:108" x14ac:dyDescent="0.2">
      <c r="A914" s="70">
        <v>126</v>
      </c>
      <c r="B914" s="70" t="s">
        <v>469</v>
      </c>
      <c r="C914" s="70">
        <v>1.5950660000000001</v>
      </c>
      <c r="D914" s="70">
        <v>0.44547599999999998</v>
      </c>
      <c r="E914" s="70">
        <v>1.856803</v>
      </c>
      <c r="F914" s="70">
        <v>1.8464499999999999</v>
      </c>
      <c r="G914" s="70">
        <v>4.5306899999999999</v>
      </c>
      <c r="H914" s="70">
        <v>1.2071270000000001</v>
      </c>
      <c r="I914" s="70">
        <v>2.7177099999999998</v>
      </c>
      <c r="J914" s="70">
        <v>0.34667599999999998</v>
      </c>
      <c r="K914" s="70">
        <v>0.51744699999999999</v>
      </c>
      <c r="L914" s="70">
        <v>2.0155099999999999</v>
      </c>
      <c r="M914" s="70">
        <v>1.1222490000000001</v>
      </c>
      <c r="N914" s="70">
        <v>1.0391649999999999</v>
      </c>
      <c r="O914" s="70">
        <v>9.5518870000000007</v>
      </c>
      <c r="P914" s="70">
        <v>0.46437600000000001</v>
      </c>
      <c r="Q914" s="70">
        <v>0.83718400000000004</v>
      </c>
      <c r="R914" s="70">
        <v>0.16540199999999999</v>
      </c>
      <c r="S914" s="70">
        <v>0.14876700000000001</v>
      </c>
      <c r="T914" s="70">
        <v>0.87636899999999995</v>
      </c>
      <c r="U914" s="70">
        <v>0.70875299999999997</v>
      </c>
      <c r="V914" s="70">
        <v>0.928647</v>
      </c>
      <c r="W914" s="70">
        <v>0.835372</v>
      </c>
      <c r="X914" s="70">
        <v>0.88602300000000001</v>
      </c>
      <c r="Y914" s="70">
        <v>1.535731</v>
      </c>
      <c r="Z914" s="70">
        <v>0.491568</v>
      </c>
      <c r="AA914" s="70">
        <v>0.80563399999999996</v>
      </c>
      <c r="AB914" s="70">
        <v>0.33041300000000001</v>
      </c>
      <c r="AC914" s="70">
        <v>0.72916700000000001</v>
      </c>
      <c r="AD914" s="70">
        <v>0.19021299999999999</v>
      </c>
      <c r="AE914" s="70">
        <v>0.86043700000000001</v>
      </c>
      <c r="AF914" s="70">
        <v>2.839636</v>
      </c>
      <c r="AG914" s="70">
        <v>1.3764620000000001</v>
      </c>
      <c r="AH914" s="70">
        <v>0.75259500000000001</v>
      </c>
      <c r="AI914" s="70">
        <v>0.28887699999999999</v>
      </c>
      <c r="AJ914" s="70">
        <v>1.001171</v>
      </c>
      <c r="AK914" s="70">
        <v>0.67067699999999997</v>
      </c>
      <c r="AL914" s="70">
        <v>2.1875</v>
      </c>
      <c r="AM914" s="70">
        <v>0.116854</v>
      </c>
      <c r="AN914" s="70">
        <v>1.0360609999999999</v>
      </c>
      <c r="AO914" s="70">
        <v>9.7365999999999994E-2</v>
      </c>
      <c r="AP914" s="70">
        <v>0.17111699999999999</v>
      </c>
      <c r="AQ914" s="70">
        <v>0.55677678780773743</v>
      </c>
      <c r="AR914" s="71">
        <f t="shared" si="47"/>
        <v>1.2361318240928714</v>
      </c>
      <c r="AS914" s="70">
        <f t="shared" si="48"/>
        <v>1.5959210446467076</v>
      </c>
      <c r="AV914" s="70">
        <v>126</v>
      </c>
      <c r="AW914" s="70" t="s">
        <v>469</v>
      </c>
      <c r="AX914" s="70">
        <v>1.1657919999999999</v>
      </c>
      <c r="AY914" s="70">
        <v>1.3805829999999999</v>
      </c>
      <c r="AZ914" s="70">
        <v>1.2788520000000001</v>
      </c>
      <c r="BA914" s="70">
        <v>1.1537090000000001</v>
      </c>
      <c r="BB914" s="70">
        <v>1.5378400000000001</v>
      </c>
      <c r="BC914" s="70">
        <v>3.7259859999999998</v>
      </c>
      <c r="BD914" s="70">
        <v>0.25197999999999998</v>
      </c>
      <c r="BE914" s="70">
        <v>0.47131200000000001</v>
      </c>
      <c r="BF914" s="70">
        <v>0.72445099999999996</v>
      </c>
      <c r="BG914" s="70">
        <v>1.9043509999999999</v>
      </c>
      <c r="BH914" s="70">
        <v>4.7703309999999997</v>
      </c>
      <c r="BI914" s="51">
        <v>1.5123459259259258</v>
      </c>
      <c r="BJ914" s="71">
        <f t="shared" si="49"/>
        <v>1.6564610771604935</v>
      </c>
      <c r="BK914" s="70">
        <f t="shared" si="54"/>
        <v>1.3787948689901164</v>
      </c>
      <c r="BM914" s="70">
        <v>126</v>
      </c>
      <c r="BN914" s="70" t="s">
        <v>469</v>
      </c>
      <c r="BO914" s="70">
        <v>1.2826409999999999</v>
      </c>
      <c r="BP914" s="70">
        <v>0.68029099999999998</v>
      </c>
      <c r="BQ914" s="70">
        <v>1.370649</v>
      </c>
      <c r="BR914" s="70">
        <v>0.65993800000000002</v>
      </c>
      <c r="BS914" s="70">
        <v>0.93962699999999999</v>
      </c>
      <c r="BT914" s="70">
        <v>2.226531</v>
      </c>
      <c r="BU914" s="70">
        <v>2.0009670000000002</v>
      </c>
      <c r="BV914" s="70">
        <v>0.64442299999999997</v>
      </c>
      <c r="BW914" s="70">
        <v>0.34033600000000003</v>
      </c>
      <c r="BX914" s="70">
        <v>0.90571599999999997</v>
      </c>
      <c r="BY914" s="70">
        <v>0.777528</v>
      </c>
      <c r="BZ914" s="70">
        <v>0.96021900000000004</v>
      </c>
      <c r="CA914" s="70">
        <v>0.53307199999999999</v>
      </c>
      <c r="CB914" s="70">
        <v>0.49851899999999999</v>
      </c>
      <c r="CC914" s="70">
        <v>0.26175199999999998</v>
      </c>
      <c r="CD914" s="70">
        <v>0.27297100000000002</v>
      </c>
      <c r="CE914" s="70">
        <v>1.011952</v>
      </c>
      <c r="CF914" s="70">
        <v>0.44627800000000001</v>
      </c>
      <c r="CG914" s="70">
        <v>0.45427000000000001</v>
      </c>
      <c r="CH914" s="70">
        <v>0.54106299999999996</v>
      </c>
      <c r="CI914" s="70">
        <v>0.57201900000000006</v>
      </c>
      <c r="CJ914" s="70">
        <v>0.52372700000000005</v>
      </c>
      <c r="CK914" s="70">
        <v>0.25866800000000001</v>
      </c>
      <c r="CL914" s="70">
        <v>0.63339599999999996</v>
      </c>
      <c r="CM914" s="70">
        <v>6.0465999999999999E-2</v>
      </c>
      <c r="CN914" s="71">
        <f t="shared" si="50"/>
        <v>0.75428076000000033</v>
      </c>
      <c r="CO914" s="70">
        <f t="shared" si="51"/>
        <v>0.51608181367680417</v>
      </c>
      <c r="CR914" s="70">
        <v>126</v>
      </c>
      <c r="CS914" s="70" t="s">
        <v>469</v>
      </c>
      <c r="CT914" s="70">
        <v>2.623875</v>
      </c>
      <c r="CU914" s="70">
        <v>3.4722780000000002</v>
      </c>
      <c r="CV914" s="70">
        <v>6.9295280000000004</v>
      </c>
      <c r="CW914" s="70">
        <v>0.87560000000000004</v>
      </c>
      <c r="CX914" s="70">
        <v>0.41313699999999998</v>
      </c>
      <c r="CY914" s="70">
        <v>2.629</v>
      </c>
      <c r="CZ914" s="70">
        <v>2.20526</v>
      </c>
      <c r="DA914" s="70">
        <v>0.56601800000000002</v>
      </c>
      <c r="DB914" s="70">
        <v>0.106269</v>
      </c>
      <c r="DC914" s="71">
        <f t="shared" si="52"/>
        <v>2.2023294444444446</v>
      </c>
      <c r="DD914" s="70">
        <f t="shared" si="53"/>
        <v>2.1316465958251687</v>
      </c>
    </row>
    <row r="915" spans="1:108" x14ac:dyDescent="0.2">
      <c r="A915" s="70">
        <v>127</v>
      </c>
      <c r="B915" s="70" t="s">
        <v>469</v>
      </c>
      <c r="C915" s="70">
        <v>0.96424299999999996</v>
      </c>
      <c r="D915" s="70">
        <v>0.374726</v>
      </c>
      <c r="E915" s="70">
        <v>1.6646240000000001</v>
      </c>
      <c r="F915" s="70">
        <v>1.037874</v>
      </c>
      <c r="G915" s="70">
        <v>3.8082440000000002</v>
      </c>
      <c r="H915" s="70">
        <v>1.2071270000000001</v>
      </c>
      <c r="I915" s="70">
        <v>2.2063999999999999</v>
      </c>
      <c r="J915" s="70">
        <v>0.28698699999999999</v>
      </c>
      <c r="K915" s="70">
        <v>0.39782200000000001</v>
      </c>
      <c r="L915" s="70">
        <v>1.233193</v>
      </c>
      <c r="M915" s="70">
        <v>0.81215400000000004</v>
      </c>
      <c r="N915" s="70">
        <v>0.73191399999999995</v>
      </c>
      <c r="O915" s="70">
        <v>5.3066040000000001</v>
      </c>
      <c r="P915" s="70">
        <v>0.36895600000000001</v>
      </c>
      <c r="Q915" s="70">
        <v>0.67560799999999999</v>
      </c>
      <c r="R915" s="70">
        <v>0.120867</v>
      </c>
      <c r="S915" s="70">
        <v>0.12851199999999999</v>
      </c>
      <c r="T915" s="70">
        <v>0.55115400000000003</v>
      </c>
      <c r="U915" s="70">
        <v>0.44738299999999998</v>
      </c>
      <c r="V915" s="70">
        <v>0.678813</v>
      </c>
      <c r="W915" s="70">
        <v>0.67576800000000004</v>
      </c>
      <c r="X915" s="70">
        <v>0.56638200000000005</v>
      </c>
      <c r="Y915" s="70">
        <v>1.414882</v>
      </c>
      <c r="Z915" s="70">
        <v>0.30266500000000002</v>
      </c>
      <c r="AA915" s="70">
        <v>0.54073000000000004</v>
      </c>
      <c r="AB915" s="70">
        <v>0.204428</v>
      </c>
      <c r="AC915" s="70">
        <v>0.55555600000000005</v>
      </c>
      <c r="AD915" s="70">
        <v>8.3288000000000001E-2</v>
      </c>
      <c r="AE915" s="70">
        <v>0.77634199999999998</v>
      </c>
      <c r="AF915" s="70">
        <v>2.1393559999999998</v>
      </c>
      <c r="AG915" s="70">
        <v>1.0276559999999999</v>
      </c>
      <c r="AH915" s="70">
        <v>0.50758800000000004</v>
      </c>
      <c r="AI915" s="70">
        <v>0.20121800000000001</v>
      </c>
      <c r="AJ915" s="70">
        <v>0.61517900000000003</v>
      </c>
      <c r="AK915" s="70">
        <v>0.45751599999999998</v>
      </c>
      <c r="AL915" s="70">
        <v>1.570217</v>
      </c>
      <c r="AM915" s="70">
        <v>0.153727</v>
      </c>
      <c r="AN915" s="70">
        <v>0.62491600000000003</v>
      </c>
      <c r="AO915" s="70">
        <v>0.11869399999999999</v>
      </c>
      <c r="AP915" s="70">
        <v>9.7522999999999999E-2</v>
      </c>
      <c r="AQ915" s="70">
        <v>0.46758991793669402</v>
      </c>
      <c r="AR915" s="71">
        <f t="shared" si="47"/>
        <v>0.88059575409601698</v>
      </c>
      <c r="AS915" s="70">
        <f t="shared" si="48"/>
        <v>1.0052656106015814</v>
      </c>
      <c r="AV915" s="70">
        <v>127</v>
      </c>
      <c r="AW915" s="70" t="s">
        <v>469</v>
      </c>
      <c r="AX915" s="70">
        <v>0.86683299999999996</v>
      </c>
      <c r="AY915" s="70">
        <v>0.95877000000000001</v>
      </c>
      <c r="AZ915" s="70">
        <v>0.80527099999999996</v>
      </c>
      <c r="BA915" s="70">
        <v>1.051652</v>
      </c>
      <c r="BB915" s="70">
        <v>1.054189</v>
      </c>
      <c r="BC915" s="70">
        <v>2.8551449999999998</v>
      </c>
      <c r="BD915" s="70">
        <v>0.25497999999999998</v>
      </c>
      <c r="BE915" s="70">
        <v>0.33731800000000001</v>
      </c>
      <c r="BF915" s="70">
        <v>0.561558</v>
      </c>
      <c r="BG915" s="70">
        <v>1.546392</v>
      </c>
      <c r="BH915" s="70">
        <v>4.1641570000000003</v>
      </c>
      <c r="BI915" s="51">
        <v>0.99151259259259261</v>
      </c>
      <c r="BJ915" s="71">
        <f t="shared" si="49"/>
        <v>1.2873147993827159</v>
      </c>
      <c r="BK915" s="70">
        <f t="shared" si="54"/>
        <v>1.1796359000512366</v>
      </c>
      <c r="BM915" s="70">
        <v>127</v>
      </c>
      <c r="BN915" s="70" t="s">
        <v>469</v>
      </c>
      <c r="BO915" s="70">
        <v>1.056268</v>
      </c>
      <c r="BP915" s="70">
        <v>0.56272599999999995</v>
      </c>
      <c r="BQ915" s="70">
        <v>1.2445059999999999</v>
      </c>
      <c r="BR915" s="70">
        <v>0.55814299999999994</v>
      </c>
      <c r="BS915" s="70">
        <v>0.71570199999999995</v>
      </c>
      <c r="BT915" s="70">
        <v>1.4763280000000001</v>
      </c>
      <c r="BU915" s="70">
        <v>1.7070419999999999</v>
      </c>
      <c r="BV915" s="70">
        <v>0.53639800000000004</v>
      </c>
      <c r="BW915" s="70">
        <v>0.24845600000000001</v>
      </c>
      <c r="BX915" s="70">
        <v>0.89696500000000001</v>
      </c>
      <c r="BY915" s="70">
        <v>0.60118199999999999</v>
      </c>
      <c r="BZ915" s="70">
        <v>0.74683699999999997</v>
      </c>
      <c r="CA915" s="70">
        <v>0.367585</v>
      </c>
      <c r="CB915" s="70">
        <v>0.35560999999999998</v>
      </c>
      <c r="CC915" s="70">
        <v>0.145121</v>
      </c>
      <c r="CD915" s="70">
        <v>0.224358</v>
      </c>
      <c r="CE915" s="70">
        <v>0.68943699999999997</v>
      </c>
      <c r="CF915" s="70">
        <v>0.35407100000000002</v>
      </c>
      <c r="CG915" s="70">
        <v>0.30992199999999998</v>
      </c>
      <c r="CH915" s="70">
        <v>0.39100299999999999</v>
      </c>
      <c r="CI915" s="70">
        <v>0.39810899999999999</v>
      </c>
      <c r="CJ915" s="70">
        <v>0.29079899999999997</v>
      </c>
      <c r="CK915" s="70">
        <v>0.21005699999999999</v>
      </c>
      <c r="CL915" s="70">
        <v>0.52093699999999998</v>
      </c>
      <c r="CM915" s="70">
        <v>4.8117E-2</v>
      </c>
      <c r="CN915" s="71">
        <f t="shared" si="50"/>
        <v>0.58622715999999986</v>
      </c>
      <c r="CO915" s="70">
        <f t="shared" si="51"/>
        <v>0.4145048760858831</v>
      </c>
      <c r="CR915" s="70">
        <v>127</v>
      </c>
      <c r="CS915" s="70" t="s">
        <v>469</v>
      </c>
      <c r="CT915" s="70">
        <v>2.0912500000000001</v>
      </c>
      <c r="CU915" s="70">
        <v>2.8568349999999998</v>
      </c>
      <c r="CV915" s="70">
        <v>5.4393130000000003</v>
      </c>
      <c r="CW915" s="70">
        <v>0.742757</v>
      </c>
      <c r="CX915" s="70">
        <v>0.50318399999999996</v>
      </c>
      <c r="CY915" s="70">
        <v>2.3313570000000001</v>
      </c>
      <c r="CZ915" s="70">
        <v>1.599607</v>
      </c>
      <c r="DA915" s="70">
        <v>0.431251</v>
      </c>
      <c r="DB915" s="70">
        <v>8.1138000000000002E-2</v>
      </c>
      <c r="DC915" s="71">
        <f t="shared" si="52"/>
        <v>1.7862991111111113</v>
      </c>
      <c r="DD915" s="70">
        <f t="shared" si="53"/>
        <v>1.6731179343270635</v>
      </c>
    </row>
    <row r="916" spans="1:108" x14ac:dyDescent="0.2">
      <c r="A916" s="70">
        <v>128</v>
      </c>
      <c r="B916" s="70" t="s">
        <v>469</v>
      </c>
      <c r="C916" s="70">
        <v>0.75236800000000004</v>
      </c>
      <c r="D916" s="70">
        <v>0.33481300000000003</v>
      </c>
      <c r="E916" s="70">
        <v>1.477087</v>
      </c>
      <c r="F916" s="70">
        <v>0.73133899999999996</v>
      </c>
      <c r="G916" s="70">
        <v>2.1477369999999998</v>
      </c>
      <c r="H916" s="70">
        <v>1.2071270000000001</v>
      </c>
      <c r="I916" s="70">
        <v>1.262893</v>
      </c>
      <c r="J916" s="70">
        <v>0.19864699999999999</v>
      </c>
      <c r="K916" s="70">
        <v>0.26985100000000001</v>
      </c>
      <c r="L916" s="70">
        <v>0.76439999999999997</v>
      </c>
      <c r="M916" s="70">
        <v>0.70288200000000001</v>
      </c>
      <c r="N916" s="70">
        <v>0.41966199999999998</v>
      </c>
      <c r="O916" s="70">
        <v>3.1446510000000001</v>
      </c>
      <c r="P916" s="70">
        <v>0.19720099999999999</v>
      </c>
      <c r="Q916" s="70">
        <v>0.26538800000000001</v>
      </c>
      <c r="R916" s="70">
        <v>8.9966000000000004E-2</v>
      </c>
      <c r="S916" s="70">
        <v>9.9876000000000006E-2</v>
      </c>
      <c r="T916" s="70">
        <v>0.32778299999999999</v>
      </c>
      <c r="U916" s="70">
        <v>0.34340700000000002</v>
      </c>
      <c r="V916" s="70">
        <v>0.57616800000000001</v>
      </c>
      <c r="W916" s="70">
        <v>0.50258199999999997</v>
      </c>
      <c r="X916" s="70">
        <v>0.42458600000000002</v>
      </c>
      <c r="Y916" s="70">
        <v>1.155532</v>
      </c>
      <c r="Z916" s="70">
        <v>0.193941</v>
      </c>
      <c r="AA916" s="70">
        <v>0.34819699999999998</v>
      </c>
      <c r="AB916" s="70">
        <v>0.13133300000000001</v>
      </c>
      <c r="AC916" s="70">
        <v>0.56570500000000001</v>
      </c>
      <c r="AD916" s="70">
        <v>5.2337000000000002E-2</v>
      </c>
      <c r="AE916" s="70">
        <v>0.668659</v>
      </c>
      <c r="AF916" s="70">
        <v>1.5861339999999999</v>
      </c>
      <c r="AG916" s="70">
        <v>0.89632100000000003</v>
      </c>
      <c r="AH916" s="70">
        <v>0.24862500000000001</v>
      </c>
      <c r="AI916" s="70">
        <v>0.17432300000000001</v>
      </c>
      <c r="AJ916" s="70">
        <v>0.51868000000000003</v>
      </c>
      <c r="AK916" s="70">
        <v>0.35808400000000001</v>
      </c>
      <c r="AL916" s="70">
        <v>1.2345680000000001</v>
      </c>
      <c r="AM916" s="70">
        <v>0.124125</v>
      </c>
      <c r="AN916" s="70">
        <v>0.58567599999999997</v>
      </c>
      <c r="AO916" s="70">
        <v>8.9021000000000003E-2</v>
      </c>
      <c r="AP916" s="70">
        <v>7.8861000000000001E-2</v>
      </c>
      <c r="AQ916" s="70">
        <v>0.30061383352872223</v>
      </c>
      <c r="AR916" s="71">
        <f t="shared" si="47"/>
        <v>0.62319877642752997</v>
      </c>
      <c r="AS916" s="70">
        <f t="shared" si="48"/>
        <v>0.62422622439259234</v>
      </c>
      <c r="AV916" s="70">
        <v>128</v>
      </c>
      <c r="AW916" s="70" t="s">
        <v>469</v>
      </c>
      <c r="AX916" s="70">
        <v>0.71986399999999995</v>
      </c>
      <c r="AY916" s="70">
        <v>0.64298</v>
      </c>
      <c r="AZ916" s="70">
        <v>0.50859200000000004</v>
      </c>
      <c r="BA916" s="70">
        <v>0.91852999999999996</v>
      </c>
      <c r="BB916" s="70">
        <v>0.86580400000000002</v>
      </c>
      <c r="BC916" s="70">
        <v>1.9843040000000001</v>
      </c>
      <c r="BD916" s="70">
        <v>0.18898499999999999</v>
      </c>
      <c r="BE916" s="70">
        <v>0.28465400000000002</v>
      </c>
      <c r="BF916" s="70">
        <v>0.475823</v>
      </c>
      <c r="BG916" s="70">
        <v>1.1061030000000001</v>
      </c>
      <c r="BH916" s="70">
        <v>3.004518</v>
      </c>
      <c r="BI916" s="51">
        <v>3.8837777777777777E-2</v>
      </c>
      <c r="BJ916" s="71">
        <f t="shared" si="49"/>
        <v>0.89491623148148147</v>
      </c>
      <c r="BK916" s="70">
        <f t="shared" si="54"/>
        <v>0.83104303934927026</v>
      </c>
      <c r="BM916" s="70">
        <v>128</v>
      </c>
      <c r="BN916" s="70" t="s">
        <v>469</v>
      </c>
      <c r="BO916" s="70">
        <v>0.95566899999999999</v>
      </c>
      <c r="BP916" s="70">
        <v>1.320954</v>
      </c>
      <c r="BQ916" s="70">
        <v>0.97683699999999996</v>
      </c>
      <c r="BR916" s="70">
        <v>0.34722199999999998</v>
      </c>
      <c r="BS916" s="70">
        <v>0.51587300000000003</v>
      </c>
      <c r="BT916" s="70">
        <v>1.2304850000000001</v>
      </c>
      <c r="BU916" s="70">
        <v>1.2435400000000001</v>
      </c>
      <c r="BV916" s="70">
        <v>0.42837399999999998</v>
      </c>
      <c r="BW916" s="70">
        <v>0.21920700000000001</v>
      </c>
      <c r="BX916" s="70">
        <v>0.573183</v>
      </c>
      <c r="BY916" s="70">
        <v>0.49163299999999999</v>
      </c>
      <c r="BZ916" s="70">
        <v>0.69682599999999995</v>
      </c>
      <c r="CA916" s="70">
        <v>0.24408099999999999</v>
      </c>
      <c r="CB916" s="70">
        <v>0.224887</v>
      </c>
      <c r="CC916" s="70">
        <v>9.6154000000000003E-2</v>
      </c>
      <c r="CD916" s="70">
        <v>0.168269</v>
      </c>
      <c r="CE916" s="70">
        <v>0.39379700000000001</v>
      </c>
      <c r="CF916" s="70">
        <v>0.33194200000000001</v>
      </c>
      <c r="CG916" s="70">
        <v>0.248362</v>
      </c>
      <c r="CH916" s="70">
        <v>0.31491599999999997</v>
      </c>
      <c r="CI916" s="70">
        <v>0.30591499999999999</v>
      </c>
      <c r="CJ916" s="70">
        <v>0.146123</v>
      </c>
      <c r="CK916" s="70">
        <v>0.16322</v>
      </c>
      <c r="CL916" s="70">
        <v>0.49481799999999998</v>
      </c>
      <c r="CM916" s="70">
        <v>4.0027E-2</v>
      </c>
      <c r="CN916" s="71">
        <f t="shared" si="50"/>
        <v>0.48689256000000009</v>
      </c>
      <c r="CO916" s="70">
        <f t="shared" si="51"/>
        <v>0.37540046693310059</v>
      </c>
      <c r="CR916" s="70">
        <v>128</v>
      </c>
      <c r="CS916" s="70" t="s">
        <v>469</v>
      </c>
      <c r="CT916" s="70">
        <v>1.8347500000000001</v>
      </c>
      <c r="CU916" s="70">
        <v>3.0326580000000001</v>
      </c>
      <c r="CV916" s="70">
        <v>4.411073</v>
      </c>
      <c r="CW916" s="70">
        <v>0.53139999999999998</v>
      </c>
      <c r="CX916" s="70">
        <v>0.198464</v>
      </c>
      <c r="CY916" s="70">
        <v>2.3561429999999999</v>
      </c>
      <c r="CZ916" s="70">
        <v>1.80105</v>
      </c>
      <c r="DA916" s="70">
        <v>0.40588600000000002</v>
      </c>
      <c r="DB916" s="70">
        <v>7.324E-2</v>
      </c>
      <c r="DC916" s="71">
        <f t="shared" si="52"/>
        <v>1.6271848888888887</v>
      </c>
      <c r="DD916" s="70">
        <f t="shared" si="53"/>
        <v>1.4781062020360247</v>
      </c>
    </row>
    <row r="917" spans="1:108" x14ac:dyDescent="0.2">
      <c r="A917" s="70">
        <v>129</v>
      </c>
      <c r="B917" s="70" t="s">
        <v>469</v>
      </c>
      <c r="C917" s="70">
        <v>0.65322400000000003</v>
      </c>
      <c r="D917" s="70">
        <v>0.31801200000000002</v>
      </c>
      <c r="E917" s="70">
        <v>0.72136800000000001</v>
      </c>
      <c r="F917" s="70">
        <v>0.52376500000000004</v>
      </c>
      <c r="G917" s="70">
        <v>1.73051</v>
      </c>
      <c r="H917" s="70">
        <v>1.0659050000000001</v>
      </c>
      <c r="I917" s="70">
        <v>1.246777</v>
      </c>
      <c r="J917" s="70">
        <v>0.14325499999999999</v>
      </c>
      <c r="K917" s="70">
        <v>0.25316</v>
      </c>
      <c r="L917" s="70">
        <v>0.49118699999999998</v>
      </c>
      <c r="M917" s="70">
        <v>0.52420800000000001</v>
      </c>
      <c r="N917" s="70">
        <v>0.31474800000000003</v>
      </c>
      <c r="O917" s="70">
        <v>1.57233</v>
      </c>
      <c r="P917" s="70">
        <v>0.152672</v>
      </c>
      <c r="Q917" s="70">
        <v>0.22980700000000001</v>
      </c>
      <c r="R917" s="70">
        <v>9.0390999999999999E-2</v>
      </c>
      <c r="S917" s="70">
        <v>7.9621999999999998E-2</v>
      </c>
      <c r="T917" s="70">
        <v>0.24562300000000001</v>
      </c>
      <c r="U917" s="70">
        <v>0.20413600000000001</v>
      </c>
      <c r="V917" s="70">
        <v>0.49482599999999999</v>
      </c>
      <c r="W917" s="70">
        <v>0.37014399999999997</v>
      </c>
      <c r="X917" s="70">
        <v>0.34287299999999998</v>
      </c>
      <c r="Y917" s="70">
        <v>1.034683</v>
      </c>
      <c r="Z917" s="70">
        <v>0.16287699999999999</v>
      </c>
      <c r="AA917" s="70">
        <v>0.29494399999999998</v>
      </c>
      <c r="AB917" s="70">
        <v>9.8648E-2</v>
      </c>
      <c r="AC917" s="70">
        <v>0.435363</v>
      </c>
      <c r="AD917" s="70">
        <v>3.3203000000000003E-2</v>
      </c>
      <c r="AE917" s="70">
        <v>0.55277200000000004</v>
      </c>
      <c r="AF917" s="70">
        <v>1.4215679999999999</v>
      </c>
      <c r="AG917" s="70">
        <v>0.71637399999999996</v>
      </c>
      <c r="AH917" s="70">
        <v>0.18543499999999999</v>
      </c>
      <c r="AI917" s="70">
        <v>0.140454</v>
      </c>
      <c r="AJ917" s="70">
        <v>0.30758799999999997</v>
      </c>
      <c r="AK917" s="70">
        <v>0.26385199999999998</v>
      </c>
      <c r="AL917" s="70">
        <v>0.74073999999999995</v>
      </c>
      <c r="AM917" s="70">
        <v>9.5560000000000006E-2</v>
      </c>
      <c r="AN917" s="70">
        <v>0.43047200000000002</v>
      </c>
      <c r="AO917" s="70">
        <v>8.0778000000000003E-2</v>
      </c>
      <c r="AP917" s="70">
        <v>4.6955999999999998E-2</v>
      </c>
      <c r="AQ917" s="70">
        <v>0.25245861664712776</v>
      </c>
      <c r="AR917" s="71">
        <f t="shared" si="47"/>
        <v>0.46495777113773479</v>
      </c>
      <c r="AS917" s="70">
        <f t="shared" si="48"/>
        <v>0.4262104155896827</v>
      </c>
      <c r="AV917" s="70">
        <v>129</v>
      </c>
      <c r="AW917" s="70" t="s">
        <v>469</v>
      </c>
      <c r="AX917" s="70">
        <v>0.55791900000000005</v>
      </c>
      <c r="AY917" s="70">
        <v>0.36595100000000003</v>
      </c>
      <c r="AZ917" s="70">
        <v>0.394343</v>
      </c>
      <c r="BA917" s="70">
        <v>0.78097099999999997</v>
      </c>
      <c r="BB917" s="70">
        <v>0.59975699999999998</v>
      </c>
      <c r="BC917" s="70">
        <v>1.8369979999999999</v>
      </c>
      <c r="BD917" s="70">
        <v>0.172486</v>
      </c>
      <c r="BE917" s="70">
        <v>0.197324</v>
      </c>
      <c r="BF917" s="70">
        <v>0.36436800000000003</v>
      </c>
      <c r="BG917" s="70">
        <v>0.66939199999999999</v>
      </c>
      <c r="BH917" s="70">
        <v>2.82003</v>
      </c>
      <c r="BI917" s="51">
        <v>0.1640948148148148</v>
      </c>
      <c r="BJ917" s="71">
        <f t="shared" si="49"/>
        <v>0.74363615123456794</v>
      </c>
      <c r="BK917" s="70">
        <f t="shared" si="54"/>
        <v>0.81065293468118538</v>
      </c>
      <c r="BM917" s="70">
        <v>129</v>
      </c>
      <c r="BN917" s="70" t="s">
        <v>469</v>
      </c>
      <c r="BO917" s="70">
        <v>0.867676</v>
      </c>
      <c r="BP917" s="70">
        <v>0.41345900000000002</v>
      </c>
      <c r="BQ917" s="70">
        <v>0.72147499999999998</v>
      </c>
      <c r="BR917" s="70">
        <v>0.25189800000000001</v>
      </c>
      <c r="BS917" s="70">
        <v>0.456349</v>
      </c>
      <c r="BT917" s="70">
        <v>0.86552200000000001</v>
      </c>
      <c r="BU917" s="70">
        <v>1.0287489999999999</v>
      </c>
      <c r="BV917" s="70">
        <v>0.392986</v>
      </c>
      <c r="BW917" s="70">
        <v>0.18756500000000001</v>
      </c>
      <c r="BX917" s="70">
        <v>0.43973200000000001</v>
      </c>
      <c r="BY917" s="70">
        <v>0.41771000000000003</v>
      </c>
      <c r="BZ917" s="70">
        <v>0.46343899999999999</v>
      </c>
      <c r="CA917" s="70">
        <v>0.17915500000000001</v>
      </c>
      <c r="CB917" s="70">
        <v>0.22377900000000001</v>
      </c>
      <c r="CC917" s="70">
        <v>9.2592999999999995E-2</v>
      </c>
      <c r="CD917" s="70">
        <v>0.13835500000000001</v>
      </c>
      <c r="CE917" s="70">
        <v>0.27811200000000003</v>
      </c>
      <c r="CF917" s="70">
        <v>0.25817800000000002</v>
      </c>
      <c r="CG917" s="70">
        <v>0.20378499999999999</v>
      </c>
      <c r="CH917" s="70">
        <v>0.33393699999999998</v>
      </c>
      <c r="CI917" s="70">
        <v>0.26400899999999999</v>
      </c>
      <c r="CJ917" s="70">
        <v>0.11574</v>
      </c>
      <c r="CK917" s="70">
        <v>0.12915599999999999</v>
      </c>
      <c r="CL917" s="70">
        <v>0.436774</v>
      </c>
      <c r="CM917" s="70">
        <v>4.5988000000000001E-2</v>
      </c>
      <c r="CN917" s="71">
        <f t="shared" si="50"/>
        <v>0.36824483999999996</v>
      </c>
      <c r="CO917" s="70">
        <f t="shared" si="51"/>
        <v>0.25862032939002827</v>
      </c>
      <c r="CR917" s="70">
        <v>129</v>
      </c>
      <c r="CS917" s="70" t="s">
        <v>469</v>
      </c>
      <c r="CT917" s="70">
        <v>1.8149999999999999</v>
      </c>
      <c r="CU917" s="70">
        <v>3.0326580000000001</v>
      </c>
      <c r="CV917" s="70">
        <v>3.9342060000000001</v>
      </c>
      <c r="CW917" s="70">
        <v>0.359296</v>
      </c>
      <c r="CX917" s="70">
        <v>0.118862</v>
      </c>
      <c r="CY917" s="70">
        <v>1.9097139999999999</v>
      </c>
      <c r="CZ917" s="70">
        <v>1.553221</v>
      </c>
      <c r="DA917" s="70">
        <v>0.33612300000000001</v>
      </c>
      <c r="DB917" s="70">
        <v>6.2109999999999999E-2</v>
      </c>
      <c r="DC917" s="71">
        <f t="shared" si="52"/>
        <v>1.4579100000000003</v>
      </c>
      <c r="DD917" s="70">
        <f t="shared" si="53"/>
        <v>1.3765565477408654</v>
      </c>
    </row>
    <row r="918" spans="1:108" x14ac:dyDescent="0.2">
      <c r="A918" s="70">
        <v>130</v>
      </c>
      <c r="B918" s="70" t="s">
        <v>469</v>
      </c>
      <c r="C918" s="70">
        <v>0.57006599999999996</v>
      </c>
      <c r="D918" s="70">
        <v>0.29769499999999999</v>
      </c>
      <c r="E918" s="70">
        <v>0.52547500000000003</v>
      </c>
      <c r="F918" s="70">
        <v>0.49238599999999999</v>
      </c>
      <c r="G918" s="70">
        <v>1.24888</v>
      </c>
      <c r="H918" s="70">
        <v>0.813608</v>
      </c>
      <c r="I918" s="70">
        <v>1.1442220000000001</v>
      </c>
      <c r="J918" s="70">
        <v>0.13513700000000001</v>
      </c>
      <c r="K918" s="70">
        <v>0.24759600000000001</v>
      </c>
      <c r="L918" s="70">
        <v>0.37324299999999999</v>
      </c>
      <c r="M918" s="70">
        <v>0.48138599999999998</v>
      </c>
      <c r="N918" s="70">
        <v>0.29226600000000003</v>
      </c>
      <c r="O918" s="70">
        <v>0.93029200000000001</v>
      </c>
      <c r="P918" s="70">
        <v>9.0648999999999993E-2</v>
      </c>
      <c r="Q918" s="70">
        <v>0.23483000000000001</v>
      </c>
      <c r="R918" s="70">
        <v>7.8172000000000005E-2</v>
      </c>
      <c r="S918" s="70">
        <v>6.4954999999999999E-2</v>
      </c>
      <c r="T918" s="70">
        <v>0.20283200000000001</v>
      </c>
      <c r="U918" s="70">
        <v>0.13450100000000001</v>
      </c>
      <c r="V918" s="70">
        <v>0.31471300000000002</v>
      </c>
      <c r="W918" s="70">
        <v>0.35655999999999999</v>
      </c>
      <c r="X918" s="70">
        <v>0.28359200000000001</v>
      </c>
      <c r="Y918" s="70">
        <v>0.79841700000000004</v>
      </c>
      <c r="Z918" s="70">
        <v>9.9069000000000004E-2</v>
      </c>
      <c r="AA918" s="70">
        <v>0.21779399999999999</v>
      </c>
      <c r="AB918" s="70">
        <v>7.1905999999999998E-2</v>
      </c>
      <c r="AC918" s="70">
        <v>0.36752099999999999</v>
      </c>
      <c r="AD918" s="70">
        <v>2.3073E-2</v>
      </c>
      <c r="AE918" s="70">
        <v>0.48816199999999998</v>
      </c>
      <c r="AF918" s="70">
        <v>0.91809600000000002</v>
      </c>
      <c r="AG918" s="70">
        <v>0.56542400000000004</v>
      </c>
      <c r="AH918" s="70">
        <v>0.13839799999999999</v>
      </c>
      <c r="AI918" s="70">
        <v>0.14643100000000001</v>
      </c>
      <c r="AJ918" s="70">
        <v>0.39202500000000001</v>
      </c>
      <c r="AK918" s="70">
        <v>0.185866</v>
      </c>
      <c r="AL918" s="70">
        <v>0.54398199999999997</v>
      </c>
      <c r="AM918" s="70">
        <v>5.6609E-2</v>
      </c>
      <c r="AN918" s="70">
        <v>0.33090700000000001</v>
      </c>
      <c r="AO918" s="70">
        <v>5.3371000000000002E-2</v>
      </c>
      <c r="AP918" s="70">
        <v>4.2742000000000002E-2</v>
      </c>
      <c r="AQ918" s="70">
        <v>0.19091113716295427</v>
      </c>
      <c r="AR918" s="71">
        <f t="shared" si="47"/>
        <v>0.36448195456495014</v>
      </c>
      <c r="AS918" s="70">
        <f t="shared" si="48"/>
        <v>0.30709546473576055</v>
      </c>
      <c r="AV918" s="70">
        <v>130</v>
      </c>
      <c r="AW918" s="70" t="s">
        <v>469</v>
      </c>
      <c r="AX918" s="70">
        <v>0.45692300000000002</v>
      </c>
      <c r="AY918" s="70">
        <v>0.19836599999999999</v>
      </c>
      <c r="AZ918" s="70">
        <v>0.259824</v>
      </c>
      <c r="BA918" s="70">
        <v>0.67003800000000002</v>
      </c>
      <c r="BB918" s="70">
        <v>0.418292</v>
      </c>
      <c r="BC918" s="70">
        <v>1.488661</v>
      </c>
      <c r="BD918" s="70">
        <v>0.18748500000000001</v>
      </c>
      <c r="BE918" s="70">
        <v>0.18665799999999999</v>
      </c>
      <c r="BF918" s="70">
        <v>0.38008599999999998</v>
      </c>
      <c r="BG918" s="70">
        <v>0.62285599999999997</v>
      </c>
      <c r="BH918" s="70">
        <v>2.6648269999999998</v>
      </c>
      <c r="BI918" s="51">
        <v>0.10853925925925925</v>
      </c>
      <c r="BJ918" s="71">
        <f t="shared" si="49"/>
        <v>0.63687960493827156</v>
      </c>
      <c r="BK918" s="70">
        <f t="shared" si="54"/>
        <v>0.75493374747170539</v>
      </c>
      <c r="BM918" s="70">
        <v>130</v>
      </c>
      <c r="BN918" s="70" t="s">
        <v>469</v>
      </c>
      <c r="BO918" s="70">
        <v>0.70418999999999998</v>
      </c>
      <c r="BP918" s="70">
        <v>0.31372699999999998</v>
      </c>
      <c r="BQ918" s="70">
        <v>0.49995600000000001</v>
      </c>
      <c r="BR918" s="70">
        <v>0.16821900000000001</v>
      </c>
      <c r="BS918" s="70">
        <v>0.39399200000000001</v>
      </c>
      <c r="BT918" s="70">
        <v>0.57025499999999996</v>
      </c>
      <c r="BU918" s="70">
        <v>1.5261629999999999</v>
      </c>
      <c r="BV918" s="70">
        <v>0.43582399999999999</v>
      </c>
      <c r="BW918" s="70">
        <v>0.14896499999999999</v>
      </c>
      <c r="BX918" s="70">
        <v>0.35441</v>
      </c>
      <c r="BY918" s="70">
        <v>0.3901</v>
      </c>
      <c r="BZ918" s="70">
        <v>0.51678500000000005</v>
      </c>
      <c r="CA918" s="70">
        <v>0.123017</v>
      </c>
      <c r="CB918" s="70">
        <v>0.20273099999999999</v>
      </c>
      <c r="CC918" s="70">
        <v>8.3689E-2</v>
      </c>
      <c r="CD918" s="70">
        <v>0.13835500000000001</v>
      </c>
      <c r="CE918" s="70">
        <v>0.19164</v>
      </c>
      <c r="CF918" s="70">
        <v>0.243425</v>
      </c>
      <c r="CG918" s="70">
        <v>0.16663600000000001</v>
      </c>
      <c r="CH918" s="70">
        <v>0.27687200000000001</v>
      </c>
      <c r="CI918" s="70">
        <v>0.27657999999999999</v>
      </c>
      <c r="CJ918" s="70">
        <v>0.15335699999999999</v>
      </c>
      <c r="CK918" s="70">
        <v>8.8352E-2</v>
      </c>
      <c r="CL918" s="70">
        <v>0.34027800000000002</v>
      </c>
      <c r="CM918" s="70">
        <v>3.0232999999999999E-2</v>
      </c>
      <c r="CN918" s="71">
        <f t="shared" si="50"/>
        <v>0.33351003999999995</v>
      </c>
      <c r="CO918" s="70">
        <f t="shared" si="51"/>
        <v>0.30039743181720668</v>
      </c>
      <c r="CR918" s="70">
        <v>130</v>
      </c>
      <c r="CS918" s="70" t="s">
        <v>469</v>
      </c>
      <c r="CT918" s="70">
        <v>2.4660630000000001</v>
      </c>
      <c r="CU918" s="70">
        <v>1.802025</v>
      </c>
      <c r="CV918" s="70">
        <v>3.4871240000000001</v>
      </c>
      <c r="CW918" s="70">
        <v>0.335148</v>
      </c>
      <c r="CX918" s="70">
        <v>0.103015</v>
      </c>
      <c r="CY918" s="70">
        <v>1.6369290000000001</v>
      </c>
      <c r="CZ918" s="70">
        <v>1.0615460000000001</v>
      </c>
      <c r="DA918" s="70">
        <v>0.37734699999999999</v>
      </c>
      <c r="DB918" s="70">
        <v>4.2363999999999999E-2</v>
      </c>
      <c r="DC918" s="71">
        <f t="shared" si="52"/>
        <v>1.2568401111111109</v>
      </c>
      <c r="DD918" s="70">
        <f t="shared" si="53"/>
        <v>1.1908772621517765</v>
      </c>
    </row>
    <row r="919" spans="1:108" x14ac:dyDescent="0.2">
      <c r="A919" s="70">
        <v>131</v>
      </c>
      <c r="B919" s="70" t="s">
        <v>469</v>
      </c>
      <c r="C919" s="70">
        <v>0.52049299999999998</v>
      </c>
      <c r="D919" s="70">
        <v>0.261268</v>
      </c>
      <c r="E919" s="70">
        <v>0.38342999999999999</v>
      </c>
      <c r="F919" s="70">
        <v>0.229298</v>
      </c>
      <c r="G919" s="70">
        <v>1.013665</v>
      </c>
      <c r="H919" s="70">
        <v>0.64097300000000001</v>
      </c>
      <c r="I919" s="70">
        <v>0.72667599999999999</v>
      </c>
      <c r="J919" s="70">
        <v>0.116036</v>
      </c>
      <c r="K919" s="70">
        <v>0.22255800000000001</v>
      </c>
      <c r="L919" s="70">
        <v>0.39563700000000002</v>
      </c>
      <c r="M919" s="70">
        <v>0.33962799999999999</v>
      </c>
      <c r="N919" s="70">
        <v>0.22981299999999999</v>
      </c>
      <c r="O919" s="70">
        <v>0.87788699999999997</v>
      </c>
      <c r="P919" s="70">
        <v>7.2624999999999995E-2</v>
      </c>
      <c r="Q919" s="70">
        <v>0.171204</v>
      </c>
      <c r="R919" s="70">
        <v>6.4773999999999998E-2</v>
      </c>
      <c r="S919" s="70">
        <v>7.4732000000000007E-2</v>
      </c>
      <c r="T919" s="70">
        <v>0.147203</v>
      </c>
      <c r="U919" s="70">
        <v>0.114469</v>
      </c>
      <c r="V919" s="70">
        <v>0.31229200000000001</v>
      </c>
      <c r="W919" s="70">
        <v>0.28864499999999998</v>
      </c>
      <c r="X919" s="70">
        <v>0.24113299999999999</v>
      </c>
      <c r="Y919" s="70">
        <v>0.80113299999999998</v>
      </c>
      <c r="Z919" s="70">
        <v>8.6475999999999997E-2</v>
      </c>
      <c r="AA919" s="70">
        <v>0.17000199999999999</v>
      </c>
      <c r="AB919" s="70">
        <v>6.0615000000000002E-2</v>
      </c>
      <c r="AC919" s="70">
        <v>0.27029900000000001</v>
      </c>
      <c r="AD919" s="70">
        <v>2.3636000000000001E-2</v>
      </c>
      <c r="AE919" s="70">
        <v>0.41944999999999999</v>
      </c>
      <c r="AF919" s="70">
        <v>0.91094799999999998</v>
      </c>
      <c r="AG919" s="70">
        <v>0.453704</v>
      </c>
      <c r="AH919" s="70">
        <v>0.100148</v>
      </c>
      <c r="AI919" s="70">
        <v>0.13248499999999999</v>
      </c>
      <c r="AJ919" s="70">
        <v>0.19902700000000001</v>
      </c>
      <c r="AK919" s="70">
        <v>0.171569</v>
      </c>
      <c r="AL919" s="70">
        <v>0.42824000000000001</v>
      </c>
      <c r="AM919" s="70">
        <v>4.6740999999999998E-2</v>
      </c>
      <c r="AN919" s="70">
        <v>0.31977899999999998</v>
      </c>
      <c r="AO919" s="70">
        <v>5.5535000000000001E-2</v>
      </c>
      <c r="AP919" s="70">
        <v>3.5518000000000001E-2</v>
      </c>
      <c r="AQ919" s="70">
        <v>0.15272895662368113</v>
      </c>
      <c r="AR919" s="71">
        <f t="shared" si="47"/>
        <v>0.29957251113716299</v>
      </c>
      <c r="AS919" s="70">
        <f t="shared" si="48"/>
        <v>0.2589126326992035</v>
      </c>
      <c r="AV919" s="70">
        <v>131</v>
      </c>
      <c r="AW919" s="70" t="s">
        <v>469</v>
      </c>
      <c r="AX919" s="70">
        <v>0.31394100000000003</v>
      </c>
      <c r="AY919" s="70">
        <v>0.16416500000000001</v>
      </c>
      <c r="AZ919" s="70">
        <v>0.18243000000000001</v>
      </c>
      <c r="BA919" s="70">
        <v>0.59460400000000002</v>
      </c>
      <c r="BB919" s="70">
        <v>0.29142099999999999</v>
      </c>
      <c r="BC919" s="70">
        <v>1.0363439999999999</v>
      </c>
      <c r="BD919" s="70">
        <v>0.16348699999999999</v>
      </c>
      <c r="BE919" s="70">
        <v>0.13932700000000001</v>
      </c>
      <c r="BF919" s="70">
        <v>0.458677</v>
      </c>
      <c r="BG919" s="70">
        <v>0.47250500000000001</v>
      </c>
      <c r="BH919" s="70">
        <v>2.3134199999999998</v>
      </c>
      <c r="BI919" s="51">
        <v>5.6841481481481479E-2</v>
      </c>
      <c r="BJ919" s="71">
        <f t="shared" si="49"/>
        <v>0.51559687345679006</v>
      </c>
      <c r="BK919" s="70">
        <f t="shared" si="54"/>
        <v>0.6392602664964333</v>
      </c>
      <c r="BM919" s="70">
        <v>131</v>
      </c>
      <c r="BN919" s="70" t="s">
        <v>469</v>
      </c>
      <c r="BO919" s="70">
        <v>0.62035200000000001</v>
      </c>
      <c r="BP919" s="70">
        <v>0.26352999999999999</v>
      </c>
      <c r="BQ919" s="70">
        <v>0.36765999999999999</v>
      </c>
      <c r="BR919" s="70">
        <v>0.138458</v>
      </c>
      <c r="BS919" s="70">
        <v>0.31887799999999999</v>
      </c>
      <c r="BT919" s="70">
        <v>0.66149599999999997</v>
      </c>
      <c r="BU919" s="70"/>
      <c r="BV919" s="70">
        <v>0.35201100000000002</v>
      </c>
      <c r="BW919" s="70">
        <v>0.15059600000000001</v>
      </c>
      <c r="BX919" s="70">
        <v>0.31503199999999998</v>
      </c>
      <c r="BY919" s="70">
        <v>0.32330199999999998</v>
      </c>
      <c r="BZ919" s="70">
        <v>0.44343500000000002</v>
      </c>
      <c r="CA919" s="70">
        <v>0.131804</v>
      </c>
      <c r="CB919" s="70">
        <v>0.19497600000000001</v>
      </c>
      <c r="CC919" s="70">
        <v>7.3896000000000003E-2</v>
      </c>
      <c r="CD919" s="70">
        <v>0.104702</v>
      </c>
      <c r="CE919" s="70"/>
      <c r="CF919" s="70">
        <v>0.213918</v>
      </c>
      <c r="CG919" s="70">
        <v>0.16875899999999999</v>
      </c>
      <c r="CH919" s="70">
        <v>0.245169</v>
      </c>
      <c r="CI919" s="70">
        <v>0.26191300000000001</v>
      </c>
      <c r="CJ919" s="70">
        <v>7.9572000000000004E-2</v>
      </c>
      <c r="CK919" s="70">
        <v>7.9836000000000004E-2</v>
      </c>
      <c r="CL919" s="70">
        <v>0.30327500000000002</v>
      </c>
      <c r="CM919" s="70">
        <v>2.1291000000000001E-2</v>
      </c>
      <c r="CN919" s="71">
        <f t="shared" si="50"/>
        <v>0.25364613043478257</v>
      </c>
      <c r="CO919" s="70">
        <f t="shared" si="51"/>
        <v>0.16446058157816326</v>
      </c>
      <c r="CR919" s="70">
        <v>131</v>
      </c>
      <c r="CS919" s="70" t="s">
        <v>469</v>
      </c>
      <c r="CT919" s="70">
        <v>1.440188</v>
      </c>
      <c r="CU919" s="70">
        <v>1.9778480000000001</v>
      </c>
      <c r="CV919" s="70">
        <v>3.1294849999999999</v>
      </c>
      <c r="CW919" s="70">
        <v>0.32608700000000002</v>
      </c>
      <c r="CX919" s="70">
        <v>8.8246000000000005E-2</v>
      </c>
      <c r="CY919" s="70">
        <v>1.289714</v>
      </c>
      <c r="CZ919" s="70">
        <v>1.0482940000000001</v>
      </c>
      <c r="DA919" s="70">
        <v>0.38051600000000002</v>
      </c>
      <c r="DB919" s="70">
        <v>5.3135000000000002E-2</v>
      </c>
      <c r="DC919" s="71">
        <f t="shared" si="52"/>
        <v>1.0815014444444442</v>
      </c>
      <c r="DD919" s="70">
        <f t="shared" si="53"/>
        <v>1.0171596812602868</v>
      </c>
    </row>
    <row r="920" spans="1:108" x14ac:dyDescent="0.2">
      <c r="A920" s="70">
        <v>132</v>
      </c>
      <c r="B920" s="70" t="s">
        <v>469</v>
      </c>
      <c r="C920" s="70">
        <v>0.47253299999999998</v>
      </c>
      <c r="D920" s="70">
        <v>0.24796000000000001</v>
      </c>
      <c r="E920" s="70">
        <v>0.28501900000000002</v>
      </c>
      <c r="F920" s="70">
        <v>0.18102499999999999</v>
      </c>
      <c r="G920" s="70">
        <v>0.76164900000000002</v>
      </c>
      <c r="H920" s="70">
        <v>0.49250100000000002</v>
      </c>
      <c r="I920" s="70">
        <v>0.59775</v>
      </c>
      <c r="J920" s="70">
        <v>0.114604</v>
      </c>
      <c r="K920" s="70">
        <v>0.208648</v>
      </c>
      <c r="L920" s="70">
        <v>0.27470600000000001</v>
      </c>
      <c r="M920" s="70">
        <v>0.29680600000000001</v>
      </c>
      <c r="N920" s="70">
        <v>0.21482699999999999</v>
      </c>
      <c r="O920" s="70">
        <v>0.66168899999999997</v>
      </c>
      <c r="P920" s="70">
        <v>5.4601999999999998E-2</v>
      </c>
      <c r="Q920" s="70">
        <v>0.14776300000000001</v>
      </c>
      <c r="R920" s="70">
        <v>6.2274000000000003E-2</v>
      </c>
      <c r="S920" s="70">
        <v>7.0541999999999994E-2</v>
      </c>
      <c r="T920" s="70">
        <v>0.11211400000000001</v>
      </c>
      <c r="U920" s="70">
        <v>8.3944000000000005E-2</v>
      </c>
      <c r="V920" s="70">
        <v>0.24160300000000001</v>
      </c>
      <c r="W920" s="70">
        <v>0.27845700000000001</v>
      </c>
      <c r="X920" s="70">
        <v>0.23071900000000001</v>
      </c>
      <c r="Y920" s="70">
        <v>0.64905400000000002</v>
      </c>
      <c r="Z920" s="70">
        <v>7.4721999999999997E-2</v>
      </c>
      <c r="AA920" s="70">
        <v>0.15293399999999999</v>
      </c>
      <c r="AB920" s="70">
        <v>5.2296000000000002E-2</v>
      </c>
      <c r="AC920" s="70">
        <v>0.228098</v>
      </c>
      <c r="AD920" s="70">
        <v>1.9696000000000002E-2</v>
      </c>
      <c r="AE920" s="70">
        <v>0.34048299999999998</v>
      </c>
      <c r="AF920" s="70">
        <v>0.70976300000000003</v>
      </c>
      <c r="AG920" s="70">
        <v>0.33260200000000001</v>
      </c>
      <c r="AH920" s="70">
        <v>7.1202000000000001E-2</v>
      </c>
      <c r="AI920" s="70">
        <v>0.14443900000000001</v>
      </c>
      <c r="AJ920" s="70">
        <v>0.23521600000000001</v>
      </c>
      <c r="AK920" s="70">
        <v>0.124127</v>
      </c>
      <c r="AL920" s="70">
        <v>0.43981500000000001</v>
      </c>
      <c r="AM920" s="70">
        <v>3.9989999999999998E-2</v>
      </c>
      <c r="AN920" s="70">
        <v>0.261797</v>
      </c>
      <c r="AO920" s="70">
        <v>5.4093000000000002E-2</v>
      </c>
      <c r="AP920" s="70">
        <v>4.4096000000000003E-2</v>
      </c>
      <c r="AQ920" s="70">
        <v>0.12822391559202814</v>
      </c>
      <c r="AR920" s="71">
        <f t="shared" si="47"/>
        <v>0.24864346135590301</v>
      </c>
      <c r="AS920" s="70">
        <f t="shared" si="48"/>
        <v>0.20049198800693568</v>
      </c>
      <c r="AV920" s="70">
        <v>132</v>
      </c>
      <c r="AW920" s="70" t="s">
        <v>469</v>
      </c>
      <c r="AX920" s="70">
        <v>0.24395500000000001</v>
      </c>
      <c r="AY920" s="70">
        <v>9.9182999999999993E-2</v>
      </c>
      <c r="AZ920" s="70">
        <v>0.13820499999999999</v>
      </c>
      <c r="BA920" s="70">
        <v>0.51916899999999999</v>
      </c>
      <c r="BB920" s="70">
        <v>0.203764</v>
      </c>
      <c r="BC920" s="70">
        <v>0.76339400000000002</v>
      </c>
      <c r="BD920" s="70">
        <v>0.15448700000000001</v>
      </c>
      <c r="BE920" s="70">
        <v>0.117995</v>
      </c>
      <c r="BF920" s="70">
        <v>0.17718300000000001</v>
      </c>
      <c r="BG920" s="70">
        <v>0.39375300000000002</v>
      </c>
      <c r="BH920" s="70">
        <v>2.0088689999999998</v>
      </c>
      <c r="BI920" s="51">
        <v>5.3240740740740734E-2</v>
      </c>
      <c r="BJ920" s="71">
        <f t="shared" si="49"/>
        <v>0.40609981172839499</v>
      </c>
      <c r="BK920" s="70">
        <f t="shared" si="54"/>
        <v>0.55946928617368341</v>
      </c>
      <c r="BM920" s="70">
        <v>132</v>
      </c>
      <c r="BN920" s="70" t="s">
        <v>469</v>
      </c>
      <c r="BO920" s="70">
        <v>0.65390800000000004</v>
      </c>
      <c r="BP920" s="70">
        <v>0.206729</v>
      </c>
      <c r="BQ920" s="70">
        <v>0.229211</v>
      </c>
      <c r="BR920" s="70">
        <v>0.13888900000000001</v>
      </c>
      <c r="BS920" s="70">
        <v>0.30045300000000003</v>
      </c>
      <c r="BT920" s="70">
        <v>0.60700500000000002</v>
      </c>
      <c r="BU920" s="70">
        <v>0.61046500000000004</v>
      </c>
      <c r="BV920" s="70">
        <v>0.37063699999999999</v>
      </c>
      <c r="BW920" s="70">
        <v>0.13156699999999999</v>
      </c>
      <c r="BX920" s="70">
        <v>0.255963</v>
      </c>
      <c r="BY920" s="70">
        <v>0.26986399999999999</v>
      </c>
      <c r="BZ920" s="70">
        <v>0.493446</v>
      </c>
      <c r="CA920" s="70">
        <v>0.14058999999999999</v>
      </c>
      <c r="CB920" s="70">
        <v>0.186113</v>
      </c>
      <c r="CC920" s="70">
        <v>6.9444000000000006E-2</v>
      </c>
      <c r="CD920" s="70">
        <v>0.10843999999999999</v>
      </c>
      <c r="CE920" s="70">
        <v>0.14256199999999999</v>
      </c>
      <c r="CF920" s="70">
        <v>0.210231</v>
      </c>
      <c r="CG920" s="70">
        <v>0.14116300000000001</v>
      </c>
      <c r="CH920" s="70">
        <v>0.27687200000000001</v>
      </c>
      <c r="CI920" s="70">
        <v>0.213722</v>
      </c>
      <c r="CJ920" s="70">
        <v>6.3657000000000005E-2</v>
      </c>
      <c r="CK920" s="70">
        <v>5.7837E-2</v>
      </c>
      <c r="CL920" s="70">
        <v>0.30109900000000001</v>
      </c>
      <c r="CM920" s="70">
        <v>2.342E-2</v>
      </c>
      <c r="CN920" s="71">
        <f t="shared" si="50"/>
        <v>0.24813147999999999</v>
      </c>
      <c r="CO920" s="70">
        <f t="shared" si="51"/>
        <v>0.17644798236499248</v>
      </c>
      <c r="CR920" s="70">
        <v>132</v>
      </c>
      <c r="CS920" s="70" t="s">
        <v>469</v>
      </c>
      <c r="CT920" s="70">
        <v>1.47</v>
      </c>
      <c r="CU920" s="70">
        <v>1.3625320000000001</v>
      </c>
      <c r="CV920" s="70">
        <v>2.3694419999999998</v>
      </c>
      <c r="CW920" s="70">
        <v>0.31702599999999997</v>
      </c>
      <c r="CX920" s="70">
        <v>8.5364999999999996E-2</v>
      </c>
      <c r="CY920" s="70">
        <v>1.091286</v>
      </c>
      <c r="CZ920" s="70">
        <v>0.78588899999999995</v>
      </c>
      <c r="DA920" s="70">
        <v>0.42332399999999998</v>
      </c>
      <c r="DB920" s="70">
        <v>5.6365999999999999E-2</v>
      </c>
      <c r="DC920" s="71">
        <f t="shared" si="52"/>
        <v>0.88458111111111115</v>
      </c>
      <c r="DD920" s="70">
        <f t="shared" si="53"/>
        <v>0.76550594544775485</v>
      </c>
    </row>
    <row r="921" spans="1:108" x14ac:dyDescent="0.2">
      <c r="A921" s="70">
        <v>133</v>
      </c>
      <c r="B921" s="70" t="s">
        <v>469</v>
      </c>
      <c r="C921" s="70">
        <v>0.434145</v>
      </c>
      <c r="D921" s="70">
        <v>0.22064</v>
      </c>
      <c r="E921" s="70">
        <v>0.20796200000000001</v>
      </c>
      <c r="F921" s="70">
        <v>0.166542</v>
      </c>
      <c r="G921" s="70">
        <v>0.52643300000000004</v>
      </c>
      <c r="H921" s="70">
        <v>0.389297</v>
      </c>
      <c r="I921" s="70">
        <v>0.68565399999999999</v>
      </c>
      <c r="J921" s="70">
        <v>0.101711</v>
      </c>
      <c r="K921" s="70">
        <v>0.175264</v>
      </c>
      <c r="L921" s="70">
        <v>0.25529800000000002</v>
      </c>
      <c r="M921" s="70">
        <v>0.25988899999999998</v>
      </c>
      <c r="N921" s="70">
        <v>0.19234499999999999</v>
      </c>
      <c r="O921" s="70">
        <v>0.53720800000000002</v>
      </c>
      <c r="P921" s="70">
        <v>5.2481E-2</v>
      </c>
      <c r="Q921" s="70">
        <v>0.18920400000000001</v>
      </c>
      <c r="R921" s="70">
        <v>6.4915E-2</v>
      </c>
      <c r="S921" s="70">
        <v>6.9844000000000003E-2</v>
      </c>
      <c r="T921" s="70">
        <v>0.12751899999999999</v>
      </c>
      <c r="U921" s="70">
        <v>8.3944000000000005E-2</v>
      </c>
      <c r="V921" s="70">
        <v>0.23530899999999999</v>
      </c>
      <c r="W921" s="70">
        <v>0.24449899999999999</v>
      </c>
      <c r="X921" s="70">
        <v>0.20268</v>
      </c>
      <c r="Y921" s="70">
        <v>0.56079299999999999</v>
      </c>
      <c r="Z921" s="70">
        <v>7.1362999999999996E-2</v>
      </c>
      <c r="AA921" s="70">
        <v>0.129721</v>
      </c>
      <c r="AB921" s="70">
        <v>5.5861000000000001E-2</v>
      </c>
      <c r="AC921" s="70">
        <v>0.20405999999999999</v>
      </c>
      <c r="AD921" s="70">
        <v>2.2509999999999999E-2</v>
      </c>
      <c r="AE921" s="70">
        <v>0.38458100000000001</v>
      </c>
      <c r="AF921" s="70">
        <v>0.53717300000000001</v>
      </c>
      <c r="AG921" s="70">
        <v>0.261818</v>
      </c>
      <c r="AH921" s="70">
        <v>5.8538E-2</v>
      </c>
      <c r="AI921" s="70">
        <v>0.17233000000000001</v>
      </c>
      <c r="AJ921" s="70">
        <v>0.21712200000000001</v>
      </c>
      <c r="AK921" s="70">
        <v>0.10723000000000001</v>
      </c>
      <c r="AL921" s="70">
        <v>0.33178999999999997</v>
      </c>
      <c r="AM921" s="70">
        <v>4.4144999999999997E-2</v>
      </c>
      <c r="AN921" s="70">
        <v>0.21201500000000001</v>
      </c>
      <c r="AO921" s="70">
        <v>5.1207000000000003E-2</v>
      </c>
      <c r="AP921" s="70">
        <v>4.8611000000000001E-2</v>
      </c>
      <c r="AQ921" s="70">
        <v>0.10001465416178194</v>
      </c>
      <c r="AR921" s="71">
        <f t="shared" si="47"/>
        <v>0.21935769888199466</v>
      </c>
      <c r="AS921" s="70">
        <f t="shared" si="48"/>
        <v>0.16666548789215063</v>
      </c>
      <c r="AV921" s="70">
        <v>133</v>
      </c>
      <c r="AW921" s="70" t="s">
        <v>469</v>
      </c>
      <c r="AX921" s="70">
        <v>0.201964</v>
      </c>
      <c r="AY921" s="70">
        <v>7.9802999999999999E-2</v>
      </c>
      <c r="AZ921" s="70">
        <v>0.117935</v>
      </c>
      <c r="BA921" s="70">
        <v>0.45261000000000001</v>
      </c>
      <c r="BB921" s="70">
        <v>0.14840100000000001</v>
      </c>
      <c r="BC921" s="70">
        <v>0.55369900000000005</v>
      </c>
      <c r="BD921" s="70">
        <v>0.15598799999999999</v>
      </c>
      <c r="BE921" s="70">
        <v>0.115328</v>
      </c>
      <c r="BF921" s="70">
        <v>0.19861699999999999</v>
      </c>
      <c r="BG921" s="70">
        <v>0.37585600000000002</v>
      </c>
      <c r="BH921" s="70">
        <v>1.4846889999999999</v>
      </c>
      <c r="BI921" s="51">
        <v>4.7582222222222227E-2</v>
      </c>
      <c r="BJ921" s="71">
        <f t="shared" si="49"/>
        <v>0.32770601851851855</v>
      </c>
      <c r="BK921" s="70">
        <f t="shared" si="54"/>
        <v>0.40560385882898548</v>
      </c>
      <c r="BM921" s="70">
        <v>133</v>
      </c>
      <c r="BN921" s="70" t="s">
        <v>469</v>
      </c>
      <c r="BO921" s="70">
        <v>0.52394399999999997</v>
      </c>
      <c r="BP921" s="70">
        <v>0.17965</v>
      </c>
      <c r="BQ921" s="70">
        <v>0.21382699999999999</v>
      </c>
      <c r="BR921" s="70">
        <v>9.5324000000000006E-2</v>
      </c>
      <c r="BS921" s="70">
        <v>0.259353</v>
      </c>
      <c r="BT921" s="70">
        <v>0.53223900000000002</v>
      </c>
      <c r="BU921" s="70">
        <v>0.82525999999999999</v>
      </c>
      <c r="BV921" s="70">
        <v>0.37249900000000002</v>
      </c>
      <c r="BW921" s="70">
        <v>0.13646</v>
      </c>
      <c r="BX921" s="70">
        <v>0.23189799999999999</v>
      </c>
      <c r="BY921" s="70">
        <v>0.25115999999999999</v>
      </c>
      <c r="BZ921" s="70">
        <v>0.54679100000000003</v>
      </c>
      <c r="CA921" s="70">
        <v>0.117159</v>
      </c>
      <c r="CB921" s="70">
        <v>0.15509500000000001</v>
      </c>
      <c r="CC921" s="70">
        <v>5.6980000000000003E-2</v>
      </c>
      <c r="CD921" s="70">
        <v>9.7222000000000003E-2</v>
      </c>
      <c r="CE921" s="70">
        <v>0.11451600000000001</v>
      </c>
      <c r="CF921" s="70">
        <v>0.210231</v>
      </c>
      <c r="CG921" s="70">
        <v>0.124181</v>
      </c>
      <c r="CH921" s="70">
        <v>0.192331</v>
      </c>
      <c r="CI921" s="70">
        <v>0.23886499999999999</v>
      </c>
      <c r="CJ921" s="70">
        <v>5.2082999999999997E-2</v>
      </c>
      <c r="CK921" s="70">
        <v>4.8611000000000001E-2</v>
      </c>
      <c r="CL921" s="70">
        <v>0.24523200000000001</v>
      </c>
      <c r="CM921" s="70">
        <v>2.1717E-2</v>
      </c>
      <c r="CN921" s="71">
        <f t="shared" si="50"/>
        <v>0.23370512000000002</v>
      </c>
      <c r="CO921" s="70">
        <f t="shared" si="51"/>
        <v>0.19190979223959198</v>
      </c>
      <c r="CR921" s="70">
        <v>133</v>
      </c>
      <c r="CS921" s="70" t="s">
        <v>469</v>
      </c>
      <c r="CT921" s="70">
        <v>1.2989379999999999</v>
      </c>
      <c r="CU921" s="70">
        <v>0.96696199999999999</v>
      </c>
      <c r="CV921" s="70">
        <v>1.9074679999999999</v>
      </c>
      <c r="CW921" s="70">
        <v>0.24154800000000001</v>
      </c>
      <c r="CX921" s="70">
        <v>6.7355999999999999E-2</v>
      </c>
      <c r="CY921" s="70">
        <v>1.0168569999999999</v>
      </c>
      <c r="CZ921" s="70">
        <v>0.86540499999999998</v>
      </c>
      <c r="DA921" s="70">
        <v>0.42174</v>
      </c>
      <c r="DB921" s="70">
        <v>4.7031000000000003E-2</v>
      </c>
      <c r="DC921" s="71">
        <f t="shared" si="52"/>
        <v>0.75925611111111102</v>
      </c>
      <c r="DD921" s="70">
        <f t="shared" si="53"/>
        <v>0.62232867221136534</v>
      </c>
    </row>
    <row r="922" spans="1:108" x14ac:dyDescent="0.2">
      <c r="A922" s="70">
        <v>134</v>
      </c>
      <c r="B922" s="70" t="s">
        <v>469</v>
      </c>
      <c r="C922" s="70">
        <v>0.44134899999999999</v>
      </c>
      <c r="D922" s="70">
        <v>0.22204299999999999</v>
      </c>
      <c r="E922" s="70">
        <v>0.18010999999999999</v>
      </c>
      <c r="F922" s="70">
        <v>0.12792400000000001</v>
      </c>
      <c r="G922" s="70">
        <v>0.34162199999999998</v>
      </c>
      <c r="H922" s="70">
        <v>0.256519</v>
      </c>
      <c r="I922" s="70">
        <v>0.33257100000000001</v>
      </c>
      <c r="J922" s="70">
        <v>8.2132999999999998E-2</v>
      </c>
      <c r="K922" s="70">
        <v>0.14744399999999999</v>
      </c>
      <c r="L922" s="70">
        <v>0.203044</v>
      </c>
      <c r="M922" s="70">
        <v>0.18901000000000001</v>
      </c>
      <c r="N922" s="70">
        <v>0.13489200000000001</v>
      </c>
      <c r="O922" s="70">
        <v>0.43894300000000003</v>
      </c>
      <c r="P922" s="70">
        <v>3.8698000000000003E-2</v>
      </c>
      <c r="Q922" s="70">
        <v>0.146926</v>
      </c>
      <c r="R922" s="70">
        <v>5.9962000000000001E-2</v>
      </c>
      <c r="S922" s="70">
        <v>7.1240999999999999E-2</v>
      </c>
      <c r="T922" s="70">
        <v>7.7024999999999996E-2</v>
      </c>
      <c r="U922" s="70">
        <v>8.2989999999999994E-2</v>
      </c>
      <c r="V922" s="70">
        <v>0.21206800000000001</v>
      </c>
      <c r="W922" s="70">
        <v>0.21054</v>
      </c>
      <c r="X922" s="70">
        <v>0.21149200000000001</v>
      </c>
      <c r="Y922" s="70">
        <v>0.51869900000000002</v>
      </c>
      <c r="Z922" s="70">
        <v>5.5412000000000003E-2</v>
      </c>
      <c r="AA922" s="70">
        <v>0.102411</v>
      </c>
      <c r="AB922" s="70">
        <v>4.5164000000000003E-2</v>
      </c>
      <c r="AC922" s="70">
        <v>0.16720099999999999</v>
      </c>
      <c r="AD922" s="70">
        <v>2.2509999999999999E-2</v>
      </c>
      <c r="AE922" s="70">
        <v>0.26869500000000002</v>
      </c>
      <c r="AF922" s="70">
        <v>0.43402800000000002</v>
      </c>
      <c r="AG922" s="70">
        <v>0.24135000000000001</v>
      </c>
      <c r="AH922" s="70">
        <v>4.9492000000000001E-2</v>
      </c>
      <c r="AI922" s="70">
        <v>0.13647000000000001</v>
      </c>
      <c r="AJ922" s="70">
        <v>0.18093500000000001</v>
      </c>
      <c r="AK922" s="70">
        <v>0.12737699999999999</v>
      </c>
      <c r="AL922" s="70">
        <v>0.28549400000000003</v>
      </c>
      <c r="AM922" s="70">
        <v>5.3492999999999999E-2</v>
      </c>
      <c r="AN922" s="70">
        <v>0.18448800000000001</v>
      </c>
      <c r="AO922" s="70">
        <v>5.4093000000000002E-2</v>
      </c>
      <c r="AP922" s="70">
        <v>2.9949E-2</v>
      </c>
      <c r="AQ922" s="70">
        <v>9.9444783118405627E-2</v>
      </c>
      <c r="AR922" s="71">
        <f t="shared" si="47"/>
        <v>0.17720126300288794</v>
      </c>
      <c r="AS922" s="70">
        <f t="shared" si="48"/>
        <v>0.12525905341131058</v>
      </c>
      <c r="AV922" s="70">
        <v>134</v>
      </c>
      <c r="AW922" s="70" t="s">
        <v>469</v>
      </c>
      <c r="AX922" s="70">
        <v>0.155973</v>
      </c>
      <c r="AY922" s="70">
        <v>0.104883</v>
      </c>
      <c r="AZ922" s="70">
        <v>0.12899099999999999</v>
      </c>
      <c r="BA922" s="70">
        <v>0.39492300000000002</v>
      </c>
      <c r="BB922" s="70">
        <v>0.1138</v>
      </c>
      <c r="BC922" s="70">
        <v>0.40812500000000002</v>
      </c>
      <c r="BD922" s="70">
        <v>0.12748999999999999</v>
      </c>
      <c r="BE922" s="70">
        <v>0.119328</v>
      </c>
      <c r="BF922" s="70">
        <v>0.33150400000000002</v>
      </c>
      <c r="BG922" s="70">
        <v>0.383021</v>
      </c>
      <c r="BH922" s="70">
        <v>1.707246</v>
      </c>
      <c r="BI922" s="51">
        <v>4.4495555555555552E-2</v>
      </c>
      <c r="BJ922" s="71">
        <f t="shared" si="49"/>
        <v>0.33498162962962957</v>
      </c>
      <c r="BK922" s="70">
        <f t="shared" si="54"/>
        <v>0.46396156934456628</v>
      </c>
      <c r="BM922" s="70">
        <v>134</v>
      </c>
      <c r="BN922" s="70" t="s">
        <v>469</v>
      </c>
      <c r="BO922" s="70">
        <v>0.61616199999999999</v>
      </c>
      <c r="BP922" s="70">
        <v>0.15124899999999999</v>
      </c>
      <c r="BQ922" s="70">
        <v>0.204597</v>
      </c>
      <c r="BR922" s="70">
        <v>8.5403999999999994E-2</v>
      </c>
      <c r="BS922" s="70">
        <v>0.14314099999999999</v>
      </c>
      <c r="BT922" s="70">
        <v>0.54237599999999997</v>
      </c>
      <c r="BU922" s="70">
        <v>0.52002800000000005</v>
      </c>
      <c r="BV922" s="70">
        <v>0.34269899999999998</v>
      </c>
      <c r="BW922" s="70">
        <v>0.12504299999999999</v>
      </c>
      <c r="BX922" s="70">
        <v>0.25158799999999998</v>
      </c>
      <c r="BY922" s="70">
        <v>0.22622200000000001</v>
      </c>
      <c r="BZ922" s="70">
        <v>0.46343899999999999</v>
      </c>
      <c r="CA922" s="70">
        <v>9.0798000000000004E-2</v>
      </c>
      <c r="CB922" s="70">
        <v>0.16395699999999999</v>
      </c>
      <c r="CC922" s="70">
        <v>6.4992999999999995E-2</v>
      </c>
      <c r="CD922" s="70">
        <v>0.13835500000000001</v>
      </c>
      <c r="CE922" s="70">
        <v>9.2313999999999993E-2</v>
      </c>
      <c r="CF922" s="70">
        <v>0.283995</v>
      </c>
      <c r="CG922" s="70">
        <v>0.16026799999999999</v>
      </c>
      <c r="CH922" s="70">
        <v>0.21346599999999999</v>
      </c>
      <c r="CI922" s="70">
        <v>0.23257900000000001</v>
      </c>
      <c r="CJ922" s="70">
        <v>5.6424000000000002E-2</v>
      </c>
      <c r="CK922" s="70">
        <v>4.4707999999999998E-2</v>
      </c>
      <c r="CL922" s="70">
        <v>0.269175</v>
      </c>
      <c r="CM922" s="70">
        <v>2.6825999999999999E-2</v>
      </c>
      <c r="CN922" s="71">
        <f t="shared" si="50"/>
        <v>0.22039224000000002</v>
      </c>
      <c r="CO922" s="70">
        <f t="shared" si="51"/>
        <v>0.16280811549624921</v>
      </c>
      <c r="CR922" s="70">
        <v>134</v>
      </c>
      <c r="CS922" s="70" t="s">
        <v>469</v>
      </c>
      <c r="CT922" s="70">
        <v>1.3218129999999999</v>
      </c>
      <c r="CU922" s="70">
        <v>1.4944299999999999</v>
      </c>
      <c r="CV922" s="70">
        <v>1.520043</v>
      </c>
      <c r="CW922" s="70">
        <v>0.24154800000000001</v>
      </c>
      <c r="CX922" s="70">
        <v>7.7800999999999995E-2</v>
      </c>
      <c r="CY922" s="70">
        <v>1.0665</v>
      </c>
      <c r="CZ922" s="70">
        <v>0.64938499999999999</v>
      </c>
      <c r="DA922" s="70">
        <v>0.35356599999999999</v>
      </c>
      <c r="DB922" s="70">
        <v>4.2722999999999997E-2</v>
      </c>
      <c r="DC922" s="71">
        <f t="shared" si="52"/>
        <v>0.75197877777777766</v>
      </c>
      <c r="DD922" s="70">
        <f t="shared" si="53"/>
        <v>0.60746896472984091</v>
      </c>
    </row>
    <row r="923" spans="1:108" x14ac:dyDescent="0.2">
      <c r="A923" s="70">
        <v>135</v>
      </c>
      <c r="B923" s="70" t="s">
        <v>469</v>
      </c>
      <c r="C923" s="70">
        <v>0.33500000000000002</v>
      </c>
      <c r="D923" s="70">
        <v>0.19892799999999999</v>
      </c>
      <c r="E923" s="70">
        <v>0.18196699999999999</v>
      </c>
      <c r="F923" s="70">
        <v>0.120683</v>
      </c>
      <c r="G923" s="70">
        <v>0.31081999999999999</v>
      </c>
      <c r="H923" s="70">
        <v>0.26799099999999998</v>
      </c>
      <c r="I923" s="70">
        <v>0.43952200000000002</v>
      </c>
      <c r="J923" s="70">
        <v>6.4464999999999995E-2</v>
      </c>
      <c r="K923" s="70">
        <v>0.14188000000000001</v>
      </c>
      <c r="L923" s="70">
        <v>0.174678</v>
      </c>
      <c r="M923" s="70">
        <v>0.15504699999999999</v>
      </c>
      <c r="N923" s="70">
        <v>0.124899</v>
      </c>
      <c r="O923" s="70">
        <v>0.55686800000000003</v>
      </c>
      <c r="P923" s="70">
        <v>4.6120000000000001E-2</v>
      </c>
      <c r="Q923" s="70">
        <v>0.13394900000000001</v>
      </c>
      <c r="R923" s="70">
        <v>5.9112999999999999E-2</v>
      </c>
      <c r="S923" s="70">
        <v>6.9844000000000003E-2</v>
      </c>
      <c r="T923" s="70">
        <v>9.3285999999999994E-2</v>
      </c>
      <c r="U923" s="70">
        <v>6.8681000000000006E-2</v>
      </c>
      <c r="V923" s="70">
        <v>0.17769199999999999</v>
      </c>
      <c r="W923" s="70">
        <v>0.152812</v>
      </c>
      <c r="X923" s="70">
        <v>0.191464</v>
      </c>
      <c r="Y923" s="70">
        <v>0.42908200000000002</v>
      </c>
      <c r="Z923" s="70">
        <v>5.0374000000000002E-2</v>
      </c>
      <c r="AA923" s="70">
        <v>9.1486999999999999E-2</v>
      </c>
      <c r="AB923" s="70">
        <v>6.6558000000000006E-2</v>
      </c>
      <c r="AC923" s="70">
        <v>0.13141</v>
      </c>
      <c r="AD923" s="70">
        <v>2.0258999999999999E-2</v>
      </c>
      <c r="AE923" s="70">
        <v>0.257413</v>
      </c>
      <c r="AF923" s="70">
        <v>0.352329</v>
      </c>
      <c r="AG923" s="70">
        <v>0.16800699999999999</v>
      </c>
      <c r="AH923" s="70">
        <v>4.0058999999999997E-2</v>
      </c>
      <c r="AI923" s="70">
        <v>0.13647000000000001</v>
      </c>
      <c r="AJ923" s="70">
        <v>0.192998</v>
      </c>
      <c r="AK923" s="70">
        <v>0.11892800000000001</v>
      </c>
      <c r="AL923" s="70">
        <v>0.24305599999999999</v>
      </c>
      <c r="AM923" s="70">
        <v>8.4135000000000001E-2</v>
      </c>
      <c r="AN923" s="70">
        <v>0.14583299999999999</v>
      </c>
      <c r="AO923" s="70">
        <v>4.3994999999999999E-2</v>
      </c>
      <c r="AP923" s="70">
        <v>2.3928999999999999E-2</v>
      </c>
      <c r="AQ923" s="70">
        <v>8.4342790152403271E-2</v>
      </c>
      <c r="AR923" s="71">
        <f t="shared" si="47"/>
        <v>0.1645457021988391</v>
      </c>
      <c r="AS923" s="70">
        <f t="shared" si="48"/>
        <v>0.12179860751966967</v>
      </c>
      <c r="AV923" s="70">
        <v>135</v>
      </c>
      <c r="AW923" s="70" t="s">
        <v>469</v>
      </c>
      <c r="AX923" s="70">
        <v>0.114977</v>
      </c>
      <c r="AY923" s="70">
        <v>8.3223000000000005E-2</v>
      </c>
      <c r="AZ923" s="70">
        <v>0.116092</v>
      </c>
      <c r="BA923" s="70">
        <v>0.42154599999999998</v>
      </c>
      <c r="BB923" s="70">
        <v>8.6888000000000007E-2</v>
      </c>
      <c r="BC923" s="70">
        <v>0.37086599999999997</v>
      </c>
      <c r="BD923" s="70">
        <v>0.113991</v>
      </c>
      <c r="BE923" s="70">
        <v>9.7996E-2</v>
      </c>
      <c r="BF923" s="70">
        <v>0.40723700000000002</v>
      </c>
      <c r="BG923" s="70">
        <v>0.31501000000000001</v>
      </c>
      <c r="BH923" s="70">
        <v>1.4759040000000001</v>
      </c>
      <c r="BI923" s="51">
        <v>4.1666666666666664E-2</v>
      </c>
      <c r="BJ923" s="71">
        <f t="shared" si="49"/>
        <v>0.30378305555555551</v>
      </c>
      <c r="BK923" s="70">
        <f t="shared" si="54"/>
        <v>0.40518561097151967</v>
      </c>
      <c r="BM923" s="70">
        <v>135</v>
      </c>
      <c r="BN923" s="70" t="s">
        <v>469</v>
      </c>
      <c r="BO923" s="70">
        <v>0.51556299999999999</v>
      </c>
      <c r="BP923" s="70">
        <v>0.14926800000000001</v>
      </c>
      <c r="BQ923" s="70">
        <v>0.17844599999999999</v>
      </c>
      <c r="BR923" s="70">
        <v>0.117753</v>
      </c>
      <c r="BS923" s="70">
        <v>0.17715500000000001</v>
      </c>
      <c r="BT923" s="70">
        <v>0.60320399999999996</v>
      </c>
      <c r="BU923" s="70">
        <v>0.74612599999999996</v>
      </c>
      <c r="BV923" s="70">
        <v>0.36132399999999998</v>
      </c>
      <c r="BW923" s="70">
        <v>0.13646</v>
      </c>
      <c r="BX923" s="70">
        <v>0.23846200000000001</v>
      </c>
      <c r="BY923" s="70">
        <v>0.22266</v>
      </c>
      <c r="BZ923" s="70">
        <v>0.45677099999999998</v>
      </c>
      <c r="CA923" s="70">
        <v>8.4451999999999999E-2</v>
      </c>
      <c r="CB923" s="70">
        <v>0.13183</v>
      </c>
      <c r="CC923" s="70">
        <v>5.6090000000000001E-2</v>
      </c>
      <c r="CD923" s="70">
        <v>0.100962</v>
      </c>
      <c r="CE923" s="70">
        <v>7.4787000000000006E-2</v>
      </c>
      <c r="CF923" s="70">
        <v>0.26555400000000001</v>
      </c>
      <c r="CG923" s="70">
        <v>0.106138</v>
      </c>
      <c r="CH923" s="70">
        <v>0.190217</v>
      </c>
      <c r="CI923" s="70">
        <v>0.24305499999999999</v>
      </c>
      <c r="CJ923" s="70">
        <v>5.3530000000000001E-2</v>
      </c>
      <c r="CK923" s="70">
        <v>3.5837000000000001E-2</v>
      </c>
      <c r="CL923" s="70">
        <v>0.208955</v>
      </c>
      <c r="CM923" s="70">
        <v>3.5342999999999999E-2</v>
      </c>
      <c r="CN923" s="71">
        <f t="shared" si="50"/>
        <v>0.21959768000000002</v>
      </c>
      <c r="CO923" s="70">
        <f t="shared" si="51"/>
        <v>0.18416074852053393</v>
      </c>
      <c r="CR923" s="70">
        <v>135</v>
      </c>
      <c r="CS923" s="70" t="s">
        <v>469</v>
      </c>
      <c r="CT923" s="70">
        <v>2.1701250000000001</v>
      </c>
      <c r="CU923" s="70">
        <v>1.3625320000000001</v>
      </c>
      <c r="CV923" s="70">
        <v>1.2219739999999999</v>
      </c>
      <c r="CW923" s="70">
        <v>0.17210400000000001</v>
      </c>
      <c r="CX923" s="70">
        <v>5.5828999999999997E-2</v>
      </c>
      <c r="CY923" s="70">
        <v>0.69442899999999996</v>
      </c>
      <c r="CZ923" s="70">
        <v>0.65866000000000002</v>
      </c>
      <c r="DA923" s="70">
        <v>0.38210499999999997</v>
      </c>
      <c r="DB923" s="70">
        <v>4.9903999999999997E-2</v>
      </c>
      <c r="DC923" s="71">
        <f t="shared" si="52"/>
        <v>0.75196244444444438</v>
      </c>
      <c r="DD923" s="70">
        <f t="shared" si="53"/>
        <v>0.71304143450523105</v>
      </c>
    </row>
    <row r="924" spans="1:108" x14ac:dyDescent="0.2">
      <c r="A924" s="70">
        <v>136</v>
      </c>
      <c r="B924" s="70" t="s">
        <v>469</v>
      </c>
      <c r="C924" s="70">
        <v>0.373388</v>
      </c>
      <c r="D924" s="70">
        <v>0.19472300000000001</v>
      </c>
      <c r="E924" s="70">
        <v>0.14018900000000001</v>
      </c>
      <c r="F924" s="70">
        <v>0.161715</v>
      </c>
      <c r="G924" s="70">
        <v>0.30521999999999999</v>
      </c>
      <c r="H924" s="70">
        <v>0.26737</v>
      </c>
      <c r="I924" s="70">
        <v>0.35601300000000002</v>
      </c>
      <c r="J924" s="70">
        <v>7.2105000000000002E-2</v>
      </c>
      <c r="K924" s="70">
        <v>0.13631599999999999</v>
      </c>
      <c r="L924" s="70">
        <v>0.17019799999999999</v>
      </c>
      <c r="M924" s="70">
        <v>0.149141</v>
      </c>
      <c r="N924" s="70">
        <v>0.13239600000000001</v>
      </c>
      <c r="O924" s="70">
        <v>0.53066000000000002</v>
      </c>
      <c r="P924" s="70">
        <v>4.2409000000000002E-2</v>
      </c>
      <c r="Q924" s="70">
        <v>8.2044000000000006E-2</v>
      </c>
      <c r="R924" s="70">
        <v>5.7696999999999998E-2</v>
      </c>
      <c r="S924" s="70">
        <v>6.3558000000000003E-2</v>
      </c>
      <c r="T924" s="70">
        <v>9.4996999999999998E-2</v>
      </c>
      <c r="U924" s="70">
        <v>7.3451000000000002E-2</v>
      </c>
      <c r="V924" s="70">
        <v>0.17188200000000001</v>
      </c>
      <c r="W924" s="70">
        <v>0.18337400000000001</v>
      </c>
      <c r="X924" s="70">
        <v>0.19466900000000001</v>
      </c>
      <c r="Y924" s="70">
        <v>0.401924</v>
      </c>
      <c r="Z924" s="70">
        <v>4.4916999999999999E-2</v>
      </c>
      <c r="AA924" s="70">
        <v>8.9439000000000005E-2</v>
      </c>
      <c r="AB924" s="70">
        <v>4.3976000000000001E-2</v>
      </c>
      <c r="AC924" s="70">
        <v>0.107372</v>
      </c>
      <c r="AD924" s="70">
        <v>1.6320000000000001E-2</v>
      </c>
      <c r="AE924" s="70">
        <v>0.21434</v>
      </c>
      <c r="AF924" s="70">
        <v>0.27165</v>
      </c>
      <c r="AG924" s="70">
        <v>0.15095</v>
      </c>
      <c r="AH924" s="70">
        <v>3.0884000000000002E-2</v>
      </c>
      <c r="AI924" s="70">
        <v>0.11754299999999999</v>
      </c>
      <c r="AJ924" s="70">
        <v>0.18093500000000001</v>
      </c>
      <c r="AK924" s="70">
        <v>0.10853</v>
      </c>
      <c r="AL924" s="70">
        <v>0.21990699999999999</v>
      </c>
      <c r="AM924" s="70">
        <v>4.1548000000000002E-2</v>
      </c>
      <c r="AN924" s="70">
        <v>0.152861</v>
      </c>
      <c r="AO924" s="70">
        <v>4.5437999999999999E-2</v>
      </c>
      <c r="AP924" s="70">
        <v>2.1069999999999998E-2</v>
      </c>
      <c r="AQ924" s="70">
        <v>7.1805392731535758E-2</v>
      </c>
      <c r="AR924" s="71">
        <f t="shared" si="47"/>
        <v>0.15329083884711062</v>
      </c>
      <c r="AS924" s="70">
        <f t="shared" si="48"/>
        <v>0.11454547166931629</v>
      </c>
      <c r="AV924" s="70">
        <v>136</v>
      </c>
      <c r="AW924" s="70" t="s">
        <v>469</v>
      </c>
      <c r="AX924" s="70">
        <v>9.9982000000000001E-2</v>
      </c>
      <c r="AY924" s="70">
        <v>9.3482999999999997E-2</v>
      </c>
      <c r="AZ924" s="70">
        <v>0.10319300000000001</v>
      </c>
      <c r="BA924" s="70">
        <v>0.39936100000000002</v>
      </c>
      <c r="BB924" s="70">
        <v>9.8421999999999996E-2</v>
      </c>
      <c r="BC924" s="70">
        <v>0.30674400000000002</v>
      </c>
      <c r="BD924" s="70">
        <v>0.11099100000000001</v>
      </c>
      <c r="BE924" s="70">
        <v>0.118661</v>
      </c>
      <c r="BF924" s="70">
        <v>0.50440099999999999</v>
      </c>
      <c r="BG924" s="70">
        <v>0.29710300000000001</v>
      </c>
      <c r="BH924" s="70">
        <v>1.297272</v>
      </c>
      <c r="BI924" s="51">
        <v>0.20653259259259257</v>
      </c>
      <c r="BJ924" s="71">
        <f t="shared" si="49"/>
        <v>0.30301213271604938</v>
      </c>
      <c r="BK924" s="70">
        <f t="shared" si="54"/>
        <v>0.35712208769831083</v>
      </c>
      <c r="BM924" s="70">
        <v>136</v>
      </c>
      <c r="BN924" s="70" t="s">
        <v>469</v>
      </c>
      <c r="BO924" s="70">
        <v>0.60359200000000002</v>
      </c>
      <c r="BP924" s="70">
        <v>0.12417</v>
      </c>
      <c r="BQ924" s="70">
        <v>0.15998599999999999</v>
      </c>
      <c r="BR924" s="70">
        <v>6.3406000000000004E-2</v>
      </c>
      <c r="BS924" s="70">
        <v>0.191327</v>
      </c>
      <c r="BT924" s="70">
        <v>0.41311900000000001</v>
      </c>
      <c r="BU924" s="70">
        <v>0.76873499999999995</v>
      </c>
      <c r="BV924" s="70">
        <v>0.33711200000000002</v>
      </c>
      <c r="BW924" s="70">
        <v>0.108733</v>
      </c>
      <c r="BX924" s="70">
        <v>0.19470699999999999</v>
      </c>
      <c r="BY924" s="70">
        <v>0.241364</v>
      </c>
      <c r="BZ924" s="70">
        <v>0.37341800000000003</v>
      </c>
      <c r="CA924" s="70">
        <v>6.9806999999999994E-2</v>
      </c>
      <c r="CB924" s="70">
        <v>0.188329</v>
      </c>
      <c r="CC924" s="70">
        <v>4.0064000000000002E-2</v>
      </c>
      <c r="CD924" s="70">
        <v>0.10843999999999999</v>
      </c>
      <c r="CE924" s="70">
        <v>0.236044</v>
      </c>
      <c r="CF924" s="70">
        <v>0.30243700000000001</v>
      </c>
      <c r="CG924" s="70">
        <v>8.4909999999999999E-2</v>
      </c>
      <c r="CH924" s="70">
        <v>0.162742</v>
      </c>
      <c r="CI924" s="70">
        <v>0.19486400000000001</v>
      </c>
      <c r="CJ924" s="70">
        <v>4.9189999999999998E-2</v>
      </c>
      <c r="CK924" s="70">
        <v>3.0159999999999999E-2</v>
      </c>
      <c r="CL924" s="70">
        <v>0.21621099999999999</v>
      </c>
      <c r="CM924" s="70">
        <v>2.9381000000000001E-2</v>
      </c>
      <c r="CN924" s="71">
        <f t="shared" si="50"/>
        <v>0.21168992</v>
      </c>
      <c r="CO924" s="70">
        <f t="shared" si="51"/>
        <v>0.17933219100153214</v>
      </c>
      <c r="CR924" s="70">
        <v>136</v>
      </c>
      <c r="CS924" s="70" t="s">
        <v>469</v>
      </c>
      <c r="CT924" s="70">
        <v>1.3218129999999999</v>
      </c>
      <c r="CU924" s="70">
        <v>1.3625320000000001</v>
      </c>
      <c r="CV924" s="70">
        <v>0.89412000000000003</v>
      </c>
      <c r="CW924" s="70">
        <v>0.21437400000000001</v>
      </c>
      <c r="CX924" s="70">
        <v>5.9431999999999999E-2</v>
      </c>
      <c r="CY924" s="70">
        <v>0.74407100000000004</v>
      </c>
      <c r="CZ924" s="70">
        <v>0.65336300000000003</v>
      </c>
      <c r="DA924" s="70">
        <v>0.35197699999999998</v>
      </c>
      <c r="DB924" s="70">
        <v>4.3799999999999999E-2</v>
      </c>
      <c r="DC924" s="71">
        <f t="shared" si="52"/>
        <v>0.62727577777777777</v>
      </c>
      <c r="DD924" s="70">
        <f t="shared" si="53"/>
        <v>0.50220501363381909</v>
      </c>
    </row>
    <row r="925" spans="1:108" x14ac:dyDescent="0.2">
      <c r="A925" s="70">
        <v>137</v>
      </c>
      <c r="B925" s="70" t="s">
        <v>469</v>
      </c>
      <c r="C925" s="70">
        <v>0.34378300000000001</v>
      </c>
      <c r="D925" s="70">
        <v>0.16810700000000001</v>
      </c>
      <c r="E925" s="70">
        <v>0.113265</v>
      </c>
      <c r="F925" s="70">
        <v>0.13275200000000001</v>
      </c>
      <c r="G925" s="70">
        <v>0.30241899999999999</v>
      </c>
      <c r="H925" s="70">
        <v>0.21668000000000001</v>
      </c>
      <c r="I925" s="70">
        <v>0.28422399999999998</v>
      </c>
      <c r="J925" s="70">
        <v>6.7330000000000001E-2</v>
      </c>
      <c r="K925" s="70">
        <v>0.14188000000000001</v>
      </c>
      <c r="L925" s="70">
        <v>0.153776</v>
      </c>
      <c r="M925" s="70">
        <v>9.8934999999999995E-2</v>
      </c>
      <c r="N925" s="70">
        <v>0.119906</v>
      </c>
      <c r="O925" s="70">
        <v>0.75996200000000003</v>
      </c>
      <c r="P925" s="70">
        <v>3.6577999999999999E-2</v>
      </c>
      <c r="Q925" s="70">
        <v>7.8696000000000002E-2</v>
      </c>
      <c r="R925" s="70">
        <v>5.7036999999999997E-2</v>
      </c>
      <c r="S925" s="70">
        <v>5.6572999999999998E-2</v>
      </c>
      <c r="T925" s="70">
        <v>6.5898999999999999E-2</v>
      </c>
      <c r="U925" s="70">
        <v>6.105E-2</v>
      </c>
      <c r="V925" s="70">
        <v>0.14718899999999999</v>
      </c>
      <c r="W925" s="70">
        <v>0.12904199999999999</v>
      </c>
      <c r="X925" s="70">
        <v>0.17704400000000001</v>
      </c>
      <c r="Y925" s="70">
        <v>0.36118899999999998</v>
      </c>
      <c r="Z925" s="70">
        <v>5.2053000000000002E-2</v>
      </c>
      <c r="AA925" s="70">
        <v>8.1245999999999999E-2</v>
      </c>
      <c r="AB925" s="70">
        <v>2.9713E-2</v>
      </c>
      <c r="AC925" s="70">
        <v>8.3866999999999997E-2</v>
      </c>
      <c r="AD925" s="70">
        <v>1.6882999999999999E-2</v>
      </c>
      <c r="AE925" s="70">
        <v>0.18870100000000001</v>
      </c>
      <c r="AF925" s="70">
        <v>0.23386399999999999</v>
      </c>
      <c r="AG925" s="70">
        <v>0.14668600000000001</v>
      </c>
      <c r="AH925" s="70">
        <v>2.9463E-2</v>
      </c>
      <c r="AI925" s="70">
        <v>0.12750500000000001</v>
      </c>
      <c r="AJ925" s="70">
        <v>0.156809</v>
      </c>
      <c r="AK925" s="70">
        <v>7.9285999999999995E-2</v>
      </c>
      <c r="AL925" s="70">
        <v>0.21219199999999999</v>
      </c>
      <c r="AM925" s="70">
        <v>4.3105999999999998E-2</v>
      </c>
      <c r="AN925" s="70">
        <v>0.13177700000000001</v>
      </c>
      <c r="AO925" s="70">
        <v>5.0486000000000003E-2</v>
      </c>
      <c r="AP925" s="70">
        <v>2.3477999999999999E-2</v>
      </c>
      <c r="AQ925" s="70">
        <v>7.1512309495896834E-2</v>
      </c>
      <c r="AR925" s="71">
        <f t="shared" si="47"/>
        <v>0.14224251974380231</v>
      </c>
      <c r="AS925" s="70">
        <f t="shared" si="48"/>
        <v>0.13119864168835096</v>
      </c>
      <c r="AV925" s="70">
        <v>137</v>
      </c>
      <c r="AW925" s="70" t="s">
        <v>469</v>
      </c>
      <c r="AX925" s="70">
        <v>8.3986000000000005E-2</v>
      </c>
      <c r="AY925" s="70">
        <v>8.0942E-2</v>
      </c>
      <c r="AZ925" s="70">
        <v>0.10319300000000001</v>
      </c>
      <c r="BA925" s="70">
        <v>0.37717600000000001</v>
      </c>
      <c r="BB925" s="70">
        <v>7.5354000000000004E-2</v>
      </c>
      <c r="BC925" s="70">
        <v>0.21316099999999999</v>
      </c>
      <c r="BD925" s="70">
        <v>0.12299</v>
      </c>
      <c r="BE925" s="70">
        <v>9.0662999999999994E-2</v>
      </c>
      <c r="BF925" s="70">
        <v>0.20718900000000001</v>
      </c>
      <c r="BG925" s="70">
        <v>0.28279399999999999</v>
      </c>
      <c r="BH925" s="70">
        <v>1.0337179999999999</v>
      </c>
      <c r="BI925" s="51">
        <v>0.16178000000000001</v>
      </c>
      <c r="BJ925" s="71">
        <f t="shared" si="49"/>
        <v>0.23607883333333332</v>
      </c>
      <c r="BK925" s="70">
        <f t="shared" si="54"/>
        <v>0.27996474645822494</v>
      </c>
      <c r="BM925" s="70">
        <v>137</v>
      </c>
      <c r="BN925" s="70" t="s">
        <v>469</v>
      </c>
      <c r="BO925" s="70">
        <v>0.5575</v>
      </c>
      <c r="BP925" s="70">
        <v>0.114263</v>
      </c>
      <c r="BQ925" s="70">
        <v>0.14460300000000001</v>
      </c>
      <c r="BR925" s="70">
        <v>6.5130999999999994E-2</v>
      </c>
      <c r="BS925" s="70">
        <v>0.150227</v>
      </c>
      <c r="BT925" s="70">
        <v>0.50942900000000002</v>
      </c>
      <c r="BU925" s="70">
        <v>0.58785600000000005</v>
      </c>
      <c r="BV925" s="70">
        <v>0.31289899999999998</v>
      </c>
      <c r="BW925" s="70">
        <v>0.106559</v>
      </c>
      <c r="BX925" s="70">
        <v>0.164079</v>
      </c>
      <c r="BY925" s="70">
        <v>0.225332</v>
      </c>
      <c r="BZ925" s="70">
        <v>0.42009600000000002</v>
      </c>
      <c r="CA925" s="70">
        <v>7.2248000000000007E-2</v>
      </c>
      <c r="CB925" s="70">
        <v>0.13626199999999999</v>
      </c>
      <c r="CC925" s="70">
        <v>5.4309000000000003E-2</v>
      </c>
      <c r="CD925" s="70">
        <v>0.11591799999999999</v>
      </c>
      <c r="CE925" s="70">
        <v>6.7775000000000002E-2</v>
      </c>
      <c r="CF925" s="70">
        <v>0.20285400000000001</v>
      </c>
      <c r="CG925" s="70">
        <v>7.5357999999999994E-2</v>
      </c>
      <c r="CH925" s="70">
        <v>0.152174</v>
      </c>
      <c r="CI925" s="70">
        <v>0.21581600000000001</v>
      </c>
      <c r="CJ925" s="70">
        <v>4.4849E-2</v>
      </c>
      <c r="CK925" s="70">
        <v>2.6612E-2</v>
      </c>
      <c r="CL925" s="70">
        <v>0.157442</v>
      </c>
      <c r="CM925" s="70">
        <v>2.2568000000000001E-2</v>
      </c>
      <c r="CN925" s="71">
        <f t="shared" si="50"/>
        <v>0.18808635999999995</v>
      </c>
      <c r="CO925" s="70">
        <f t="shared" si="51"/>
        <v>0.16394190867496328</v>
      </c>
      <c r="CR925" s="70">
        <v>137</v>
      </c>
      <c r="CS925" s="70" t="s">
        <v>469</v>
      </c>
      <c r="CT925" s="70">
        <v>1.459938</v>
      </c>
      <c r="CU925" s="70">
        <v>1.6701269999999999</v>
      </c>
      <c r="CV925" s="70">
        <v>0.93884100000000004</v>
      </c>
      <c r="CW925" s="70">
        <v>0.26872200000000002</v>
      </c>
      <c r="CX925" s="70">
        <v>4.5744E-2</v>
      </c>
      <c r="CY925" s="70">
        <v>0.79364299999999999</v>
      </c>
      <c r="CZ925" s="70">
        <v>0.56059199999999998</v>
      </c>
      <c r="DA925" s="70">
        <v>0.396374</v>
      </c>
      <c r="DB925" s="70">
        <v>3.8774000000000003E-2</v>
      </c>
      <c r="DC925" s="71">
        <f t="shared" si="52"/>
        <v>0.6858616666666667</v>
      </c>
      <c r="DD925" s="70">
        <f t="shared" si="53"/>
        <v>0.58582868130473942</v>
      </c>
    </row>
    <row r="926" spans="1:108" x14ac:dyDescent="0.2">
      <c r="A926" s="70">
        <v>138</v>
      </c>
      <c r="B926" s="70" t="s">
        <v>469</v>
      </c>
      <c r="C926" s="70">
        <v>0.36779600000000001</v>
      </c>
      <c r="D926" s="70">
        <v>0.15970300000000001</v>
      </c>
      <c r="E926" s="70">
        <v>9.6554000000000001E-2</v>
      </c>
      <c r="F926" s="70">
        <v>7.9649999999999999E-2</v>
      </c>
      <c r="G926" s="70">
        <v>0.26321699999999998</v>
      </c>
      <c r="H926" s="70">
        <v>0.18951799999999999</v>
      </c>
      <c r="I926" s="70">
        <v>0.27103899999999997</v>
      </c>
      <c r="J926" s="70">
        <v>7.5925000000000006E-2</v>
      </c>
      <c r="K926" s="70">
        <v>0.127971</v>
      </c>
      <c r="L926" s="70">
        <v>0.16273399999999999</v>
      </c>
      <c r="M926" s="70">
        <v>9.3029000000000001E-2</v>
      </c>
      <c r="N926" s="70">
        <v>0.14488500000000001</v>
      </c>
      <c r="O926" s="70">
        <v>0.63548099999999996</v>
      </c>
      <c r="P926" s="70">
        <v>4.0818E-2</v>
      </c>
      <c r="Q926" s="70">
        <v>0.131019</v>
      </c>
      <c r="R926" s="70">
        <v>5.5527E-2</v>
      </c>
      <c r="S926" s="70">
        <v>5.5875000000000001E-2</v>
      </c>
      <c r="T926" s="70">
        <v>8.2159999999999997E-2</v>
      </c>
      <c r="U926" s="70">
        <v>5.9142E-2</v>
      </c>
      <c r="V926" s="70">
        <v>0.123949</v>
      </c>
      <c r="W926" s="70">
        <v>0.14941599999999999</v>
      </c>
      <c r="X926" s="70">
        <v>0.17544199999999999</v>
      </c>
      <c r="Y926" s="70">
        <v>0.37884099999999998</v>
      </c>
      <c r="Z926" s="70">
        <v>5.4572000000000002E-2</v>
      </c>
      <c r="AA926" s="70">
        <v>9.1486999999999999E-2</v>
      </c>
      <c r="AB926" s="70">
        <v>4.2786999999999999E-2</v>
      </c>
      <c r="AC926" s="70">
        <v>7.4251999999999999E-2</v>
      </c>
      <c r="AD926" s="70">
        <v>2.2509999999999999E-2</v>
      </c>
      <c r="AE926" s="70">
        <v>0.18357299999999999</v>
      </c>
      <c r="AF926" s="70">
        <v>0.22058800000000001</v>
      </c>
      <c r="AG926" s="70">
        <v>0.13730500000000001</v>
      </c>
      <c r="AH926" s="70">
        <v>2.5198999999999999E-2</v>
      </c>
      <c r="AI926" s="70">
        <v>0.14244599999999999</v>
      </c>
      <c r="AJ926" s="70">
        <v>0.156809</v>
      </c>
      <c r="AK926" s="70">
        <v>9.9432000000000006E-2</v>
      </c>
      <c r="AL926" s="70">
        <v>0.20447499999999999</v>
      </c>
      <c r="AM926" s="70">
        <v>4.7260999999999997E-2</v>
      </c>
      <c r="AN926" s="70">
        <v>0.142905</v>
      </c>
      <c r="AO926" s="70">
        <v>5.6977E-2</v>
      </c>
      <c r="AP926" s="70">
        <v>2.1822000000000001E-2</v>
      </c>
      <c r="AQ926" s="70">
        <v>6.4966822977725672E-2</v>
      </c>
      <c r="AR926" s="71">
        <f t="shared" si="47"/>
        <v>0.1392453127555543</v>
      </c>
      <c r="AS926" s="70">
        <f t="shared" si="48"/>
        <v>0.11594702375942446</v>
      </c>
      <c r="AV926" s="70">
        <v>138</v>
      </c>
      <c r="AW926" s="70" t="s">
        <v>469</v>
      </c>
      <c r="AX926" s="70">
        <v>8.7982000000000005E-2</v>
      </c>
      <c r="AY926" s="70">
        <v>8.0942E-2</v>
      </c>
      <c r="AZ926" s="70">
        <v>9.5822000000000004E-2</v>
      </c>
      <c r="BA926" s="70">
        <v>0.38161</v>
      </c>
      <c r="BB926" s="70">
        <v>9.1500999999999999E-2</v>
      </c>
      <c r="BC926" s="70">
        <v>0.226159</v>
      </c>
      <c r="BD926" s="70">
        <v>0.14848800000000001</v>
      </c>
      <c r="BE926" s="70">
        <v>7.1330000000000005E-2</v>
      </c>
      <c r="BF926" s="70">
        <v>0.27149000000000001</v>
      </c>
      <c r="BG926" s="70">
        <v>0.207619</v>
      </c>
      <c r="BH926" s="70">
        <v>1.001506</v>
      </c>
      <c r="BI926" s="51">
        <v>0.15200592592592591</v>
      </c>
      <c r="BJ926" s="71">
        <f t="shared" si="49"/>
        <v>0.23470457716049387</v>
      </c>
      <c r="BK926" s="70">
        <f t="shared" si="54"/>
        <v>0.2702210844583644</v>
      </c>
      <c r="BM926" s="70">
        <v>138</v>
      </c>
      <c r="BN926" s="70" t="s">
        <v>469</v>
      </c>
      <c r="BO926" s="70">
        <v>0.47366200000000003</v>
      </c>
      <c r="BP926" s="70">
        <v>9.5769000000000007E-2</v>
      </c>
      <c r="BQ926" s="70">
        <v>0.11383600000000001</v>
      </c>
      <c r="BR926" s="70">
        <v>6.4268000000000006E-2</v>
      </c>
      <c r="BS926" s="70">
        <v>0.15589600000000001</v>
      </c>
      <c r="BT926" s="70">
        <v>0.49422100000000002</v>
      </c>
      <c r="BU926" s="70">
        <v>0.42958600000000002</v>
      </c>
      <c r="BV926" s="70">
        <v>0.309174</v>
      </c>
      <c r="BW926" s="70">
        <v>0.115257</v>
      </c>
      <c r="BX926" s="70">
        <v>0.14438999999999999</v>
      </c>
      <c r="BY926" s="70">
        <v>0.21019099999999999</v>
      </c>
      <c r="BZ926" s="70">
        <v>0.37341800000000003</v>
      </c>
      <c r="CA926" s="70">
        <v>6.6878000000000007E-2</v>
      </c>
      <c r="CB926" s="70">
        <v>0.11742900000000001</v>
      </c>
      <c r="CC926" s="70">
        <v>5.0748000000000001E-2</v>
      </c>
      <c r="CD926" s="70">
        <v>0.12339700000000001</v>
      </c>
      <c r="CE926" s="70">
        <v>5.9595000000000002E-2</v>
      </c>
      <c r="CF926" s="70">
        <v>0.18809999999999999</v>
      </c>
      <c r="CG926" s="70">
        <v>7.4297000000000002E-2</v>
      </c>
      <c r="CH926" s="70">
        <v>0.177537</v>
      </c>
      <c r="CI926" s="70">
        <v>0.24096000000000001</v>
      </c>
      <c r="CJ926" s="70">
        <v>5.7869999999999998E-2</v>
      </c>
      <c r="CK926" s="70">
        <v>2.3418999999999999E-2</v>
      </c>
      <c r="CL926" s="70">
        <v>0.16397200000000001</v>
      </c>
      <c r="CM926" s="70">
        <v>3.2362000000000002E-2</v>
      </c>
      <c r="CN926" s="71">
        <f t="shared" si="50"/>
        <v>0.17424928000000001</v>
      </c>
      <c r="CO926" s="70">
        <f t="shared" si="51"/>
        <v>0.13843183009834353</v>
      </c>
      <c r="CR926" s="70">
        <v>138</v>
      </c>
      <c r="CS926" s="70" t="s">
        <v>469</v>
      </c>
      <c r="CT926" s="70">
        <v>1.242875</v>
      </c>
      <c r="CU926" s="70">
        <v>1.186709</v>
      </c>
      <c r="CV926" s="70">
        <v>0.56626600000000005</v>
      </c>
      <c r="CW926" s="70">
        <v>0.34420000000000001</v>
      </c>
      <c r="CX926" s="70">
        <v>5.5108999999999998E-2</v>
      </c>
      <c r="CY926" s="70">
        <v>0.52085700000000001</v>
      </c>
      <c r="CZ926" s="70">
        <v>0.54998899999999995</v>
      </c>
      <c r="DA926" s="70">
        <v>0.35197699999999998</v>
      </c>
      <c r="DB926" s="70">
        <v>3.8414999999999998E-2</v>
      </c>
      <c r="DC926" s="71">
        <f t="shared" si="52"/>
        <v>0.53959966666666659</v>
      </c>
      <c r="DD926" s="70">
        <f t="shared" si="53"/>
        <v>0.4292169576487514</v>
      </c>
    </row>
    <row r="927" spans="1:108" x14ac:dyDescent="0.2">
      <c r="A927" s="70">
        <v>139</v>
      </c>
      <c r="B927" s="70" t="s">
        <v>469</v>
      </c>
      <c r="C927" s="70">
        <v>0.35417799999999999</v>
      </c>
      <c r="D927" s="70">
        <v>0.18842100000000001</v>
      </c>
      <c r="E927" s="70">
        <v>8.1698999999999994E-2</v>
      </c>
      <c r="F927" s="70">
        <v>0.115856</v>
      </c>
      <c r="G927" s="70">
        <v>0.17081099999999999</v>
      </c>
      <c r="H927" s="70">
        <v>0.18770800000000001</v>
      </c>
      <c r="I927" s="70">
        <v>0.23880699999999999</v>
      </c>
      <c r="J927" s="70">
        <v>7.1626999999999996E-2</v>
      </c>
      <c r="K927" s="70">
        <v>0.150227</v>
      </c>
      <c r="L927" s="70">
        <v>0.106001</v>
      </c>
      <c r="M927" s="70">
        <v>8.1215999999999997E-2</v>
      </c>
      <c r="N927" s="70">
        <v>0.11490599999999999</v>
      </c>
      <c r="O927" s="70">
        <v>0.83201899999999995</v>
      </c>
      <c r="P927" s="70">
        <v>4.5588999999999998E-2</v>
      </c>
      <c r="Q927" s="70">
        <v>9.3345999999999998E-2</v>
      </c>
      <c r="R927" s="70">
        <v>5.5291E-2</v>
      </c>
      <c r="S927" s="70">
        <v>5.3081000000000003E-2</v>
      </c>
      <c r="T927" s="70">
        <v>5.5628999999999998E-2</v>
      </c>
      <c r="U927" s="70">
        <v>6.2003999999999997E-2</v>
      </c>
      <c r="V927" s="70">
        <v>0.12346500000000001</v>
      </c>
      <c r="W927" s="70">
        <v>0.11206099999999999</v>
      </c>
      <c r="X927" s="70">
        <v>0.165829</v>
      </c>
      <c r="Y927" s="70">
        <v>0.35439900000000002</v>
      </c>
      <c r="Z927" s="70">
        <v>4.6176000000000002E-2</v>
      </c>
      <c r="AA927" s="70">
        <v>6.6225999999999993E-2</v>
      </c>
      <c r="AB927" s="70">
        <v>3.5062000000000003E-2</v>
      </c>
      <c r="AC927" s="70">
        <v>5.1816000000000001E-2</v>
      </c>
      <c r="AD927" s="70">
        <v>1.6320000000000001E-2</v>
      </c>
      <c r="AE927" s="70">
        <v>0.17741999999999999</v>
      </c>
      <c r="AF927" s="70">
        <v>0.18892999999999999</v>
      </c>
      <c r="AG927" s="70">
        <v>0.13389400000000001</v>
      </c>
      <c r="AH927" s="70">
        <v>2.5457E-2</v>
      </c>
      <c r="AI927" s="70">
        <v>0.13547400000000001</v>
      </c>
      <c r="AJ927" s="70">
        <v>0.132685</v>
      </c>
      <c r="AK927" s="70">
        <v>7.4735999999999997E-2</v>
      </c>
      <c r="AL927" s="70">
        <v>0.16975299999999999</v>
      </c>
      <c r="AM927" s="70">
        <v>4.5703000000000001E-2</v>
      </c>
      <c r="AN927" s="70">
        <v>0.12943399999999999</v>
      </c>
      <c r="AO927" s="70">
        <v>0.171653</v>
      </c>
      <c r="AP927" s="70">
        <v>2.0768999999999999E-2</v>
      </c>
      <c r="AQ927" s="70">
        <v>5.8413130128956617E-2</v>
      </c>
      <c r="AR927" s="71">
        <f t="shared" si="47"/>
        <v>0.13400222268607209</v>
      </c>
      <c r="AS927" s="70">
        <f t="shared" si="48"/>
        <v>0.13608016737426767</v>
      </c>
      <c r="AV927" s="70">
        <v>139</v>
      </c>
      <c r="AW927" s="70" t="s">
        <v>469</v>
      </c>
      <c r="AX927" s="70">
        <v>8.3986000000000005E-2</v>
      </c>
      <c r="AY927" s="70">
        <v>7.2961999999999999E-2</v>
      </c>
      <c r="AZ927" s="70">
        <v>9.9506999999999998E-2</v>
      </c>
      <c r="BA927" s="70">
        <v>0.33723999999999998</v>
      </c>
      <c r="BB927" s="70">
        <v>0.13533000000000001</v>
      </c>
      <c r="BC927" s="70">
        <v>0.191498</v>
      </c>
      <c r="BD927" s="70">
        <v>0.12449</v>
      </c>
      <c r="BE927" s="70">
        <v>8.5329000000000002E-2</v>
      </c>
      <c r="BF927" s="70">
        <v>7.2873999999999994E-2</v>
      </c>
      <c r="BG927" s="70">
        <v>0.204041</v>
      </c>
      <c r="BH927" s="70">
        <v>0.81701800000000002</v>
      </c>
      <c r="BI927" s="51">
        <v>0.16126518518518521</v>
      </c>
      <c r="BJ927" s="71">
        <f t="shared" si="49"/>
        <v>0.19879501543209874</v>
      </c>
      <c r="BK927" s="70">
        <f t="shared" si="54"/>
        <v>0.21874008432466979</v>
      </c>
      <c r="BM927" s="70">
        <v>139</v>
      </c>
      <c r="BN927" s="70" t="s">
        <v>469</v>
      </c>
      <c r="BO927" s="70">
        <v>0.47366200000000003</v>
      </c>
      <c r="BP927" s="70">
        <v>8.9825000000000002E-2</v>
      </c>
      <c r="BQ927" s="70">
        <v>0.118451</v>
      </c>
      <c r="BR927" s="70">
        <v>6.4268000000000006E-2</v>
      </c>
      <c r="BS927" s="70">
        <v>0.12330000000000001</v>
      </c>
      <c r="BT927" s="70">
        <v>0.46507500000000002</v>
      </c>
      <c r="BU927" s="70">
        <v>2.3627259999999999</v>
      </c>
      <c r="BV927" s="70">
        <v>0.31476199999999999</v>
      </c>
      <c r="BW927" s="70">
        <v>0.10166600000000001</v>
      </c>
      <c r="BX927" s="70">
        <v>0.20783299999999999</v>
      </c>
      <c r="BY927" s="70">
        <v>0.20930000000000001</v>
      </c>
      <c r="BZ927" s="70">
        <v>0.33007500000000001</v>
      </c>
      <c r="CA927" s="70">
        <v>8.1522999999999998E-2</v>
      </c>
      <c r="CB927" s="70">
        <v>0.148448</v>
      </c>
      <c r="CC927" s="70">
        <v>5.3419000000000001E-2</v>
      </c>
      <c r="CD927" s="70">
        <v>0.168269</v>
      </c>
      <c r="CE927" s="70">
        <v>6.5437999999999996E-2</v>
      </c>
      <c r="CF927" s="70">
        <v>0.18441299999999999</v>
      </c>
      <c r="CG927" s="70">
        <v>6.3683000000000003E-2</v>
      </c>
      <c r="CH927" s="70">
        <v>0.15640100000000001</v>
      </c>
      <c r="CI927" s="70">
        <v>0.188578</v>
      </c>
      <c r="CJ927" s="70">
        <v>7.2338E-2</v>
      </c>
      <c r="CK927" s="70">
        <v>2.1999000000000001E-2</v>
      </c>
      <c r="CL927" s="70">
        <v>0.187915</v>
      </c>
      <c r="CM927" s="70">
        <v>3.8748999999999999E-2</v>
      </c>
      <c r="CN927" s="71">
        <f t="shared" si="50"/>
        <v>0.25168464000000002</v>
      </c>
      <c r="CO927" s="70">
        <f t="shared" si="51"/>
        <v>0.456026296784871</v>
      </c>
      <c r="CR927" s="70">
        <v>139</v>
      </c>
      <c r="CS927" s="70" t="s">
        <v>469</v>
      </c>
      <c r="CT927" s="70">
        <v>1.1639999999999999</v>
      </c>
      <c r="CU927" s="70">
        <v>1.45038</v>
      </c>
      <c r="CV927" s="70">
        <v>0.59609400000000001</v>
      </c>
      <c r="CW927" s="70">
        <v>0.22040899999999999</v>
      </c>
      <c r="CX927" s="70">
        <v>4.0701000000000001E-2</v>
      </c>
      <c r="CY927" s="70">
        <v>0.69442899999999996</v>
      </c>
      <c r="CZ927" s="70">
        <v>0.43071399999999999</v>
      </c>
      <c r="DA927" s="70">
        <v>0.36466199999999999</v>
      </c>
      <c r="DB927" s="70">
        <v>4.0569000000000001E-2</v>
      </c>
      <c r="DC927" s="71">
        <f t="shared" si="52"/>
        <v>0.55577311111111105</v>
      </c>
      <c r="DD927" s="70">
        <f t="shared" si="53"/>
        <v>0.48560265964738208</v>
      </c>
    </row>
    <row r="928" spans="1:108" x14ac:dyDescent="0.2">
      <c r="A928" s="70">
        <v>140</v>
      </c>
      <c r="B928" s="70" t="s">
        <v>469</v>
      </c>
      <c r="C928" s="70">
        <v>0.31261499999999998</v>
      </c>
      <c r="D928" s="70">
        <v>0.164605</v>
      </c>
      <c r="E928" s="70">
        <v>8.3556000000000005E-2</v>
      </c>
      <c r="F928" s="70">
        <v>7.7237E-2</v>
      </c>
      <c r="G928" s="70">
        <v>0.240816</v>
      </c>
      <c r="H928" s="70">
        <v>0.16416900000000001</v>
      </c>
      <c r="I928" s="70">
        <v>0.22855200000000001</v>
      </c>
      <c r="J928" s="70">
        <v>5.7301999999999999E-2</v>
      </c>
      <c r="K928" s="70">
        <v>0.116843</v>
      </c>
      <c r="L928" s="70">
        <v>0.10749400000000001</v>
      </c>
      <c r="M928" s="70">
        <v>5.6112000000000002E-2</v>
      </c>
      <c r="N928" s="70">
        <v>0.12739600000000001</v>
      </c>
      <c r="O928" s="70">
        <v>0.39308500000000002</v>
      </c>
      <c r="P928" s="70">
        <v>3.3397000000000003E-2</v>
      </c>
      <c r="Q928" s="70">
        <v>0.100462</v>
      </c>
      <c r="R928" s="70">
        <v>5.2979999999999999E-2</v>
      </c>
      <c r="S928" s="70">
        <v>5.4477999999999999E-2</v>
      </c>
      <c r="T928" s="70">
        <v>4.4503000000000001E-2</v>
      </c>
      <c r="U928" s="70">
        <v>5.8187999999999997E-2</v>
      </c>
      <c r="V928" s="70">
        <v>0.102161</v>
      </c>
      <c r="W928" s="70">
        <v>0.105271</v>
      </c>
      <c r="X928" s="70">
        <v>0.16903299999999999</v>
      </c>
      <c r="Y928" s="70">
        <v>0.35711500000000002</v>
      </c>
      <c r="Z928" s="70">
        <v>5.9609000000000002E-2</v>
      </c>
      <c r="AA928" s="70">
        <v>8.6025000000000004E-2</v>
      </c>
      <c r="AB928" s="70">
        <v>4.9918999999999998E-2</v>
      </c>
      <c r="AC928" s="70">
        <v>5.3953000000000001E-2</v>
      </c>
      <c r="AD928" s="70">
        <v>1.8008E-2</v>
      </c>
      <c r="AE928" s="70">
        <v>0.15998599999999999</v>
      </c>
      <c r="AF928" s="70">
        <v>0.16748399999999999</v>
      </c>
      <c r="AG928" s="70">
        <v>0.128777</v>
      </c>
      <c r="AH928" s="70">
        <v>2.4164999999999999E-2</v>
      </c>
      <c r="AI928" s="70">
        <v>0.112563</v>
      </c>
      <c r="AJ928" s="70">
        <v>0.16284100000000001</v>
      </c>
      <c r="AK928" s="70">
        <v>6.5638000000000002E-2</v>
      </c>
      <c r="AL928" s="70">
        <v>0.19675999999999999</v>
      </c>
      <c r="AM928" s="70">
        <v>6.9593000000000002E-2</v>
      </c>
      <c r="AN928" s="70">
        <v>0.113621</v>
      </c>
      <c r="AO928" s="70">
        <v>0.148368</v>
      </c>
      <c r="AP928" s="70">
        <v>2.5735000000000001E-2</v>
      </c>
      <c r="AQ928" s="70">
        <v>6.0692614302461895E-2</v>
      </c>
      <c r="AR928" s="71">
        <f t="shared" si="47"/>
        <v>0.11978311254396248</v>
      </c>
      <c r="AS928" s="70">
        <f t="shared" si="48"/>
        <v>8.7013663588881865E-2</v>
      </c>
      <c r="AV928" s="70">
        <v>140</v>
      </c>
      <c r="AW928" s="70" t="s">
        <v>469</v>
      </c>
      <c r="AX928" s="70">
        <v>6.5986000000000003E-2</v>
      </c>
      <c r="AY928" s="70">
        <v>7.4102000000000001E-2</v>
      </c>
      <c r="AZ928" s="70">
        <v>9.0292999999999998E-2</v>
      </c>
      <c r="BA928" s="70">
        <v>0.24405399999999999</v>
      </c>
      <c r="BB928" s="70">
        <v>6.3820000000000002E-2</v>
      </c>
      <c r="BC928" s="70">
        <v>0.151639</v>
      </c>
      <c r="BD928" s="70">
        <v>0.113991</v>
      </c>
      <c r="BE928" s="70">
        <v>9.4661999999999996E-2</v>
      </c>
      <c r="BF928" s="70">
        <v>8.5735000000000006E-2</v>
      </c>
      <c r="BG928" s="70">
        <v>0.31501000000000001</v>
      </c>
      <c r="BH928" s="70">
        <v>1.0805720000000001</v>
      </c>
      <c r="BI928" s="51">
        <v>0.16358</v>
      </c>
      <c r="BJ928" s="71">
        <f t="shared" si="49"/>
        <v>0.21195366666666668</v>
      </c>
      <c r="BK928" s="70">
        <f t="shared" si="54"/>
        <v>0.29764302320097846</v>
      </c>
      <c r="BM928" s="70">
        <v>140</v>
      </c>
      <c r="BN928" s="70" t="s">
        <v>469</v>
      </c>
      <c r="BO928" s="70">
        <v>0.498803</v>
      </c>
      <c r="BP928" s="70">
        <v>8.1239000000000006E-2</v>
      </c>
      <c r="BQ928" s="70">
        <v>9.6915000000000001E-2</v>
      </c>
      <c r="BR928" s="70">
        <v>5.9955000000000001E-2</v>
      </c>
      <c r="BS928" s="70">
        <v>2.9760999999999999E-2</v>
      </c>
      <c r="BT928" s="70">
        <v>0.46254000000000001</v>
      </c>
      <c r="BU928" s="70">
        <v>0.52002800000000005</v>
      </c>
      <c r="BV928" s="70">
        <v>0.33711200000000002</v>
      </c>
      <c r="BW928" s="70">
        <v>0.100578</v>
      </c>
      <c r="BX928" s="70">
        <v>0.13126299999999999</v>
      </c>
      <c r="BY928" s="70">
        <v>0.185253</v>
      </c>
      <c r="BZ928" s="70">
        <v>0.45010299999999998</v>
      </c>
      <c r="CA928" s="70">
        <v>6.3949000000000006E-2</v>
      </c>
      <c r="CB928" s="70">
        <v>0.148448</v>
      </c>
      <c r="CC928" s="70">
        <v>7.4786000000000005E-2</v>
      </c>
      <c r="CD928" s="70">
        <v>0.119658</v>
      </c>
      <c r="CE928" s="70">
        <v>5.9595000000000002E-2</v>
      </c>
      <c r="CF928" s="70">
        <v>0.180724</v>
      </c>
      <c r="CG928" s="70">
        <v>5.9436999999999997E-2</v>
      </c>
      <c r="CH928" s="70">
        <v>0.17330999999999999</v>
      </c>
      <c r="CI928" s="70">
        <v>0.22838900000000001</v>
      </c>
      <c r="CJ928" s="70">
        <v>6.7998000000000003E-2</v>
      </c>
      <c r="CK928" s="70">
        <v>2.5902000000000001E-2</v>
      </c>
      <c r="CL928" s="70">
        <v>0.132774</v>
      </c>
      <c r="CM928" s="70">
        <v>2.7251999999999998E-2</v>
      </c>
      <c r="CN928" s="71">
        <f t="shared" si="50"/>
        <v>0.17263088000000004</v>
      </c>
      <c r="CO928" s="70">
        <f t="shared" si="51"/>
        <v>0.15520988259244314</v>
      </c>
      <c r="CR928" s="70">
        <v>140</v>
      </c>
      <c r="CS928" s="70" t="s">
        <v>469</v>
      </c>
      <c r="CT928" s="70">
        <v>1.203438</v>
      </c>
      <c r="CU928" s="70">
        <v>1.2745569999999999</v>
      </c>
      <c r="CV928" s="70">
        <v>0.74510699999999996</v>
      </c>
      <c r="CW928" s="70">
        <v>0.21437400000000001</v>
      </c>
      <c r="CX928" s="70">
        <v>2.8815E-2</v>
      </c>
      <c r="CY928" s="70">
        <v>0.54564299999999999</v>
      </c>
      <c r="CZ928" s="70">
        <v>0.471798</v>
      </c>
      <c r="DA928" s="70">
        <v>0.35039300000000001</v>
      </c>
      <c r="DB928" s="70">
        <v>3.7697000000000001E-2</v>
      </c>
      <c r="DC928" s="71">
        <f t="shared" si="52"/>
        <v>0.54131355555555549</v>
      </c>
      <c r="DD928" s="70">
        <f t="shared" si="53"/>
        <v>0.45853873736308043</v>
      </c>
    </row>
    <row r="929" spans="1:108" x14ac:dyDescent="0.2">
      <c r="A929" s="72">
        <v>141</v>
      </c>
      <c r="B929" s="72" t="s">
        <v>474</v>
      </c>
      <c r="C929" s="72">
        <v>0.29342400000000002</v>
      </c>
      <c r="D929" s="72">
        <v>0.16880700000000001</v>
      </c>
      <c r="E929" s="72">
        <v>9.9338999999999997E-2</v>
      </c>
      <c r="F929" s="72">
        <v>8.6891999999999997E-2</v>
      </c>
      <c r="G929" s="72">
        <v>0.19881199999999999</v>
      </c>
      <c r="H929" s="72">
        <v>0.164773</v>
      </c>
      <c r="I929" s="72">
        <v>0.159693</v>
      </c>
      <c r="J929" s="72">
        <v>5.6347000000000001E-2</v>
      </c>
      <c r="K929" s="72">
        <v>0.111279</v>
      </c>
      <c r="L929" s="72">
        <v>9.5549999999999996E-2</v>
      </c>
      <c r="M929" s="72">
        <v>0.11222500000000001</v>
      </c>
      <c r="N929" s="72">
        <v>0.13489200000000001</v>
      </c>
      <c r="O929" s="72">
        <v>0.66168899999999997</v>
      </c>
      <c r="P929" s="72">
        <v>4.0818E-2</v>
      </c>
      <c r="Q929" s="72">
        <v>0.114275</v>
      </c>
      <c r="R929" s="72">
        <v>4.9676999999999999E-2</v>
      </c>
      <c r="S929" s="72">
        <v>7.1240999999999999E-2</v>
      </c>
      <c r="T929" s="72">
        <v>5.7340000000000002E-2</v>
      </c>
      <c r="U929" s="72">
        <v>0.41590300000000002</v>
      </c>
      <c r="V929" s="72">
        <v>0.44302000000000002</v>
      </c>
      <c r="W929" s="72">
        <v>9.1687000000000005E-2</v>
      </c>
      <c r="X929" s="72">
        <v>0.25875700000000001</v>
      </c>
      <c r="Y929" s="72">
        <v>0.34489399999999998</v>
      </c>
      <c r="Z929" s="72">
        <v>8.6896000000000001E-2</v>
      </c>
      <c r="AA929" s="72">
        <v>8.4659999999999999E-2</v>
      </c>
      <c r="AB929" s="72">
        <v>4.8730000000000002E-2</v>
      </c>
      <c r="AC929" s="72">
        <v>0.100962</v>
      </c>
      <c r="AD929" s="72">
        <v>0.42544599999999999</v>
      </c>
      <c r="AE929" s="72">
        <v>0.74455000000000005</v>
      </c>
      <c r="AF929" s="72">
        <v>0.16442000000000001</v>
      </c>
      <c r="AG929" s="72">
        <v>0.12195400000000001</v>
      </c>
      <c r="AH929" s="72">
        <v>2.3130999999999999E-2</v>
      </c>
      <c r="AI929" s="72">
        <v>0.12352</v>
      </c>
      <c r="AJ929" s="72">
        <v>0.27140199999999998</v>
      </c>
      <c r="AK929" s="72">
        <v>0.46206599999999998</v>
      </c>
      <c r="AL929" s="72">
        <v>0.22762399999999999</v>
      </c>
      <c r="AM929" s="72">
        <v>0.14074400000000001</v>
      </c>
      <c r="AN929" s="72">
        <v>0.17863100000000001</v>
      </c>
      <c r="AO929" s="72">
        <v>0.142433</v>
      </c>
      <c r="AP929" s="72">
        <v>2.0618000000000001E-2</v>
      </c>
      <c r="AQ929" s="72">
        <v>6.2117350527549832E-2</v>
      </c>
      <c r="AR929" s="73">
        <f t="shared" si="47"/>
        <v>0.18685947196408656</v>
      </c>
      <c r="AS929" s="72">
        <f t="shared" si="48"/>
        <v>0.1666318247273742</v>
      </c>
      <c r="AV929" s="72">
        <v>141</v>
      </c>
      <c r="AW929" s="72" t="s">
        <v>474</v>
      </c>
      <c r="AX929" s="72">
        <v>7.6985999999999999E-2</v>
      </c>
      <c r="AY929" s="72">
        <v>8.6642999999999998E-2</v>
      </c>
      <c r="AZ929" s="72">
        <v>9.0292999999999998E-2</v>
      </c>
      <c r="BA929" s="72">
        <v>0.34611199999999998</v>
      </c>
      <c r="BB929" s="72">
        <v>5.4593000000000003E-2</v>
      </c>
      <c r="BC929" s="72">
        <v>0.136908</v>
      </c>
      <c r="BD929" s="72">
        <v>0.103492</v>
      </c>
      <c r="BE929" s="72">
        <v>6.7997000000000002E-2</v>
      </c>
      <c r="BF929" s="72">
        <v>8.2877000000000006E-2</v>
      </c>
      <c r="BG929" s="72">
        <v>0.55125800000000003</v>
      </c>
      <c r="BH929" s="72">
        <v>0.86972899999999997</v>
      </c>
      <c r="BI929" s="53">
        <v>0.14043185185185186</v>
      </c>
      <c r="BJ929" s="73">
        <f t="shared" si="49"/>
        <v>0.21727665432098764</v>
      </c>
      <c r="BK929" s="72">
        <f t="shared" si="54"/>
        <v>0.26313314293846135</v>
      </c>
      <c r="BM929" s="72">
        <v>141</v>
      </c>
      <c r="BN929" s="72" t="s">
        <v>474</v>
      </c>
      <c r="BO929" s="72">
        <v>0.42334500000000003</v>
      </c>
      <c r="BP929" s="72">
        <v>8.2559999999999995E-2</v>
      </c>
      <c r="BQ929" s="72">
        <v>0.10306800000000001</v>
      </c>
      <c r="BR929" s="72">
        <v>5.8229999999999997E-2</v>
      </c>
      <c r="BS929" s="72">
        <v>0.36706299999999997</v>
      </c>
      <c r="BT929" s="72">
        <v>0.43846400000000002</v>
      </c>
      <c r="BU929" s="72">
        <v>0.81395300000000004</v>
      </c>
      <c r="BV929" s="72">
        <v>0.60158500000000004</v>
      </c>
      <c r="BW929" s="72">
        <v>0.17179900000000001</v>
      </c>
      <c r="BX929" s="72">
        <v>0.100635</v>
      </c>
      <c r="BY929" s="72">
        <v>0.175456</v>
      </c>
      <c r="BZ929" s="72">
        <v>0.40342499999999998</v>
      </c>
      <c r="CA929" s="72">
        <v>6.5414E-2</v>
      </c>
      <c r="CB929" s="72">
        <v>1.3770199999999999</v>
      </c>
      <c r="CC929" s="72">
        <v>0.24038499999999999</v>
      </c>
      <c r="CD929" s="72">
        <v>0.12339700000000001</v>
      </c>
      <c r="CE929" s="72">
        <v>0.34822399999999998</v>
      </c>
      <c r="CF929" s="72">
        <v>0.16597100000000001</v>
      </c>
      <c r="CG929" s="72">
        <v>0.11887399999999999</v>
      </c>
      <c r="CH929" s="72">
        <v>0.18810299999999999</v>
      </c>
      <c r="CI929" s="72">
        <v>0.44629999999999997</v>
      </c>
      <c r="CJ929" s="72">
        <v>0.266204</v>
      </c>
      <c r="CK929" s="72">
        <v>2.6612E-2</v>
      </c>
      <c r="CL929" s="72">
        <v>0.19517000000000001</v>
      </c>
      <c r="CM929" s="72">
        <v>0.118377</v>
      </c>
      <c r="CN929" s="73">
        <f t="shared" si="50"/>
        <v>0.29678536</v>
      </c>
      <c r="CO929" s="72">
        <f t="shared" si="51"/>
        <v>0.29419783144154321</v>
      </c>
      <c r="CR929" s="72">
        <v>141</v>
      </c>
      <c r="CS929" s="72" t="s">
        <v>474</v>
      </c>
      <c r="CT929" s="72">
        <v>1.104813</v>
      </c>
      <c r="CU929" s="72">
        <v>1.4944299999999999</v>
      </c>
      <c r="CV929" s="72">
        <v>0.61098699999999995</v>
      </c>
      <c r="CW929" s="72">
        <v>0.102661</v>
      </c>
      <c r="CX929" s="72">
        <v>3.6740000000000002E-2</v>
      </c>
      <c r="CY929" s="72">
        <v>0.71921400000000002</v>
      </c>
      <c r="CZ929" s="72">
        <v>1.1304620000000001</v>
      </c>
      <c r="DA929" s="72">
        <v>0.80859800000000004</v>
      </c>
      <c r="DB929" s="72">
        <v>3.5902000000000003E-2</v>
      </c>
      <c r="DC929" s="73">
        <f t="shared" si="52"/>
        <v>0.67153411111111105</v>
      </c>
      <c r="DD929" s="72">
        <f t="shared" si="53"/>
        <v>0.52806690408684132</v>
      </c>
    </row>
    <row r="930" spans="1:108" x14ac:dyDescent="0.2">
      <c r="A930" s="72">
        <v>142</v>
      </c>
      <c r="B930" s="72" t="s">
        <v>474</v>
      </c>
      <c r="C930" s="72">
        <v>0.24465500000000001</v>
      </c>
      <c r="D930" s="72">
        <v>0.21573800000000001</v>
      </c>
      <c r="E930" s="72">
        <v>0.10544000000000001</v>
      </c>
      <c r="F930" s="72">
        <v>0.155164</v>
      </c>
      <c r="G930" s="72">
        <v>0.144009</v>
      </c>
      <c r="H930" s="72">
        <v>0.19400300000000001</v>
      </c>
      <c r="I930" s="72">
        <v>0.24173700000000001</v>
      </c>
      <c r="J930" s="72">
        <v>6.9581000000000004E-2</v>
      </c>
      <c r="K930" s="72">
        <v>1.597647</v>
      </c>
      <c r="L930" s="72">
        <v>0.12477000000000001</v>
      </c>
      <c r="M930" s="72">
        <v>2.1358600000000001</v>
      </c>
      <c r="N930" s="72">
        <v>4.7661870000000004</v>
      </c>
      <c r="O930" s="72">
        <v>9.6698109999999993</v>
      </c>
      <c r="P930" s="72">
        <v>0.77608200000000005</v>
      </c>
      <c r="Q930" s="72">
        <v>2.612015</v>
      </c>
      <c r="R930" s="72">
        <v>0.97358999999999996</v>
      </c>
      <c r="S930" s="72">
        <v>0.78723600000000005</v>
      </c>
      <c r="T930" s="72">
        <v>1.5294890000000001</v>
      </c>
      <c r="U930" s="72">
        <v>1.9078139999999999</v>
      </c>
      <c r="V930" s="72">
        <v>1.6797390000000001</v>
      </c>
      <c r="W930" s="72">
        <v>2.147853</v>
      </c>
      <c r="X930" s="72">
        <v>1.1862090000000001</v>
      </c>
      <c r="Y930" s="72">
        <v>2.9242319999999999</v>
      </c>
      <c r="Z930" s="72">
        <v>1.101936</v>
      </c>
      <c r="AA930" s="72">
        <v>1.0533710000000001</v>
      </c>
      <c r="AB930" s="72">
        <v>0.51956000000000002</v>
      </c>
      <c r="AC930" s="72">
        <v>1.316392</v>
      </c>
      <c r="AD930" s="72">
        <v>1.524273</v>
      </c>
      <c r="AE930" s="72">
        <v>2.204202</v>
      </c>
      <c r="AF930" s="72">
        <v>1.6697299999999999</v>
      </c>
      <c r="AG930" s="72">
        <v>0.71637399999999996</v>
      </c>
      <c r="AH930" s="72">
        <v>0.442718</v>
      </c>
      <c r="AI930" s="72">
        <v>0.23266700000000001</v>
      </c>
      <c r="AJ930" s="72">
        <v>1.150228</v>
      </c>
      <c r="AK930" s="72">
        <v>2.0373779999999999</v>
      </c>
      <c r="AL930" s="72">
        <v>1.651235</v>
      </c>
      <c r="AM930" s="72">
        <v>0.41622199999999998</v>
      </c>
      <c r="AN930" s="72">
        <v>2.446034</v>
      </c>
      <c r="AO930" s="72">
        <v>0.13445799999999999</v>
      </c>
      <c r="AP930" s="72">
        <v>5.9662E-2</v>
      </c>
      <c r="AQ930" s="72">
        <v>0.86581676436107857</v>
      </c>
      <c r="AR930" s="73">
        <f t="shared" si="47"/>
        <v>1.359295555228319</v>
      </c>
      <c r="AS930" s="72">
        <f t="shared" si="48"/>
        <v>1.6614195568172392</v>
      </c>
      <c r="AV930" s="72">
        <v>142</v>
      </c>
      <c r="AW930" s="72" t="s">
        <v>474</v>
      </c>
      <c r="AX930" s="72">
        <v>8.3557000000000006E-2</v>
      </c>
      <c r="AY930" s="72">
        <v>8.3059999999999995E-2</v>
      </c>
      <c r="AZ930" s="72">
        <v>0.14610200000000001</v>
      </c>
      <c r="BA930" s="72">
        <v>0.434859</v>
      </c>
      <c r="BB930" s="72">
        <v>9.7213999999999995E-2</v>
      </c>
      <c r="BC930" s="72">
        <v>0.18568000000000001</v>
      </c>
      <c r="BD930" s="72">
        <v>0.15923799999999999</v>
      </c>
      <c r="BE930" s="72">
        <v>9.1424000000000005E-2</v>
      </c>
      <c r="BF930" s="72">
        <v>2.9835389999999999</v>
      </c>
      <c r="BG930" s="72">
        <v>5.0329280000000001</v>
      </c>
      <c r="BH930" s="72">
        <v>3.1501000000000001</v>
      </c>
      <c r="BI930" s="53">
        <v>0.58256148148148157</v>
      </c>
      <c r="BJ930" s="73">
        <f t="shared" si="49"/>
        <v>1.0858552067901235</v>
      </c>
      <c r="BK930" s="72">
        <f t="shared" si="54"/>
        <v>1.7427288393874603</v>
      </c>
      <c r="BM930" s="72">
        <v>142</v>
      </c>
      <c r="BN930" s="72" t="s">
        <v>474</v>
      </c>
      <c r="BO930" s="72">
        <v>0.462148</v>
      </c>
      <c r="BP930" s="72">
        <v>6.6519999999999996E-2</v>
      </c>
      <c r="BQ930" s="72">
        <v>0.13844899999999999</v>
      </c>
      <c r="BR930" s="72">
        <v>0.25621100000000002</v>
      </c>
      <c r="BS930" s="72">
        <v>2.5595240000000001</v>
      </c>
      <c r="BT930" s="72">
        <v>1.2393559999999999</v>
      </c>
      <c r="BU930" s="72">
        <v>1.5019400000000001</v>
      </c>
      <c r="BV930" s="72">
        <v>2.2589399999999999</v>
      </c>
      <c r="BW930" s="72">
        <v>1.159824</v>
      </c>
      <c r="BX930" s="72">
        <v>1.1719919999999999</v>
      </c>
      <c r="BY930" s="72">
        <v>0.21947900000000001</v>
      </c>
      <c r="BZ930" s="72">
        <v>2.3005249999999999</v>
      </c>
      <c r="CA930" s="72">
        <v>0.844171</v>
      </c>
      <c r="CB930" s="72">
        <v>1.1252279999999999</v>
      </c>
      <c r="CC930" s="72">
        <v>0.80891299999999999</v>
      </c>
      <c r="CD930" s="72">
        <v>0.95352599999999998</v>
      </c>
      <c r="CE930" s="72">
        <v>1.1293070000000001</v>
      </c>
      <c r="CF930" s="72">
        <v>0.54533399999999999</v>
      </c>
      <c r="CG930" s="72">
        <v>1.4032929999999999</v>
      </c>
      <c r="CH930" s="72">
        <v>0.91938399999999998</v>
      </c>
      <c r="CI930" s="72">
        <v>2.5862069999999999</v>
      </c>
      <c r="CJ930" s="72">
        <v>2.7374749999999999</v>
      </c>
      <c r="CK930" s="72">
        <v>0.48889899999999997</v>
      </c>
      <c r="CL930" s="72">
        <v>1.1333960000000001</v>
      </c>
      <c r="CM930" s="72">
        <v>0.19252900000000001</v>
      </c>
      <c r="CN930" s="73">
        <f t="shared" si="50"/>
        <v>1.1281028000000002</v>
      </c>
      <c r="CO930" s="72">
        <f t="shared" si="51"/>
        <v>0.80790396703341716</v>
      </c>
      <c r="CR930" s="72">
        <v>142</v>
      </c>
      <c r="CS930" s="72" t="s">
        <v>474</v>
      </c>
      <c r="CT930" s="72">
        <v>1.104813</v>
      </c>
      <c r="CU930" s="72">
        <v>1.05481</v>
      </c>
      <c r="CV930" s="72">
        <v>0.53648099999999999</v>
      </c>
      <c r="CW930" s="72">
        <v>0.91787799999999997</v>
      </c>
      <c r="CX930" s="72">
        <v>0.40989500000000001</v>
      </c>
      <c r="CY930" s="72">
        <v>6.2004289999999997</v>
      </c>
      <c r="CZ930" s="72">
        <v>6.7324010000000003</v>
      </c>
      <c r="DA930" s="72">
        <v>2.3401830000000001</v>
      </c>
      <c r="DB930" s="72">
        <v>0.104628</v>
      </c>
      <c r="DC930" s="73">
        <f t="shared" si="52"/>
        <v>2.1557242222222222</v>
      </c>
      <c r="DD930" s="72">
        <f t="shared" si="53"/>
        <v>2.5264893107475626</v>
      </c>
    </row>
    <row r="931" spans="1:108" x14ac:dyDescent="0.2">
      <c r="A931" s="72">
        <v>143</v>
      </c>
      <c r="B931" s="72" t="s">
        <v>474</v>
      </c>
      <c r="C931" s="72">
        <v>0.65082200000000001</v>
      </c>
      <c r="D931" s="72">
        <v>0.27877800000000003</v>
      </c>
      <c r="E931" s="72">
        <v>8.7535000000000002E-2</v>
      </c>
      <c r="F931" s="72">
        <v>0.10344299999999999</v>
      </c>
      <c r="G931" s="72">
        <v>0.24601600000000001</v>
      </c>
      <c r="H931" s="72">
        <v>0.17977699999999999</v>
      </c>
      <c r="I931" s="72">
        <v>0.25115599999999999</v>
      </c>
      <c r="J931" s="72">
        <v>0.691716</v>
      </c>
      <c r="K931" s="72">
        <v>1.2340040000000001</v>
      </c>
      <c r="L931" s="72">
        <v>0.15996099999999999</v>
      </c>
      <c r="M931" s="72">
        <v>1.980812</v>
      </c>
      <c r="N931" s="72">
        <v>3.9943019999999998</v>
      </c>
      <c r="O931" s="72">
        <v>34.001579999999997</v>
      </c>
      <c r="P931" s="72">
        <v>1.084605</v>
      </c>
      <c r="Q931" s="72">
        <v>2.9510749999999999</v>
      </c>
      <c r="R931" s="72">
        <v>0.84154200000000001</v>
      </c>
      <c r="S931" s="72">
        <v>0.62110900000000002</v>
      </c>
      <c r="T931" s="72">
        <v>1.5771710000000001</v>
      </c>
      <c r="U931" s="72">
        <v>1.3135300000000001</v>
      </c>
      <c r="V931" s="72">
        <v>1.0427040000000001</v>
      </c>
      <c r="W931" s="72">
        <v>2.9543590000000002</v>
      </c>
      <c r="X931" s="72">
        <v>1.2703249999999999</v>
      </c>
      <c r="Y931" s="72">
        <v>2.787477</v>
      </c>
      <c r="Z931" s="72">
        <v>0.95261200000000001</v>
      </c>
      <c r="AA931" s="72">
        <v>1.10165</v>
      </c>
      <c r="AB931" s="72">
        <v>0.35019400000000001</v>
      </c>
      <c r="AC931" s="72">
        <v>1.136676</v>
      </c>
      <c r="AD931" s="72">
        <v>0.85740300000000003</v>
      </c>
      <c r="AE931" s="72">
        <v>1.7405060000000001</v>
      </c>
      <c r="AF931" s="72">
        <v>2.203694</v>
      </c>
      <c r="AG931" s="72">
        <v>3.0957599999999998</v>
      </c>
      <c r="AH931" s="72">
        <v>1.059887</v>
      </c>
      <c r="AI931" s="72">
        <v>0.22839799999999999</v>
      </c>
      <c r="AJ931" s="72">
        <v>1.0468360000000001</v>
      </c>
      <c r="AK931" s="72">
        <v>1.3341130000000001</v>
      </c>
      <c r="AL931" s="72">
        <v>1.7746919999999999</v>
      </c>
      <c r="AM931" s="72">
        <v>0.42067300000000002</v>
      </c>
      <c r="AN931" s="72">
        <v>1.876255</v>
      </c>
      <c r="AO931" s="72">
        <v>0.13445799999999999</v>
      </c>
      <c r="AP931" s="72">
        <v>0.30347000000000002</v>
      </c>
      <c r="AQ931" s="72">
        <v>1.0276230949589682</v>
      </c>
      <c r="AR931" s="73">
        <f t="shared" si="47"/>
        <v>1.9743585145111944</v>
      </c>
      <c r="AS931" s="72">
        <f t="shared" si="48"/>
        <v>5.2131130665711725</v>
      </c>
      <c r="AV931" s="72">
        <v>143</v>
      </c>
      <c r="AW931" s="72" t="s">
        <v>474</v>
      </c>
      <c r="AX931" s="72">
        <v>9.8552000000000001E-2</v>
      </c>
      <c r="AY931" s="72">
        <v>6.8402000000000004E-2</v>
      </c>
      <c r="AZ931" s="72">
        <v>0.114513</v>
      </c>
      <c r="BA931" s="72">
        <v>0.26623999999999998</v>
      </c>
      <c r="BB931" s="72">
        <v>7.0849999999999996E-2</v>
      </c>
      <c r="BC931" s="72">
        <v>0.20610500000000001</v>
      </c>
      <c r="BD931" s="72">
        <v>0.133239</v>
      </c>
      <c r="BE931" s="72">
        <v>0.12570799999999999</v>
      </c>
      <c r="BF931" s="72">
        <v>1.51749</v>
      </c>
      <c r="BG931" s="72">
        <v>3.898196</v>
      </c>
      <c r="BH931" s="72">
        <v>3.4073799999999999</v>
      </c>
      <c r="BI931" s="53">
        <v>2.4614199999999999</v>
      </c>
      <c r="BJ931" s="73">
        <f t="shared" si="49"/>
        <v>1.0306745833333333</v>
      </c>
      <c r="BK931" s="72">
        <f t="shared" si="54"/>
        <v>1.4271079072512922</v>
      </c>
      <c r="BM931" s="72">
        <v>143</v>
      </c>
      <c r="BN931" s="72" t="s">
        <v>474</v>
      </c>
      <c r="BO931" s="72">
        <v>0.38144400000000001</v>
      </c>
      <c r="BP931" s="72">
        <v>8.4917999999999993E-2</v>
      </c>
      <c r="BQ931" s="72">
        <v>0.108782</v>
      </c>
      <c r="BR931" s="72">
        <v>1.3379920000000001</v>
      </c>
      <c r="BS931" s="72">
        <v>1.3180270000000001</v>
      </c>
      <c r="BT931" s="72">
        <v>3.315086</v>
      </c>
      <c r="BU931" s="72">
        <v>3.1492230000000001</v>
      </c>
      <c r="BV931" s="72">
        <v>1.8039590000000001</v>
      </c>
      <c r="BW931" s="72">
        <v>1.000348</v>
      </c>
      <c r="BX931" s="72">
        <v>1.298567</v>
      </c>
      <c r="BY931" s="72">
        <v>0.181309</v>
      </c>
      <c r="BZ931" s="72">
        <v>2.1504910000000002</v>
      </c>
      <c r="CA931" s="72">
        <v>1.1161460000000001</v>
      </c>
      <c r="CB931" s="72">
        <v>1.26054</v>
      </c>
      <c r="CC931" s="72">
        <v>0.55708199999999997</v>
      </c>
      <c r="CD931" s="72">
        <v>0.75320500000000001</v>
      </c>
      <c r="CE931" s="72">
        <v>0.99659500000000001</v>
      </c>
      <c r="CF931" s="72">
        <v>0.66388499999999995</v>
      </c>
      <c r="CG931" s="72">
        <v>1.043941</v>
      </c>
      <c r="CH931" s="72">
        <v>0.73822399999999999</v>
      </c>
      <c r="CI931" s="72">
        <v>1.5400499999999999</v>
      </c>
      <c r="CJ931" s="72">
        <v>1.8787199999999999</v>
      </c>
      <c r="CK931" s="72">
        <v>0.63564500000000002</v>
      </c>
      <c r="CL931" s="72">
        <v>1.144279</v>
      </c>
      <c r="CM931" s="72">
        <v>0.104021</v>
      </c>
      <c r="CN931" s="73">
        <f t="shared" si="50"/>
        <v>1.1424991600000003</v>
      </c>
      <c r="CO931" s="72">
        <f t="shared" si="51"/>
        <v>0.84093685204110658</v>
      </c>
      <c r="CR931" s="72">
        <v>143</v>
      </c>
      <c r="CS931" s="72" t="s">
        <v>474</v>
      </c>
      <c r="CT931" s="72">
        <v>1.104813</v>
      </c>
      <c r="CU931" s="72">
        <v>1.4944299999999999</v>
      </c>
      <c r="CV931" s="72">
        <v>0.581202</v>
      </c>
      <c r="CW931" s="72">
        <v>1.9595389999999999</v>
      </c>
      <c r="CX931" s="72">
        <v>0.72037799999999996</v>
      </c>
      <c r="CY931" s="72">
        <v>5.3819290000000004</v>
      </c>
      <c r="CZ931" s="72">
        <v>6.4461409999999999</v>
      </c>
      <c r="DA931" s="72">
        <v>1.5854889999999999</v>
      </c>
      <c r="DB931" s="72">
        <v>0.29772900000000002</v>
      </c>
      <c r="DC931" s="73">
        <f t="shared" si="52"/>
        <v>2.1746277777777778</v>
      </c>
      <c r="DD931" s="72">
        <f t="shared" si="53"/>
        <v>2.1997080443384287</v>
      </c>
    </row>
    <row r="932" spans="1:108" x14ac:dyDescent="0.2">
      <c r="A932" s="72">
        <v>144</v>
      </c>
      <c r="B932" s="72" t="s">
        <v>474</v>
      </c>
      <c r="C932" s="72">
        <v>1.370625</v>
      </c>
      <c r="D932" s="72">
        <v>0.59737799999999996</v>
      </c>
      <c r="E932" s="72">
        <v>8.5544999999999996E-2</v>
      </c>
      <c r="F932" s="72">
        <v>0.10344299999999999</v>
      </c>
      <c r="G932" s="72">
        <v>0.144009</v>
      </c>
      <c r="H932" s="72">
        <v>0.22504299999999999</v>
      </c>
      <c r="I932" s="72">
        <v>0.19464600000000001</v>
      </c>
      <c r="J932" s="72">
        <v>1.4478960000000001</v>
      </c>
      <c r="K932" s="72">
        <v>0.82266899999999998</v>
      </c>
      <c r="L932" s="72">
        <v>3.2280150000000001</v>
      </c>
      <c r="M932" s="72">
        <v>0.94927099999999998</v>
      </c>
      <c r="N932" s="72">
        <v>1.2065319999999999</v>
      </c>
      <c r="O932" s="72">
        <v>13.83648</v>
      </c>
      <c r="P932" s="72">
        <v>0.78562399999999999</v>
      </c>
      <c r="Q932" s="72">
        <v>1.8133410000000001</v>
      </c>
      <c r="R932" s="72">
        <v>0.44468999999999997</v>
      </c>
      <c r="S932" s="72">
        <v>0.428041</v>
      </c>
      <c r="T932" s="72">
        <v>0.95913999999999999</v>
      </c>
      <c r="U932" s="72">
        <v>0.66487300000000005</v>
      </c>
      <c r="V932" s="72">
        <v>0.96177800000000002</v>
      </c>
      <c r="W932" s="72">
        <v>2.3261340000000001</v>
      </c>
      <c r="X932" s="72">
        <v>0.84459499999999998</v>
      </c>
      <c r="Y932" s="72">
        <v>1.463571</v>
      </c>
      <c r="Z932" s="72">
        <v>0.59909299999999999</v>
      </c>
      <c r="AA932" s="72">
        <v>0.73297100000000004</v>
      </c>
      <c r="AB932" s="72">
        <v>0.18974099999999999</v>
      </c>
      <c r="AC932" s="72">
        <v>0.65476199999999996</v>
      </c>
      <c r="AD932" s="72">
        <v>0.53783700000000001</v>
      </c>
      <c r="AE932" s="72">
        <v>1.6460090000000001</v>
      </c>
      <c r="AF932" s="72">
        <v>1.9301470000000001</v>
      </c>
      <c r="AG932" s="72">
        <v>1.54057</v>
      </c>
      <c r="AH932" s="72">
        <v>0.55514200000000002</v>
      </c>
      <c r="AI932" s="72">
        <v>0.198514</v>
      </c>
      <c r="AJ932" s="72">
        <v>0.93052100000000004</v>
      </c>
      <c r="AK932" s="72">
        <v>1.11826</v>
      </c>
      <c r="AL932" s="72">
        <v>1.311728</v>
      </c>
      <c r="AM932" s="72">
        <v>0.18473999999999999</v>
      </c>
      <c r="AN932" s="72">
        <v>1.065512</v>
      </c>
      <c r="AO932" s="72">
        <v>8.6548E-2</v>
      </c>
      <c r="AP932" s="72">
        <v>0.246388</v>
      </c>
      <c r="AQ932" s="72">
        <v>0.69301969519343487</v>
      </c>
      <c r="AR932" s="73">
        <f t="shared" si="47"/>
        <v>1.1981668706144744</v>
      </c>
      <c r="AS932" s="72">
        <f t="shared" si="48"/>
        <v>2.1313246636005778</v>
      </c>
      <c r="AV932" s="72">
        <v>144</v>
      </c>
      <c r="AW932" s="72" t="s">
        <v>474</v>
      </c>
      <c r="AX932" s="72">
        <v>0.107122</v>
      </c>
      <c r="AY932" s="72">
        <v>7.8173999999999993E-2</v>
      </c>
      <c r="AZ932" s="72">
        <v>0.114513</v>
      </c>
      <c r="BA932" s="72">
        <v>0.31948900000000002</v>
      </c>
      <c r="BB932" s="72">
        <v>0.143349</v>
      </c>
      <c r="BC932" s="72">
        <v>0.22095999999999999</v>
      </c>
      <c r="BD932" s="72">
        <v>0.33472400000000002</v>
      </c>
      <c r="BE932" s="72">
        <v>0.44140800000000002</v>
      </c>
      <c r="BF932" s="72">
        <v>0.84876499999999999</v>
      </c>
      <c r="BG932" s="72">
        <v>2.333907</v>
      </c>
      <c r="BH932" s="72">
        <v>3.0308730000000002</v>
      </c>
      <c r="BI932" s="53">
        <v>1.6280866666666667</v>
      </c>
      <c r="BJ932" s="73">
        <f t="shared" si="49"/>
        <v>0.80011422222222217</v>
      </c>
      <c r="BK932" s="72">
        <f t="shared" si="54"/>
        <v>1.004159059402344</v>
      </c>
      <c r="BM932" s="72">
        <v>144</v>
      </c>
      <c r="BN932" s="72" t="s">
        <v>474</v>
      </c>
      <c r="BO932" s="72">
        <v>0.476831</v>
      </c>
      <c r="BP932" s="72">
        <v>8.0672999999999995E-2</v>
      </c>
      <c r="BQ932" s="72">
        <v>8.5707000000000005E-2</v>
      </c>
      <c r="BR932" s="72">
        <v>0.91097300000000003</v>
      </c>
      <c r="BS932" s="72">
        <v>0.73979600000000001</v>
      </c>
      <c r="BT932" s="72">
        <v>2.3646590000000001</v>
      </c>
      <c r="BU932" s="72">
        <v>1.8168599999999999</v>
      </c>
      <c r="BV932" s="72">
        <v>1.225255</v>
      </c>
      <c r="BW932" s="72">
        <v>0.839422</v>
      </c>
      <c r="BX932" s="72">
        <v>0.76413900000000001</v>
      </c>
      <c r="BY932" s="72">
        <v>0.14504700000000001</v>
      </c>
      <c r="BZ932" s="72">
        <v>1.321731</v>
      </c>
      <c r="CA932" s="72">
        <v>0.58893200000000001</v>
      </c>
      <c r="CB932" s="72">
        <v>0.79050799999999999</v>
      </c>
      <c r="CC932" s="72">
        <v>0.459783</v>
      </c>
      <c r="CD932" s="72">
        <v>0.55288499999999996</v>
      </c>
      <c r="CE932" s="72">
        <v>0.40815299999999999</v>
      </c>
      <c r="CF932" s="72">
        <v>0.58485100000000001</v>
      </c>
      <c r="CG932" s="72">
        <v>0.81650299999999998</v>
      </c>
      <c r="CH932" s="72">
        <v>0.67481899999999995</v>
      </c>
      <c r="CI932" s="72">
        <v>1.2302439999999999</v>
      </c>
      <c r="CJ932" s="72">
        <v>0.99826400000000004</v>
      </c>
      <c r="CK932" s="72">
        <v>0.40982400000000002</v>
      </c>
      <c r="CL932" s="72">
        <v>0.90174100000000001</v>
      </c>
      <c r="CM932" s="72">
        <v>8.3946999999999994E-2</v>
      </c>
      <c r="CN932" s="73">
        <f t="shared" si="50"/>
        <v>0.77086187999999989</v>
      </c>
      <c r="CO932" s="72">
        <f t="shared" si="51"/>
        <v>0.53349384626709606</v>
      </c>
      <c r="CR932" s="72">
        <v>144</v>
      </c>
      <c r="CS932" s="72" t="s">
        <v>474</v>
      </c>
      <c r="CT932" s="72">
        <v>1.3415630000000001</v>
      </c>
      <c r="CU932" s="72">
        <v>1.186709</v>
      </c>
      <c r="CV932" s="72">
        <v>0.64081500000000002</v>
      </c>
      <c r="CW932" s="72">
        <v>1.6274169999999999</v>
      </c>
      <c r="CX932" s="72">
        <v>0.48805599999999999</v>
      </c>
      <c r="CY932" s="72">
        <v>3.1002139999999998</v>
      </c>
      <c r="CZ932" s="72">
        <v>5.2904999999999998</v>
      </c>
      <c r="DA932" s="72">
        <v>1.1161829999999999</v>
      </c>
      <c r="DB932" s="72">
        <v>0.21618100000000001</v>
      </c>
      <c r="DC932" s="73">
        <f t="shared" si="52"/>
        <v>1.6675153333333332</v>
      </c>
      <c r="DD932" s="72">
        <f t="shared" si="53"/>
        <v>1.5958245312701991</v>
      </c>
    </row>
    <row r="933" spans="1:108" x14ac:dyDescent="0.2">
      <c r="A933" s="72">
        <v>145</v>
      </c>
      <c r="B933" s="72" t="s">
        <v>474</v>
      </c>
      <c r="C933" s="72">
        <v>1.1101970000000001</v>
      </c>
      <c r="D933" s="72">
        <v>0.54184399999999999</v>
      </c>
      <c r="E933" s="72">
        <v>0.282499</v>
      </c>
      <c r="F933" s="72">
        <v>0.80685200000000001</v>
      </c>
      <c r="G933" s="72">
        <v>0.51003200000000004</v>
      </c>
      <c r="H933" s="72">
        <v>0.902756</v>
      </c>
      <c r="I933" s="72">
        <v>0.781721</v>
      </c>
      <c r="J933" s="72">
        <v>0.88920299999999997</v>
      </c>
      <c r="K933" s="72">
        <v>0.63786699999999996</v>
      </c>
      <c r="L933" s="72">
        <v>3.2376119999999999</v>
      </c>
      <c r="M933" s="72">
        <v>0.77207400000000004</v>
      </c>
      <c r="N933" s="72">
        <v>0.71192800000000001</v>
      </c>
      <c r="O933" s="72">
        <v>7.9009429999999998</v>
      </c>
      <c r="P933" s="72">
        <v>0.54389299999999996</v>
      </c>
      <c r="Q933" s="72">
        <v>1.283404</v>
      </c>
      <c r="R933" s="72">
        <v>0.37902000000000002</v>
      </c>
      <c r="S933" s="72">
        <v>0.33375199999999999</v>
      </c>
      <c r="T933" s="72">
        <v>0.806925</v>
      </c>
      <c r="U933" s="72">
        <v>0.42830400000000002</v>
      </c>
      <c r="V933" s="72">
        <v>0.84661399999999998</v>
      </c>
      <c r="W933" s="72">
        <v>2.232748</v>
      </c>
      <c r="X933" s="72">
        <v>0.741595</v>
      </c>
      <c r="Y933" s="72">
        <v>1.088222</v>
      </c>
      <c r="Z933" s="72">
        <v>0.53882399999999997</v>
      </c>
      <c r="AA933" s="72">
        <v>0.55155699999999996</v>
      </c>
      <c r="AB933" s="72">
        <v>0.12989000000000001</v>
      </c>
      <c r="AC933" s="72">
        <v>0.45329700000000001</v>
      </c>
      <c r="AD933" s="72">
        <v>0.33765499999999998</v>
      </c>
      <c r="AE933" s="72">
        <v>1.463608</v>
      </c>
      <c r="AF933" s="72">
        <v>1.3414740000000001</v>
      </c>
      <c r="AG933" s="72">
        <v>1.2920320000000001</v>
      </c>
      <c r="AH933" s="72">
        <v>0.30160599999999999</v>
      </c>
      <c r="AI933" s="72">
        <v>0.175034</v>
      </c>
      <c r="AJ933" s="72">
        <v>0.56865299999999996</v>
      </c>
      <c r="AK933" s="72">
        <v>0.86062799999999995</v>
      </c>
      <c r="AL933" s="72">
        <v>1.0339499999999999</v>
      </c>
      <c r="AM933" s="72">
        <v>0.12798200000000001</v>
      </c>
      <c r="AN933" s="72">
        <v>0.71787199999999995</v>
      </c>
      <c r="AO933" s="72">
        <v>8.1911999999999999E-2</v>
      </c>
      <c r="AP933" s="72">
        <v>0.22897300000000001</v>
      </c>
      <c r="AQ933" s="72">
        <v>0.47137549824150055</v>
      </c>
      <c r="AR933" s="73">
        <f t="shared" si="47"/>
        <v>0.93771530483515853</v>
      </c>
      <c r="AS933" s="72">
        <f t="shared" si="48"/>
        <v>1.256755127138403</v>
      </c>
      <c r="AV933" s="72">
        <v>145</v>
      </c>
      <c r="AW933" s="72" t="s">
        <v>474</v>
      </c>
      <c r="AX933" s="72">
        <v>0.82701400000000003</v>
      </c>
      <c r="AY933" s="72">
        <v>0.26383699999999999</v>
      </c>
      <c r="AZ933" s="72">
        <v>0.21323</v>
      </c>
      <c r="BA933" s="72">
        <v>0.86084300000000002</v>
      </c>
      <c r="BB933" s="72">
        <v>0.69202799999999998</v>
      </c>
      <c r="BC933" s="72">
        <v>0.85970000000000002</v>
      </c>
      <c r="BD933" s="72">
        <v>0.47121200000000002</v>
      </c>
      <c r="BE933" s="72">
        <v>0.42997999999999997</v>
      </c>
      <c r="BF933" s="72">
        <v>0.47153699999999998</v>
      </c>
      <c r="BG933" s="72">
        <v>1.464062</v>
      </c>
      <c r="BH933" s="72">
        <v>1.8323290000000001</v>
      </c>
      <c r="BI933" s="53">
        <v>0.85262370370370366</v>
      </c>
      <c r="BJ933" s="73">
        <f t="shared" si="49"/>
        <v>0.76986630864197514</v>
      </c>
      <c r="BK933" s="72">
        <f t="shared" si="54"/>
        <v>0.49954085312844143</v>
      </c>
      <c r="BM933" s="72">
        <v>145</v>
      </c>
      <c r="BN933" s="72" t="s">
        <v>474</v>
      </c>
      <c r="BO933" s="72">
        <v>7.057042</v>
      </c>
      <c r="BP933" s="72">
        <v>0.26324700000000001</v>
      </c>
      <c r="BQ933" s="72">
        <v>0.47798000000000002</v>
      </c>
      <c r="BR933" s="72">
        <v>0.63405800000000001</v>
      </c>
      <c r="BS933" s="72">
        <v>0.926871</v>
      </c>
      <c r="BT933" s="72">
        <v>1.7031620000000001</v>
      </c>
      <c r="BU933" s="72">
        <v>1.8653120000000001</v>
      </c>
      <c r="BV933" s="72">
        <v>1.1893359999999999</v>
      </c>
      <c r="BW933" s="72">
        <v>0.71619100000000002</v>
      </c>
      <c r="BX933" s="72">
        <v>0.60006000000000004</v>
      </c>
      <c r="BY933" s="72">
        <v>0.114511</v>
      </c>
      <c r="BZ933" s="72">
        <v>1.0573840000000001</v>
      </c>
      <c r="CA933" s="72">
        <v>0.49583199999999999</v>
      </c>
      <c r="CB933" s="72">
        <v>0.77863899999999997</v>
      </c>
      <c r="CC933" s="72">
        <v>0.42735099999999998</v>
      </c>
      <c r="CD933" s="72">
        <v>0.44070500000000001</v>
      </c>
      <c r="CE933" s="72">
        <v>0.38060899999999998</v>
      </c>
      <c r="CF933" s="72">
        <v>0.36355500000000002</v>
      </c>
      <c r="CG933" s="72">
        <v>0.56632099999999996</v>
      </c>
      <c r="CH933" s="72">
        <v>0.51630399999999999</v>
      </c>
      <c r="CI933" s="72">
        <v>1.0326869999999999</v>
      </c>
      <c r="CJ933" s="72">
        <v>0.68824399999999997</v>
      </c>
      <c r="CK933" s="72">
        <v>0.35659999999999997</v>
      </c>
      <c r="CL933" s="72">
        <v>0.50217699999999998</v>
      </c>
      <c r="CM933" s="72">
        <v>8.9421E-2</v>
      </c>
      <c r="CN933" s="73">
        <f t="shared" si="50"/>
        <v>0.92974396000000015</v>
      </c>
      <c r="CO933" s="72">
        <f t="shared" si="51"/>
        <v>1.3473699772553343</v>
      </c>
      <c r="CR933" s="72">
        <v>145</v>
      </c>
      <c r="CS933" s="72" t="s">
        <v>474</v>
      </c>
      <c r="CT933" s="72">
        <v>1.4993749999999999</v>
      </c>
      <c r="CU933" s="72">
        <v>1.6701269999999999</v>
      </c>
      <c r="CV933" s="72">
        <v>4.5004720000000002</v>
      </c>
      <c r="CW933" s="72">
        <v>1.1745129999999999</v>
      </c>
      <c r="CX933" s="72">
        <v>0.232322</v>
      </c>
      <c r="CY933" s="72">
        <v>2.3065709999999999</v>
      </c>
      <c r="CZ933" s="72">
        <v>3.1912630000000002</v>
      </c>
      <c r="DA933" s="72">
        <v>0.79750200000000004</v>
      </c>
      <c r="DB933" s="72">
        <v>0.23464399999999999</v>
      </c>
      <c r="DC933" s="73">
        <f t="shared" si="52"/>
        <v>1.7340876666666665</v>
      </c>
      <c r="DD933" s="72">
        <f t="shared" si="53"/>
        <v>1.4078844211782806</v>
      </c>
    </row>
    <row r="934" spans="1:108" x14ac:dyDescent="0.2">
      <c r="A934" s="72">
        <v>146</v>
      </c>
      <c r="B934" s="72" t="s">
        <v>474</v>
      </c>
      <c r="C934" s="72">
        <v>1.0194080000000001</v>
      </c>
      <c r="D934" s="72">
        <v>0.40074900000000002</v>
      </c>
      <c r="E934" s="72">
        <v>1.0524089999999999</v>
      </c>
      <c r="F934" s="72">
        <v>0.92063899999999999</v>
      </c>
      <c r="G934" s="72">
        <v>0.84005399999999997</v>
      </c>
      <c r="H934" s="72">
        <v>0.97777499999999995</v>
      </c>
      <c r="I934" s="72">
        <v>0.89474100000000001</v>
      </c>
      <c r="J934" s="72">
        <v>0.63441400000000003</v>
      </c>
      <c r="K934" s="72">
        <v>0.44114199999999998</v>
      </c>
      <c r="L934" s="72">
        <v>1.833154</v>
      </c>
      <c r="M934" s="72">
        <v>0.686639</v>
      </c>
      <c r="N934" s="72">
        <v>0.53956800000000005</v>
      </c>
      <c r="O934" s="72">
        <v>5.5031420000000004</v>
      </c>
      <c r="P934" s="72">
        <v>0.39758199999999999</v>
      </c>
      <c r="Q934" s="72">
        <v>0.79616200000000004</v>
      </c>
      <c r="R934" s="72">
        <v>0.35127900000000001</v>
      </c>
      <c r="S934" s="72">
        <v>0.332256</v>
      </c>
      <c r="T934" s="72">
        <v>0.49148999999999998</v>
      </c>
      <c r="U934" s="72">
        <v>0.52083299999999999</v>
      </c>
      <c r="V934" s="72">
        <v>0.82897600000000005</v>
      </c>
      <c r="W934" s="72">
        <v>2.2582179999999998</v>
      </c>
      <c r="X934" s="72">
        <v>0.72957899999999998</v>
      </c>
      <c r="Y934" s="72">
        <v>0.91654999999999998</v>
      </c>
      <c r="Z934" s="72">
        <v>0.52083299999999999</v>
      </c>
      <c r="AA934" s="72">
        <v>0.44329400000000002</v>
      </c>
      <c r="AB934" s="72">
        <v>0.10696799999999999</v>
      </c>
      <c r="AC934" s="72">
        <v>0.41323300000000002</v>
      </c>
      <c r="AD934" s="72">
        <v>0.27494800000000003</v>
      </c>
      <c r="AE934" s="72">
        <v>1.377901</v>
      </c>
      <c r="AF934" s="72">
        <v>1.218925</v>
      </c>
      <c r="AG934" s="72">
        <v>1.173246</v>
      </c>
      <c r="AH934" s="72">
        <v>0.25275999999999998</v>
      </c>
      <c r="AI934" s="72">
        <v>0.147285</v>
      </c>
      <c r="AJ934" s="72">
        <v>0.43941200000000002</v>
      </c>
      <c r="AK934" s="72">
        <v>0.84113199999999999</v>
      </c>
      <c r="AL934" s="72">
        <v>0.72530799999999995</v>
      </c>
      <c r="AM934" s="72">
        <v>0.12019199999999999</v>
      </c>
      <c r="AN934" s="72">
        <v>0.70657599999999998</v>
      </c>
      <c r="AO934" s="72">
        <v>7.8820000000000001E-2</v>
      </c>
      <c r="AP934" s="72">
        <v>0.24509800000000001</v>
      </c>
      <c r="AQ934" s="72">
        <v>0.39932590855803046</v>
      </c>
      <c r="AR934" s="73">
        <f t="shared" si="47"/>
        <v>0.80126868069653734</v>
      </c>
      <c r="AS934" s="72">
        <f t="shared" si="48"/>
        <v>0.87656253889850533</v>
      </c>
      <c r="AV934" s="72">
        <v>146</v>
      </c>
      <c r="AW934" s="72" t="s">
        <v>474</v>
      </c>
      <c r="AX934" s="72">
        <v>1.1397740000000001</v>
      </c>
      <c r="AY934" s="72">
        <v>0.61073299999999997</v>
      </c>
      <c r="AZ934" s="72">
        <v>0.37512699999999999</v>
      </c>
      <c r="BA934" s="72">
        <v>0.84309599999999996</v>
      </c>
      <c r="BB934" s="72">
        <v>0.927647</v>
      </c>
      <c r="BC934" s="72">
        <v>0.989676</v>
      </c>
      <c r="BD934" s="72">
        <v>0.30872500000000003</v>
      </c>
      <c r="BE934" s="72">
        <v>0.28713</v>
      </c>
      <c r="BF934" s="72">
        <v>0.36865599999999998</v>
      </c>
      <c r="BG934" s="72">
        <v>1.4568970000000001</v>
      </c>
      <c r="BH934" s="72">
        <v>1.7319279999999999</v>
      </c>
      <c r="BI934" s="53">
        <v>0.79861111111111116</v>
      </c>
      <c r="BJ934" s="73">
        <f t="shared" si="49"/>
        <v>0.81983334259259255</v>
      </c>
      <c r="BK934" s="72">
        <f t="shared" si="54"/>
        <v>0.4869447176212659</v>
      </c>
      <c r="BM934" s="72">
        <v>146</v>
      </c>
      <c r="BN934" s="72" t="s">
        <v>474</v>
      </c>
      <c r="BO934" s="72">
        <v>8.9056339999999992</v>
      </c>
      <c r="BP934" s="72">
        <v>0.62981200000000004</v>
      </c>
      <c r="BQ934" s="72">
        <v>1.1636340000000001</v>
      </c>
      <c r="BR934" s="72">
        <v>0.50465800000000005</v>
      </c>
      <c r="BS934" s="72">
        <v>0.42516900000000002</v>
      </c>
      <c r="BT934" s="72">
        <v>1.619526</v>
      </c>
      <c r="BU934" s="72">
        <v>1.5261629999999999</v>
      </c>
      <c r="BV934" s="72">
        <v>0.96184499999999995</v>
      </c>
      <c r="BW934" s="72">
        <v>0.55381599999999997</v>
      </c>
      <c r="BX934" s="72">
        <v>0.54849199999999998</v>
      </c>
      <c r="BY934" s="72">
        <v>0.114511</v>
      </c>
      <c r="BZ934" s="72">
        <v>1.135974</v>
      </c>
      <c r="CA934" s="72">
        <v>0.37867400000000001</v>
      </c>
      <c r="CB934" s="72">
        <v>0.59584899999999996</v>
      </c>
      <c r="CC934" s="72">
        <v>0.42735099999999998</v>
      </c>
      <c r="CD934" s="72">
        <v>0.40865400000000002</v>
      </c>
      <c r="CE934" s="72">
        <v>0.33804099999999998</v>
      </c>
      <c r="CF934" s="72">
        <v>0.52952699999999997</v>
      </c>
      <c r="CG934" s="72">
        <v>0.52083299999999999</v>
      </c>
      <c r="CH934" s="72">
        <v>0.480072</v>
      </c>
      <c r="CI934" s="72">
        <v>1.0686059999999999</v>
      </c>
      <c r="CJ934" s="72">
        <v>0.53323399999999999</v>
      </c>
      <c r="CK934" s="72">
        <v>0.29805399999999999</v>
      </c>
      <c r="CL934" s="72">
        <v>0.51461400000000002</v>
      </c>
      <c r="CM934" s="72">
        <v>7.7559000000000003E-2</v>
      </c>
      <c r="CN934" s="73">
        <f t="shared" si="50"/>
        <v>0.97041208000000023</v>
      </c>
      <c r="CO934" s="72">
        <f t="shared" si="51"/>
        <v>1.6989294628454243</v>
      </c>
      <c r="CR934" s="72">
        <v>146</v>
      </c>
      <c r="CS934" s="72" t="s">
        <v>474</v>
      </c>
      <c r="CT934" s="72">
        <v>2.0714999999999999</v>
      </c>
      <c r="CU934" s="72">
        <v>1.6701269999999999</v>
      </c>
      <c r="CV934" s="72">
        <v>5.3499140000000001</v>
      </c>
      <c r="CW934" s="72">
        <v>0.95410399999999995</v>
      </c>
      <c r="CX934" s="72">
        <v>0.199185</v>
      </c>
      <c r="CY934" s="72">
        <v>1.6865000000000001</v>
      </c>
      <c r="CZ934" s="72">
        <v>1.928275</v>
      </c>
      <c r="DA934" s="72">
        <v>0.72298200000000001</v>
      </c>
      <c r="DB934" s="72">
        <v>0.241568</v>
      </c>
      <c r="DC934" s="73">
        <f t="shared" si="52"/>
        <v>1.6471283333333331</v>
      </c>
      <c r="DD934" s="72">
        <f t="shared" si="53"/>
        <v>1.5563701535509638</v>
      </c>
    </row>
    <row r="935" spans="1:108" x14ac:dyDescent="0.2">
      <c r="A935" s="72">
        <v>147</v>
      </c>
      <c r="B935" s="72" t="s">
        <v>474</v>
      </c>
      <c r="C935" s="72">
        <v>0.926875</v>
      </c>
      <c r="D935" s="72">
        <v>0.391758</v>
      </c>
      <c r="E935" s="72">
        <v>0.89922299999999999</v>
      </c>
      <c r="F935" s="72">
        <v>0.63617199999999996</v>
      </c>
      <c r="G935" s="72">
        <v>0.75004800000000005</v>
      </c>
      <c r="H935" s="72">
        <v>0.76178299999999999</v>
      </c>
      <c r="I935" s="72">
        <v>0.58079700000000001</v>
      </c>
      <c r="J935" s="72">
        <v>0.55255399999999999</v>
      </c>
      <c r="K935" s="72">
        <v>0.42921799999999999</v>
      </c>
      <c r="L935" s="72">
        <v>1.167716</v>
      </c>
      <c r="M935" s="72">
        <v>0.64234000000000002</v>
      </c>
      <c r="N935" s="72">
        <v>0.62450399999999995</v>
      </c>
      <c r="O935" s="72">
        <v>5.5817639999999997</v>
      </c>
      <c r="P935" s="72">
        <v>0.34987299999999999</v>
      </c>
      <c r="Q935" s="72">
        <v>0.68816600000000006</v>
      </c>
      <c r="R935" s="72">
        <v>0.38821899999999998</v>
      </c>
      <c r="S935" s="72">
        <v>0.308309</v>
      </c>
      <c r="T935" s="72">
        <v>0.46948299999999998</v>
      </c>
      <c r="U935" s="72">
        <v>0.4884</v>
      </c>
      <c r="V935" s="72">
        <v>0.73663699999999999</v>
      </c>
      <c r="W935" s="72">
        <v>2.2667069999999998</v>
      </c>
      <c r="X935" s="72">
        <v>0.65232900000000005</v>
      </c>
      <c r="Y935" s="72">
        <v>0.90782099999999999</v>
      </c>
      <c r="Z935" s="72">
        <v>0.50194300000000003</v>
      </c>
      <c r="AA935" s="72">
        <v>0.47986899999999999</v>
      </c>
      <c r="AB935" s="72">
        <v>0.10696799999999999</v>
      </c>
      <c r="AC935" s="72">
        <v>0.38804899999999998</v>
      </c>
      <c r="AD935" s="72">
        <v>0.20500499999999999</v>
      </c>
      <c r="AE935" s="72">
        <v>1.1823140000000001</v>
      </c>
      <c r="AF935" s="72">
        <v>1.1598390000000001</v>
      </c>
      <c r="AG935" s="72">
        <v>0.83881600000000001</v>
      </c>
      <c r="AH935" s="72">
        <v>0.197711</v>
      </c>
      <c r="AI935" s="72">
        <v>0.1729</v>
      </c>
      <c r="AJ935" s="72">
        <v>0.49110900000000002</v>
      </c>
      <c r="AK935" s="72">
        <v>0.64616799999999996</v>
      </c>
      <c r="AL935" s="72">
        <v>0.78703800000000002</v>
      </c>
      <c r="AM935" s="72">
        <v>0.113515</v>
      </c>
      <c r="AN935" s="72">
        <v>0.58232899999999999</v>
      </c>
      <c r="AO935" s="72">
        <v>8.3457000000000003E-2</v>
      </c>
      <c r="AP935" s="72">
        <v>0.222523</v>
      </c>
      <c r="AQ935" s="72">
        <v>0.36330105509964833</v>
      </c>
      <c r="AR935" s="73">
        <f t="shared" si="47"/>
        <v>0.72496463549023527</v>
      </c>
      <c r="AS935" s="72">
        <f t="shared" si="48"/>
        <v>0.86920822047194812</v>
      </c>
      <c r="AV935" s="72">
        <v>147</v>
      </c>
      <c r="AW935" s="72" t="s">
        <v>474</v>
      </c>
      <c r="AX935" s="72">
        <v>0.86981900000000001</v>
      </c>
      <c r="AY935" s="72">
        <v>0.420184</v>
      </c>
      <c r="AZ935" s="72">
        <v>0.26061400000000001</v>
      </c>
      <c r="BA935" s="72">
        <v>0.70109900000000003</v>
      </c>
      <c r="BB935" s="72">
        <v>0.65083599999999997</v>
      </c>
      <c r="BC935" s="72">
        <v>0.78357100000000002</v>
      </c>
      <c r="BD935" s="72">
        <v>0.165737</v>
      </c>
      <c r="BE935" s="72">
        <v>0.23141800000000001</v>
      </c>
      <c r="BF935" s="72">
        <v>0.38580199999999998</v>
      </c>
      <c r="BG935" s="72">
        <v>1.3423510000000001</v>
      </c>
      <c r="BH935" s="72">
        <v>1.6001510000000001</v>
      </c>
      <c r="BI935" s="53">
        <v>0.71373481481481482</v>
      </c>
      <c r="BJ935" s="73">
        <f t="shared" si="49"/>
        <v>0.67710973456790124</v>
      </c>
      <c r="BK935" s="72">
        <f t="shared" si="54"/>
        <v>0.46137281583656808</v>
      </c>
      <c r="BM935" s="72">
        <v>147</v>
      </c>
      <c r="BN935" s="72" t="s">
        <v>474</v>
      </c>
      <c r="BO935" s="72">
        <v>5.0394370000000004</v>
      </c>
      <c r="BP935" s="72">
        <v>0.55904699999999996</v>
      </c>
      <c r="BQ935" s="72">
        <v>0.96914599999999995</v>
      </c>
      <c r="BR935" s="72">
        <v>0.49171900000000002</v>
      </c>
      <c r="BS935" s="72">
        <v>0.46768799999999999</v>
      </c>
      <c r="BT935" s="72">
        <v>1.49787</v>
      </c>
      <c r="BU935" s="72">
        <v>1.550386</v>
      </c>
      <c r="BV935" s="72">
        <v>0.87404199999999999</v>
      </c>
      <c r="BW935" s="72">
        <v>0.66110000000000002</v>
      </c>
      <c r="BX935" s="72">
        <v>0.48754900000000001</v>
      </c>
      <c r="BY935" s="72">
        <v>0.10878500000000001</v>
      </c>
      <c r="BZ935" s="72">
        <v>1.0645290000000001</v>
      </c>
      <c r="CA935" s="72">
        <v>0.44352900000000001</v>
      </c>
      <c r="CB935" s="72">
        <v>0.57210899999999998</v>
      </c>
      <c r="CC935" s="72">
        <v>0.39301000000000003</v>
      </c>
      <c r="CD935" s="72">
        <v>0.42468</v>
      </c>
      <c r="CE935" s="72">
        <v>0.28545700000000002</v>
      </c>
      <c r="CF935" s="72">
        <v>0.37146000000000001</v>
      </c>
      <c r="CG935" s="72">
        <v>0.45032800000000001</v>
      </c>
      <c r="CH935" s="72">
        <v>0.42572399999999999</v>
      </c>
      <c r="CI935" s="72">
        <v>0.82165900000000003</v>
      </c>
      <c r="CJ935" s="72">
        <v>0.53633500000000001</v>
      </c>
      <c r="CK935" s="72">
        <v>0.27448299999999998</v>
      </c>
      <c r="CL935" s="72">
        <v>0.63277399999999995</v>
      </c>
      <c r="CM935" s="72">
        <v>8.0296999999999993E-2</v>
      </c>
      <c r="CN935" s="73">
        <f t="shared" si="50"/>
        <v>0.77932571999999989</v>
      </c>
      <c r="CO935" s="72">
        <f t="shared" si="51"/>
        <v>0.95879467321169798</v>
      </c>
      <c r="CR935" s="72">
        <v>147</v>
      </c>
      <c r="CS935" s="72" t="s">
        <v>474</v>
      </c>
      <c r="CT935" s="72">
        <v>2.9790000000000001</v>
      </c>
      <c r="CU935" s="72">
        <v>2.2415189999999998</v>
      </c>
      <c r="CV935" s="72">
        <v>3.7553649999999998</v>
      </c>
      <c r="CW935" s="72">
        <v>0.89372200000000002</v>
      </c>
      <c r="CX935" s="72">
        <v>0.17361099999999999</v>
      </c>
      <c r="CY935" s="72">
        <v>1.835286</v>
      </c>
      <c r="CZ935" s="72">
        <v>2.1244160000000001</v>
      </c>
      <c r="DA935" s="72">
        <v>0.76737900000000003</v>
      </c>
      <c r="DB935" s="72">
        <v>0.23849100000000001</v>
      </c>
      <c r="DC935" s="73">
        <f t="shared" si="52"/>
        <v>1.6676432222222219</v>
      </c>
      <c r="DD935" s="72">
        <f t="shared" si="53"/>
        <v>1.2413881233900799</v>
      </c>
    </row>
    <row r="936" spans="1:108" x14ac:dyDescent="0.2">
      <c r="A936" s="72">
        <v>148</v>
      </c>
      <c r="B936" s="72" t="s">
        <v>474</v>
      </c>
      <c r="C936" s="72">
        <v>0.89259900000000003</v>
      </c>
      <c r="D936" s="72">
        <v>0.31069200000000002</v>
      </c>
      <c r="E936" s="72">
        <v>0.53316799999999998</v>
      </c>
      <c r="F936" s="72">
        <v>0.444803</v>
      </c>
      <c r="G936" s="72">
        <v>0.51003200000000004</v>
      </c>
      <c r="H936" s="72">
        <v>0.698411</v>
      </c>
      <c r="I936" s="72">
        <v>0.48975299999999999</v>
      </c>
      <c r="J936" s="72">
        <v>0.470694</v>
      </c>
      <c r="K936" s="72">
        <v>0.42921799999999999</v>
      </c>
      <c r="L936" s="72">
        <v>0.90218100000000001</v>
      </c>
      <c r="M936" s="72">
        <v>0.54108400000000001</v>
      </c>
      <c r="N936" s="72">
        <v>0.59202900000000003</v>
      </c>
      <c r="O936" s="72">
        <v>5.8569149999999999</v>
      </c>
      <c r="P936" s="72">
        <v>0.31806600000000002</v>
      </c>
      <c r="Q936" s="72">
        <v>0.67811900000000003</v>
      </c>
      <c r="R936" s="72">
        <v>0.26777600000000001</v>
      </c>
      <c r="S936" s="72">
        <v>0.228987</v>
      </c>
      <c r="T936" s="72">
        <v>0.40346199999999999</v>
      </c>
      <c r="U936" s="72">
        <v>0.44642900000000002</v>
      </c>
      <c r="V936" s="72">
        <v>0.62147300000000005</v>
      </c>
      <c r="W936" s="72">
        <v>1.562076</v>
      </c>
      <c r="X936" s="72">
        <v>0.66777900000000001</v>
      </c>
      <c r="Y936" s="72">
        <v>0.84089800000000003</v>
      </c>
      <c r="Z936" s="72">
        <v>0.42368299999999998</v>
      </c>
      <c r="AA936" s="72">
        <v>0.45938699999999999</v>
      </c>
      <c r="AB936" s="72">
        <v>8.7867000000000001E-2</v>
      </c>
      <c r="AC936" s="72">
        <v>0.34340700000000002</v>
      </c>
      <c r="AD936" s="72">
        <v>0.176063</v>
      </c>
      <c r="AE936" s="72">
        <v>0.81311500000000003</v>
      </c>
      <c r="AF936" s="72">
        <v>1.006653</v>
      </c>
      <c r="AG936" s="72">
        <v>0.95760199999999995</v>
      </c>
      <c r="AH936" s="72">
        <v>0.18659800000000001</v>
      </c>
      <c r="AI936" s="72">
        <v>0.14088100000000001</v>
      </c>
      <c r="AJ936" s="72">
        <v>0.46526099999999998</v>
      </c>
      <c r="AK936" s="72">
        <v>0.57932300000000003</v>
      </c>
      <c r="AL936" s="72">
        <v>0.67901299999999998</v>
      </c>
      <c r="AM936" s="72">
        <v>8.5693000000000005E-2</v>
      </c>
      <c r="AN936" s="72">
        <v>0.66265099999999999</v>
      </c>
      <c r="AO936" s="72">
        <v>7.1093000000000003E-2</v>
      </c>
      <c r="AP936" s="72">
        <v>0.25186999999999998</v>
      </c>
      <c r="AQ936" s="72">
        <v>0.37795521688159434</v>
      </c>
      <c r="AR936" s="73">
        <f t="shared" si="47"/>
        <v>0.64572583455808763</v>
      </c>
      <c r="AS936" s="72">
        <f t="shared" si="48"/>
        <v>0.88494387097855975</v>
      </c>
      <c r="AV936" s="72">
        <v>148</v>
      </c>
      <c r="AW936" s="72" t="s">
        <v>474</v>
      </c>
      <c r="AX936" s="72">
        <v>0.73701399999999995</v>
      </c>
      <c r="AY936" s="72">
        <v>0.26628000000000002</v>
      </c>
      <c r="AZ936" s="72">
        <v>0.21323</v>
      </c>
      <c r="BA936" s="72">
        <v>0.69222700000000004</v>
      </c>
      <c r="BB936" s="72">
        <v>0.51243000000000005</v>
      </c>
      <c r="BC936" s="72">
        <v>0.62574300000000005</v>
      </c>
      <c r="BD936" s="72">
        <v>0.240481</v>
      </c>
      <c r="BE936" s="72">
        <v>0.24427499999999999</v>
      </c>
      <c r="BF936" s="72">
        <v>0.37722800000000001</v>
      </c>
      <c r="BG936" s="72">
        <v>1.2492890000000001</v>
      </c>
      <c r="BH936" s="72">
        <v>1.6315269999999999</v>
      </c>
      <c r="BI936" s="53">
        <v>0.66743851851851854</v>
      </c>
      <c r="BJ936" s="73">
        <f t="shared" si="49"/>
        <v>0.62143020987654329</v>
      </c>
      <c r="BK936" s="72">
        <f t="shared" ref="BK936:BK947" si="55">STDEV(AX936:BH936)</f>
        <v>0.45654609314203359</v>
      </c>
      <c r="BM936" s="72">
        <v>148</v>
      </c>
      <c r="BN936" s="72" t="s">
        <v>474</v>
      </c>
      <c r="BO936" s="72">
        <v>4.540845</v>
      </c>
      <c r="BP936" s="72">
        <v>0.43025400000000003</v>
      </c>
      <c r="BQ936" s="72">
        <v>0.89003200000000005</v>
      </c>
      <c r="BR936" s="72">
        <v>2.8959630000000001</v>
      </c>
      <c r="BS936" s="72">
        <v>0.53713100000000003</v>
      </c>
      <c r="BT936" s="72">
        <v>1.186131</v>
      </c>
      <c r="BU936" s="72">
        <v>1.6472880000000001</v>
      </c>
      <c r="BV936" s="72">
        <v>0.81816699999999998</v>
      </c>
      <c r="BW936" s="72">
        <v>0.55381599999999997</v>
      </c>
      <c r="BX936" s="72">
        <v>0.48286000000000001</v>
      </c>
      <c r="BY936" s="72">
        <v>0.101151</v>
      </c>
      <c r="BZ936" s="72">
        <v>0.87162799999999996</v>
      </c>
      <c r="CA936" s="72">
        <v>0.45608199999999999</v>
      </c>
      <c r="CB936" s="72">
        <v>0.54837100000000005</v>
      </c>
      <c r="CC936" s="72">
        <v>0.31669700000000001</v>
      </c>
      <c r="CD936" s="72">
        <v>0.336538</v>
      </c>
      <c r="CE936" s="72">
        <v>0.32051299999999999</v>
      </c>
      <c r="CF936" s="72">
        <v>0.50581600000000004</v>
      </c>
      <c r="CG936" s="72">
        <v>0.420761</v>
      </c>
      <c r="CH936" s="72">
        <v>0.384963</v>
      </c>
      <c r="CI936" s="72">
        <v>0.80818999999999996</v>
      </c>
      <c r="CJ936" s="72">
        <v>0.70064499999999996</v>
      </c>
      <c r="CK936" s="72">
        <v>0.21213499999999999</v>
      </c>
      <c r="CL936" s="72">
        <v>0.38090800000000002</v>
      </c>
      <c r="CM936" s="72">
        <v>7.2083999999999995E-2</v>
      </c>
      <c r="CN936" s="73">
        <f t="shared" si="50"/>
        <v>0.81675875999999992</v>
      </c>
      <c r="CO936" s="72">
        <f t="shared" si="51"/>
        <v>0.96694184642473391</v>
      </c>
      <c r="CR936" s="72">
        <v>148</v>
      </c>
      <c r="CS936" s="72" t="s">
        <v>474</v>
      </c>
      <c r="CT936" s="72">
        <v>2.7225630000000001</v>
      </c>
      <c r="CU936" s="72">
        <v>2.4173420000000001</v>
      </c>
      <c r="CV936" s="72">
        <v>2.8910300000000002</v>
      </c>
      <c r="CW936" s="72">
        <v>0.76087000000000005</v>
      </c>
      <c r="CX936" s="72">
        <v>0.18621799999999999</v>
      </c>
      <c r="CY936" s="72">
        <v>1.537714</v>
      </c>
      <c r="CZ936" s="72">
        <v>1.5412939999999999</v>
      </c>
      <c r="DA936" s="72">
        <v>0.71347000000000005</v>
      </c>
      <c r="DB936" s="72">
        <v>0.22387399999999999</v>
      </c>
      <c r="DC936" s="73">
        <f t="shared" si="52"/>
        <v>1.4438194444444448</v>
      </c>
      <c r="DD936" s="72">
        <f t="shared" si="53"/>
        <v>1.0467405152939182</v>
      </c>
    </row>
    <row r="937" spans="1:108" x14ac:dyDescent="0.2">
      <c r="A937" s="72">
        <v>149</v>
      </c>
      <c r="B937" s="72" t="s">
        <v>474</v>
      </c>
      <c r="C937" s="72">
        <v>0.79151300000000002</v>
      </c>
      <c r="D937" s="72">
        <v>0.28067999999999999</v>
      </c>
      <c r="E937" s="72">
        <v>0.38595000000000002</v>
      </c>
      <c r="F937" s="72">
        <v>0.42411399999999999</v>
      </c>
      <c r="G937" s="72">
        <v>0.52803299999999997</v>
      </c>
      <c r="H937" s="72">
        <v>0.54320800000000002</v>
      </c>
      <c r="I937" s="72">
        <v>0.43324299999999999</v>
      </c>
      <c r="J937" s="72">
        <v>0.44102000000000002</v>
      </c>
      <c r="K937" s="72">
        <v>0.393451</v>
      </c>
      <c r="L937" s="72">
        <v>0.84139600000000003</v>
      </c>
      <c r="M937" s="72">
        <v>0.43666500000000003</v>
      </c>
      <c r="N937" s="72">
        <v>0.61950400000000005</v>
      </c>
      <c r="O937" s="72">
        <v>5.9748400000000004</v>
      </c>
      <c r="P937" s="72">
        <v>0.31806600000000002</v>
      </c>
      <c r="Q937" s="72">
        <v>0.67811900000000003</v>
      </c>
      <c r="R937" s="72">
        <v>0.23692299999999999</v>
      </c>
      <c r="S937" s="72">
        <v>0.23497399999999999</v>
      </c>
      <c r="T937" s="72">
        <v>0.40529599999999999</v>
      </c>
      <c r="U937" s="72">
        <v>0.39777899999999999</v>
      </c>
      <c r="V937" s="72">
        <v>0.63184799999999997</v>
      </c>
      <c r="W937" s="72">
        <v>1.171557</v>
      </c>
      <c r="X937" s="72">
        <v>0.60082999999999998</v>
      </c>
      <c r="Y937" s="72">
        <v>0.79434400000000005</v>
      </c>
      <c r="Z937" s="72">
        <v>0.39579700000000001</v>
      </c>
      <c r="AA937" s="72">
        <v>0.34527200000000002</v>
      </c>
      <c r="AB937" s="72">
        <v>8.9139999999999997E-2</v>
      </c>
      <c r="AC937" s="72">
        <v>0.36401099999999997</v>
      </c>
      <c r="AD937" s="72">
        <v>0.16882800000000001</v>
      </c>
      <c r="AE937" s="72">
        <v>0.88343899999999997</v>
      </c>
      <c r="AF937" s="72">
        <v>1.0832459999999999</v>
      </c>
      <c r="AG937" s="72">
        <v>0.74926899999999996</v>
      </c>
      <c r="AH937" s="72">
        <v>0.15571399999999999</v>
      </c>
      <c r="AI937" s="72">
        <v>0.147285</v>
      </c>
      <c r="AJ937" s="72">
        <v>0.55572699999999997</v>
      </c>
      <c r="AK937" s="72">
        <v>0.57514500000000002</v>
      </c>
      <c r="AL937" s="72">
        <v>0.87962899999999999</v>
      </c>
      <c r="AM937" s="72">
        <v>9.0144000000000002E-2</v>
      </c>
      <c r="AN937" s="72">
        <v>0.59487999999999996</v>
      </c>
      <c r="AO937" s="72">
        <v>7.2638999999999995E-2</v>
      </c>
      <c r="AP937" s="72">
        <v>0.226716</v>
      </c>
      <c r="AQ937" s="72">
        <v>0.34559402110199294</v>
      </c>
      <c r="AR937" s="73">
        <f t="shared" ref="AR937:AR947" si="56">AVERAGE(C937:AQ937)</f>
        <v>0.61672751270980464</v>
      </c>
      <c r="AS937" s="72">
        <f t="shared" ref="AS937:AS947" si="57">STDEV(C937:AQ937)</f>
        <v>0.89788368582290978</v>
      </c>
      <c r="AV937" s="72">
        <v>149</v>
      </c>
      <c r="AW937" s="72" t="s">
        <v>474</v>
      </c>
      <c r="AX937" s="72">
        <v>0.65986400000000001</v>
      </c>
      <c r="AY937" s="72">
        <v>0.217421</v>
      </c>
      <c r="AZ937" s="72">
        <v>0.252716</v>
      </c>
      <c r="BA937" s="72">
        <v>0.55023</v>
      </c>
      <c r="BB937" s="72">
        <v>0.43993199999999999</v>
      </c>
      <c r="BC937" s="72">
        <v>0.506907</v>
      </c>
      <c r="BD937" s="72">
        <v>0.19173399999999999</v>
      </c>
      <c r="BE937" s="72">
        <v>0.19142000000000001</v>
      </c>
      <c r="BF937" s="72">
        <v>0.33436199999999999</v>
      </c>
      <c r="BG937" s="72">
        <v>1.2206490000000001</v>
      </c>
      <c r="BH937" s="72">
        <v>1.5311239999999999</v>
      </c>
      <c r="BI937" s="53">
        <v>0.625</v>
      </c>
      <c r="BJ937" s="73">
        <f t="shared" ref="BJ937:BJ947" si="58">AVERAGE(AX937:BI937)</f>
        <v>0.56011325000000001</v>
      </c>
      <c r="BK937" s="72">
        <f t="shared" si="55"/>
        <v>0.44052713735304988</v>
      </c>
      <c r="BM937" s="72">
        <v>149</v>
      </c>
      <c r="BN937" s="72" t="s">
        <v>474</v>
      </c>
      <c r="BO937" s="72">
        <v>4.3940140000000003</v>
      </c>
      <c r="BP937" s="72">
        <v>0.35099599999999997</v>
      </c>
      <c r="BQ937" s="72">
        <v>0.794435</v>
      </c>
      <c r="BR937" s="72">
        <v>2.5155280000000002</v>
      </c>
      <c r="BS937" s="72">
        <v>0.46910400000000002</v>
      </c>
      <c r="BT937" s="72">
        <v>1.2368209999999999</v>
      </c>
      <c r="BU937" s="72">
        <v>1.2596879999999999</v>
      </c>
      <c r="BV937" s="72">
        <v>0.65852500000000003</v>
      </c>
      <c r="BW937" s="72">
        <v>0.430585</v>
      </c>
      <c r="BX937" s="72">
        <v>0.48286000000000001</v>
      </c>
      <c r="BY937" s="72">
        <v>0.10878500000000001</v>
      </c>
      <c r="BZ937" s="72">
        <v>1.1002510000000001</v>
      </c>
      <c r="CA937" s="72">
        <v>0.41424</v>
      </c>
      <c r="CB937" s="72">
        <v>0.49139699999999997</v>
      </c>
      <c r="CC937" s="72">
        <v>0.29952699999999999</v>
      </c>
      <c r="CD937" s="72">
        <v>0.280449</v>
      </c>
      <c r="CE937" s="72">
        <v>0.28796100000000002</v>
      </c>
      <c r="CF937" s="72">
        <v>0.37146000000000001</v>
      </c>
      <c r="CG937" s="72">
        <v>0.370724</v>
      </c>
      <c r="CH937" s="72">
        <v>0.37590600000000002</v>
      </c>
      <c r="CI937" s="72">
        <v>0.70941100000000001</v>
      </c>
      <c r="CJ937" s="72">
        <v>0.908358</v>
      </c>
      <c r="CK937" s="72">
        <v>0.24635000000000001</v>
      </c>
      <c r="CL937" s="72">
        <v>0.39334599999999997</v>
      </c>
      <c r="CM937" s="72">
        <v>7.3909000000000002E-2</v>
      </c>
      <c r="CN937" s="73">
        <f t="shared" ref="CN937:CN947" si="59">AVERAGE(BO937:CM937)</f>
        <v>0.76098520000000003</v>
      </c>
      <c r="CO937" s="72">
        <f t="shared" ref="CO937:CO947" si="60">STDEV(BO937:CM937)</f>
        <v>0.91181208270207736</v>
      </c>
      <c r="CR937" s="72">
        <v>149</v>
      </c>
      <c r="CS937" s="72" t="s">
        <v>474</v>
      </c>
      <c r="CT937" s="72">
        <v>2.8606250000000002</v>
      </c>
      <c r="CU937" s="72">
        <v>1.5822780000000001</v>
      </c>
      <c r="CV937" s="72">
        <v>2.235322</v>
      </c>
      <c r="CW937" s="72">
        <v>0.78200899999999995</v>
      </c>
      <c r="CX937" s="72">
        <v>0.182616</v>
      </c>
      <c r="CY937" s="72">
        <v>1.4137139999999999</v>
      </c>
      <c r="CZ937" s="72">
        <v>1.4326220000000001</v>
      </c>
      <c r="DA937" s="72">
        <v>0.64846599999999999</v>
      </c>
      <c r="DB937" s="72">
        <v>0.18617700000000001</v>
      </c>
      <c r="DC937" s="73">
        <f t="shared" ref="DC937:DC947" si="61">AVERAGE(CT937:DB937)</f>
        <v>1.2582032222222221</v>
      </c>
      <c r="DD937" s="72">
        <f t="shared" ref="DD937:DD947" si="62">STDEV(CT937:DB937)</f>
        <v>0.90738739966741611</v>
      </c>
    </row>
    <row r="938" spans="1:108" x14ac:dyDescent="0.2">
      <c r="A938" s="72">
        <v>150</v>
      </c>
      <c r="B938" s="72" t="s">
        <v>474</v>
      </c>
      <c r="C938" s="72">
        <v>0.84634900000000002</v>
      </c>
      <c r="D938" s="72">
        <v>0.28367999999999999</v>
      </c>
      <c r="E938" s="72">
        <v>0.25265799999999999</v>
      </c>
      <c r="F938" s="72">
        <v>0.36204900000000001</v>
      </c>
      <c r="G938" s="72">
        <v>0.492031</v>
      </c>
      <c r="H938" s="72">
        <v>0.50700299999999998</v>
      </c>
      <c r="I938" s="72">
        <v>0.45835900000000002</v>
      </c>
      <c r="J938" s="72">
        <v>0.41850799999999999</v>
      </c>
      <c r="K938" s="72">
        <v>0.447102</v>
      </c>
      <c r="L938" s="72">
        <v>0.82220000000000004</v>
      </c>
      <c r="M938" s="72">
        <v>0.50627800000000001</v>
      </c>
      <c r="N938" s="72">
        <v>0.71942399999999995</v>
      </c>
      <c r="O938" s="72">
        <v>6.0796599999999996</v>
      </c>
      <c r="P938" s="72">
        <v>1.6380399999999999</v>
      </c>
      <c r="Q938" s="72">
        <v>0.68146799999999996</v>
      </c>
      <c r="R938" s="72">
        <v>0.25838800000000001</v>
      </c>
      <c r="S938" s="72">
        <v>0.23497399999999999</v>
      </c>
      <c r="T938" s="72">
        <v>0.35944799999999999</v>
      </c>
      <c r="U938" s="72">
        <v>0.321467</v>
      </c>
      <c r="V938" s="72">
        <v>0.64948499999999998</v>
      </c>
      <c r="W938" s="72">
        <v>1.08666</v>
      </c>
      <c r="X938" s="72">
        <v>0.58881300000000003</v>
      </c>
      <c r="Y938" s="72">
        <v>0.77979500000000002</v>
      </c>
      <c r="Z938" s="72">
        <v>0.44167400000000001</v>
      </c>
      <c r="AA938" s="72">
        <v>0.34234599999999998</v>
      </c>
      <c r="AB938" s="72">
        <v>8.9139999999999997E-2</v>
      </c>
      <c r="AC938" s="72">
        <v>0.40522000000000002</v>
      </c>
      <c r="AD938" s="72">
        <v>0.15917999999999999</v>
      </c>
      <c r="AE938" s="72">
        <v>0.72521100000000005</v>
      </c>
      <c r="AF938" s="72">
        <v>0.95850800000000003</v>
      </c>
      <c r="AG938" s="72">
        <v>0.57383099999999998</v>
      </c>
      <c r="AH938" s="72">
        <v>0.13542599999999999</v>
      </c>
      <c r="AI938" s="72">
        <v>0.147285</v>
      </c>
      <c r="AJ938" s="72">
        <v>0.43941200000000002</v>
      </c>
      <c r="AK938" s="72">
        <v>0.52361800000000003</v>
      </c>
      <c r="AL938" s="72">
        <v>0.81018500000000004</v>
      </c>
      <c r="AM938" s="72">
        <v>9.1257000000000005E-2</v>
      </c>
      <c r="AN938" s="72">
        <v>0.58860400000000002</v>
      </c>
      <c r="AO938" s="72">
        <v>6.6456000000000001E-2</v>
      </c>
      <c r="AP938" s="72">
        <v>0.24219599999999999</v>
      </c>
      <c r="AQ938" s="72">
        <v>0.33765627198124271</v>
      </c>
      <c r="AR938" s="73">
        <f t="shared" si="56"/>
        <v>0.63100107980442033</v>
      </c>
      <c r="AS938" s="72">
        <f t="shared" si="57"/>
        <v>0.92469329305816494</v>
      </c>
      <c r="AV938" s="72">
        <v>150</v>
      </c>
      <c r="AW938" s="72" t="s">
        <v>474</v>
      </c>
      <c r="AX938" s="72">
        <v>0.60846199999999995</v>
      </c>
      <c r="AY938" s="72">
        <v>0.16611999999999999</v>
      </c>
      <c r="AZ938" s="72">
        <v>0.185589</v>
      </c>
      <c r="BA938" s="72">
        <v>0.70997399999999999</v>
      </c>
      <c r="BB938" s="72">
        <v>0.41686400000000001</v>
      </c>
      <c r="BC938" s="72">
        <v>0.467914</v>
      </c>
      <c r="BD938" s="72">
        <v>0.32822400000000002</v>
      </c>
      <c r="BE938" s="72">
        <v>0.16856399999999999</v>
      </c>
      <c r="BF938" s="72">
        <v>0.53154900000000005</v>
      </c>
      <c r="BG938" s="72">
        <v>1.3137220000000001</v>
      </c>
      <c r="BH938" s="72">
        <v>1.330322</v>
      </c>
      <c r="BI938" s="53">
        <v>0.60185185185185186</v>
      </c>
      <c r="BJ938" s="73">
        <f t="shared" si="58"/>
        <v>0.56909632098765428</v>
      </c>
      <c r="BK938" s="72">
        <f t="shared" si="55"/>
        <v>0.41448357185668139</v>
      </c>
      <c r="BM938" s="72">
        <v>150</v>
      </c>
      <c r="BN938" s="72" t="s">
        <v>474</v>
      </c>
      <c r="BO938" s="72">
        <v>4.4380280000000001</v>
      </c>
      <c r="BP938" s="72">
        <v>0.31419799999999998</v>
      </c>
      <c r="BQ938" s="72">
        <v>0.62961500000000004</v>
      </c>
      <c r="BR938" s="72">
        <v>2.9554860000000001</v>
      </c>
      <c r="BS938" s="72">
        <v>0.51587300000000003</v>
      </c>
      <c r="BT938" s="72">
        <v>1.357208</v>
      </c>
      <c r="BU938" s="72">
        <v>0.84787000000000001</v>
      </c>
      <c r="BV938" s="72">
        <v>0.79821200000000003</v>
      </c>
      <c r="BW938" s="72">
        <v>0.47842699999999999</v>
      </c>
      <c r="BX938" s="72">
        <v>0.56724399999999997</v>
      </c>
      <c r="BY938" s="72">
        <v>0.10878500000000001</v>
      </c>
      <c r="BZ938" s="72">
        <v>0.99308399999999997</v>
      </c>
      <c r="CA938" s="72">
        <v>0.45922000000000002</v>
      </c>
      <c r="CB938" s="72">
        <v>0.58397900000000003</v>
      </c>
      <c r="CC938" s="72">
        <v>0.272818</v>
      </c>
      <c r="CD938" s="72">
        <v>0.30448799999999998</v>
      </c>
      <c r="CE938" s="72">
        <v>0.280449</v>
      </c>
      <c r="CF938" s="72">
        <v>0.53743099999999999</v>
      </c>
      <c r="CG938" s="72">
        <v>0.33433400000000002</v>
      </c>
      <c r="CH938" s="72">
        <v>0.40307999999999999</v>
      </c>
      <c r="CI938" s="72">
        <v>0.61063199999999995</v>
      </c>
      <c r="CJ938" s="72">
        <v>0.73164700000000005</v>
      </c>
      <c r="CK938" s="72">
        <v>0.16727500000000001</v>
      </c>
      <c r="CL938" s="72">
        <v>0.50684099999999999</v>
      </c>
      <c r="CM938" s="72">
        <v>8.1209000000000003E-2</v>
      </c>
      <c r="CN938" s="73">
        <f t="shared" si="59"/>
        <v>0.77109731999999997</v>
      </c>
      <c r="CO938" s="72">
        <f t="shared" si="60"/>
        <v>0.94944407080449489</v>
      </c>
      <c r="CR938" s="72">
        <v>150</v>
      </c>
      <c r="CS938" s="72" t="s">
        <v>474</v>
      </c>
      <c r="CT938" s="72">
        <v>2.762</v>
      </c>
      <c r="CU938" s="72">
        <v>1.6701269999999999</v>
      </c>
      <c r="CV938" s="72">
        <v>1.9820169999999999</v>
      </c>
      <c r="CW938" s="72">
        <v>0.74879099999999998</v>
      </c>
      <c r="CX938" s="72">
        <v>0.16244500000000001</v>
      </c>
      <c r="CY938" s="72">
        <v>1.165643</v>
      </c>
      <c r="CZ938" s="72">
        <v>1.526718</v>
      </c>
      <c r="DA938" s="72">
        <v>0.71030099999999996</v>
      </c>
      <c r="DB938" s="72">
        <v>0.18079100000000001</v>
      </c>
      <c r="DC938" s="73">
        <f t="shared" si="61"/>
        <v>1.2120925555555553</v>
      </c>
      <c r="DD938" s="72">
        <f t="shared" si="62"/>
        <v>0.86151937052223526</v>
      </c>
    </row>
    <row r="939" spans="1:108" x14ac:dyDescent="0.2">
      <c r="A939" s="72">
        <v>151</v>
      </c>
      <c r="B939" s="72" t="s">
        <v>474</v>
      </c>
      <c r="C939" s="72">
        <v>0.79151300000000002</v>
      </c>
      <c r="D939" s="72">
        <v>0.27167400000000003</v>
      </c>
      <c r="E939" s="72">
        <v>0.26658399999999999</v>
      </c>
      <c r="F939" s="72">
        <v>0.37239299999999997</v>
      </c>
      <c r="G939" s="72">
        <v>0.348022</v>
      </c>
      <c r="H939" s="72">
        <v>0.50052099999999999</v>
      </c>
      <c r="I939" s="72">
        <v>0.38615100000000002</v>
      </c>
      <c r="J939" s="72">
        <v>0.36530000000000001</v>
      </c>
      <c r="K939" s="72">
        <v>0.38152700000000001</v>
      </c>
      <c r="L939" s="72">
        <v>0.732622</v>
      </c>
      <c r="M939" s="72">
        <v>0.452486</v>
      </c>
      <c r="N939" s="72">
        <v>0.67196400000000001</v>
      </c>
      <c r="O939" s="72">
        <v>6.0534619999999997</v>
      </c>
      <c r="P939" s="72">
        <v>1.7430019999999999</v>
      </c>
      <c r="Q939" s="72">
        <v>0.75346599999999997</v>
      </c>
      <c r="R939" s="72">
        <v>0.21088100000000001</v>
      </c>
      <c r="S939" s="72">
        <v>0.19755700000000001</v>
      </c>
      <c r="T939" s="72">
        <v>0.342943</v>
      </c>
      <c r="U939" s="72">
        <v>0.34340700000000002</v>
      </c>
      <c r="V939" s="72">
        <v>0.67957299999999998</v>
      </c>
      <c r="W939" s="72">
        <v>1.1121300000000001</v>
      </c>
      <c r="X939" s="72">
        <v>0.50984700000000005</v>
      </c>
      <c r="Y939" s="72">
        <v>0.71287299999999998</v>
      </c>
      <c r="Z939" s="72">
        <v>0.403893</v>
      </c>
      <c r="AA939" s="72">
        <v>0.32478899999999999</v>
      </c>
      <c r="AB939" s="72">
        <v>9.1687000000000005E-2</v>
      </c>
      <c r="AC939" s="72">
        <v>0.35714299999999999</v>
      </c>
      <c r="AD939" s="72">
        <v>0.17485700000000001</v>
      </c>
      <c r="AE939" s="72">
        <v>0.68345699999999998</v>
      </c>
      <c r="AF939" s="72">
        <v>0.93006</v>
      </c>
      <c r="AG939" s="72">
        <v>0.78764599999999996</v>
      </c>
      <c r="AH939" s="72">
        <v>0.13012799999999999</v>
      </c>
      <c r="AI939" s="72">
        <v>0.18143799999999999</v>
      </c>
      <c r="AJ939" s="72">
        <v>0.54280399999999995</v>
      </c>
      <c r="AK939" s="72">
        <v>0.54729300000000003</v>
      </c>
      <c r="AL939" s="72">
        <v>0.88734599999999997</v>
      </c>
      <c r="AM939" s="72">
        <v>0.15024000000000001</v>
      </c>
      <c r="AN939" s="72">
        <v>0.55848399999999998</v>
      </c>
      <c r="AO939" s="72">
        <v>8.5001999999999994E-2</v>
      </c>
      <c r="AP939" s="72">
        <v>0.20446300000000001</v>
      </c>
      <c r="AQ939" s="72">
        <v>0.29308323563892141</v>
      </c>
      <c r="AR939" s="73">
        <f t="shared" si="56"/>
        <v>0.62277344477168095</v>
      </c>
      <c r="AS939" s="72">
        <f t="shared" si="57"/>
        <v>0.92635791485376129</v>
      </c>
      <c r="AV939" s="72">
        <v>151</v>
      </c>
      <c r="AW939" s="72" t="s">
        <v>474</v>
      </c>
      <c r="AX939" s="72">
        <v>0.66629000000000005</v>
      </c>
      <c r="AY939" s="72">
        <v>0.18321999999999999</v>
      </c>
      <c r="AZ939" s="72">
        <v>0.17374300000000001</v>
      </c>
      <c r="BA939" s="72">
        <v>0.70109900000000003</v>
      </c>
      <c r="BB939" s="72">
        <v>0.418512</v>
      </c>
      <c r="BC939" s="72">
        <v>0.50133700000000003</v>
      </c>
      <c r="BD939" s="72">
        <v>0.28922700000000001</v>
      </c>
      <c r="BE939" s="72">
        <v>0.224275</v>
      </c>
      <c r="BF939" s="72">
        <v>0.35150799999999999</v>
      </c>
      <c r="BG939" s="72">
        <v>1.152639</v>
      </c>
      <c r="BH939" s="72">
        <v>1.3365959999999999</v>
      </c>
      <c r="BI939" s="53">
        <v>0.57484592592592598</v>
      </c>
      <c r="BJ939" s="73">
        <f t="shared" si="58"/>
        <v>0.5477743271604939</v>
      </c>
      <c r="BK939" s="72">
        <f t="shared" si="55"/>
        <v>0.39080329723278712</v>
      </c>
      <c r="BM939" s="72">
        <v>151</v>
      </c>
      <c r="BN939" s="72" t="s">
        <v>474</v>
      </c>
      <c r="BO939" s="72">
        <v>4.7535210000000001</v>
      </c>
      <c r="BP939" s="72">
        <v>0.30995200000000001</v>
      </c>
      <c r="BQ939" s="72">
        <v>0.64280099999999996</v>
      </c>
      <c r="BR939" s="72">
        <v>3.0719460000000001</v>
      </c>
      <c r="BS939" s="72">
        <v>0.29478399999999999</v>
      </c>
      <c r="BT939" s="72">
        <v>1.1151660000000001</v>
      </c>
      <c r="BU939" s="72">
        <v>1.2839160000000001</v>
      </c>
      <c r="BV939" s="72">
        <v>0.68646200000000002</v>
      </c>
      <c r="BW939" s="72">
        <v>0.35519600000000001</v>
      </c>
      <c r="BX939" s="72">
        <v>0.45004499999999997</v>
      </c>
      <c r="BY939" s="72">
        <v>0.12977900000000001</v>
      </c>
      <c r="BZ939" s="72">
        <v>0.91449499999999995</v>
      </c>
      <c r="CA939" s="72">
        <v>0.49374000000000001</v>
      </c>
      <c r="CB939" s="72">
        <v>0.53650100000000001</v>
      </c>
      <c r="CC939" s="72">
        <v>0.26137100000000002</v>
      </c>
      <c r="CD939" s="72">
        <v>0.27243499999999998</v>
      </c>
      <c r="CE939" s="72">
        <v>0.24038499999999999</v>
      </c>
      <c r="CF939" s="72">
        <v>0.90888899999999995</v>
      </c>
      <c r="CG939" s="72">
        <v>0.33206000000000002</v>
      </c>
      <c r="CH939" s="72">
        <v>0.40307999999999999</v>
      </c>
      <c r="CI939" s="72">
        <v>0.77227000000000001</v>
      </c>
      <c r="CJ939" s="72">
        <v>0.70994500000000005</v>
      </c>
      <c r="CK939" s="72">
        <v>0.17791999999999999</v>
      </c>
      <c r="CL939" s="72">
        <v>0.72605699999999995</v>
      </c>
      <c r="CM939" s="72">
        <v>6.4784999999999995E-2</v>
      </c>
      <c r="CN939" s="73">
        <f t="shared" si="59"/>
        <v>0.79630003999999999</v>
      </c>
      <c r="CO939" s="72">
        <f t="shared" si="60"/>
        <v>1.0168564530882453</v>
      </c>
      <c r="CR939" s="72">
        <v>151</v>
      </c>
      <c r="CS939" s="72" t="s">
        <v>474</v>
      </c>
      <c r="CT939" s="72">
        <v>2.7225630000000001</v>
      </c>
      <c r="CU939" s="72">
        <v>1.6701269999999999</v>
      </c>
      <c r="CV939" s="72">
        <v>1.6690560000000001</v>
      </c>
      <c r="CW939" s="72">
        <v>0.66123500000000002</v>
      </c>
      <c r="CX939" s="72">
        <v>0.20422699999999999</v>
      </c>
      <c r="CY939" s="72">
        <v>1.3145</v>
      </c>
      <c r="CZ939" s="72">
        <v>1.1344350000000001</v>
      </c>
      <c r="DA939" s="72">
        <v>0.60407299999999997</v>
      </c>
      <c r="DB939" s="72">
        <v>0.15309600000000001</v>
      </c>
      <c r="DC939" s="73">
        <f t="shared" si="61"/>
        <v>1.1259235555555556</v>
      </c>
      <c r="DD939" s="72">
        <f t="shared" si="62"/>
        <v>0.82615243192193544</v>
      </c>
    </row>
    <row r="940" spans="1:108" x14ac:dyDescent="0.2">
      <c r="A940" s="72">
        <v>152</v>
      </c>
      <c r="B940" s="72" t="s">
        <v>474</v>
      </c>
      <c r="C940" s="72">
        <v>0.80352000000000001</v>
      </c>
      <c r="D940" s="72">
        <v>0.29268</v>
      </c>
      <c r="E940" s="72">
        <v>0.200933</v>
      </c>
      <c r="F940" s="72">
        <v>0.398254</v>
      </c>
      <c r="G940" s="72">
        <v>0.39002500000000001</v>
      </c>
      <c r="H940" s="72">
        <v>0.39317099999999999</v>
      </c>
      <c r="I940" s="72">
        <v>0.33905999999999997</v>
      </c>
      <c r="J940" s="72">
        <v>0.281393</v>
      </c>
      <c r="K940" s="72">
        <v>0.33383600000000002</v>
      </c>
      <c r="L940" s="72">
        <v>0.55026600000000003</v>
      </c>
      <c r="M940" s="72">
        <v>0.51576999999999995</v>
      </c>
      <c r="N940" s="72">
        <v>0.57703599999999999</v>
      </c>
      <c r="O940" s="72">
        <v>4.0421889999999996</v>
      </c>
      <c r="P940" s="72">
        <v>1.0718829999999999</v>
      </c>
      <c r="Q940" s="72">
        <v>0.55379699999999998</v>
      </c>
      <c r="R940" s="72">
        <v>0.24796199999999999</v>
      </c>
      <c r="S940" s="72">
        <v>0.19157099999999999</v>
      </c>
      <c r="T940" s="72">
        <v>0.256749</v>
      </c>
      <c r="U940" s="72">
        <v>0.29380299999999998</v>
      </c>
      <c r="V940" s="72">
        <v>0.59345999999999999</v>
      </c>
      <c r="W940" s="72">
        <v>0.98478699999999997</v>
      </c>
      <c r="X940" s="72">
        <v>0.46006399999999997</v>
      </c>
      <c r="Y940" s="72">
        <v>0.74778900000000004</v>
      </c>
      <c r="Z940" s="72">
        <v>0.43267800000000001</v>
      </c>
      <c r="AA940" s="72">
        <v>0.29845500000000003</v>
      </c>
      <c r="AB940" s="72">
        <v>7.3858999999999994E-2</v>
      </c>
      <c r="AC940" s="72">
        <v>0.30563200000000001</v>
      </c>
      <c r="AD940" s="72">
        <v>0.13988600000000001</v>
      </c>
      <c r="AE940" s="72">
        <v>0.52522899999999995</v>
      </c>
      <c r="AF940" s="72">
        <v>0.90817599999999998</v>
      </c>
      <c r="AG940" s="72">
        <v>0.77668099999999995</v>
      </c>
      <c r="AH940" s="72">
        <v>0.11681800000000001</v>
      </c>
      <c r="AI940" s="72">
        <v>0.17716899999999999</v>
      </c>
      <c r="AJ940" s="72">
        <v>0.42648900000000001</v>
      </c>
      <c r="AK940" s="72">
        <v>0.45398899999999998</v>
      </c>
      <c r="AL940" s="72">
        <v>0.49382799999999999</v>
      </c>
      <c r="AM940" s="72">
        <v>0.10906299999999999</v>
      </c>
      <c r="AN940" s="72">
        <v>0.53212800000000005</v>
      </c>
      <c r="AO940" s="72">
        <v>7.5729000000000005E-2</v>
      </c>
      <c r="AP940" s="72">
        <v>0.202206</v>
      </c>
      <c r="AQ940" s="72">
        <v>0.3254445486518171</v>
      </c>
      <c r="AR940" s="73">
        <f t="shared" si="56"/>
        <v>0.50959652557687352</v>
      </c>
      <c r="AS940" s="72">
        <f t="shared" si="57"/>
        <v>0.61559748046437202</v>
      </c>
      <c r="AV940" s="72">
        <v>152</v>
      </c>
      <c r="AW940" s="72" t="s">
        <v>474</v>
      </c>
      <c r="AX940" s="72">
        <v>0.80769199999999997</v>
      </c>
      <c r="AY940" s="72">
        <v>0.18077699999999999</v>
      </c>
      <c r="AZ940" s="72">
        <v>0.20138400000000001</v>
      </c>
      <c r="BA940" s="72">
        <v>0.52360700000000004</v>
      </c>
      <c r="BB940" s="72">
        <v>0.34436600000000001</v>
      </c>
      <c r="BC940" s="72">
        <v>0.40292600000000001</v>
      </c>
      <c r="BD940" s="72">
        <v>0.18848500000000001</v>
      </c>
      <c r="BE940" s="72">
        <v>0.22284699999999999</v>
      </c>
      <c r="BF940" s="72">
        <v>1.140261</v>
      </c>
      <c r="BG940" s="72">
        <v>1.095361</v>
      </c>
      <c r="BH940" s="72">
        <v>1.286395</v>
      </c>
      <c r="BI940" s="53">
        <v>0.62885777777777774</v>
      </c>
      <c r="BJ940" s="73">
        <f t="shared" si="58"/>
        <v>0.58524656481481474</v>
      </c>
      <c r="BK940" s="72">
        <f t="shared" si="55"/>
        <v>0.42472801989401515</v>
      </c>
      <c r="BM940" s="72">
        <v>152</v>
      </c>
      <c r="BN940" s="72" t="s">
        <v>474</v>
      </c>
      <c r="BO940" s="72">
        <v>3.3964080000000001</v>
      </c>
      <c r="BP940" s="72">
        <v>0.27598499999999998</v>
      </c>
      <c r="BQ940" s="72">
        <v>0.60983699999999996</v>
      </c>
      <c r="BR940" s="72">
        <v>2.8623189999999998</v>
      </c>
      <c r="BS940" s="72">
        <v>0.37840200000000002</v>
      </c>
      <c r="BT940" s="72">
        <v>1.234286</v>
      </c>
      <c r="BU940" s="72">
        <v>1.0416650000000001</v>
      </c>
      <c r="BV940" s="72">
        <v>0.64655200000000002</v>
      </c>
      <c r="BW940" s="72">
        <v>0.37839200000000001</v>
      </c>
      <c r="BX940" s="72">
        <v>0.393789</v>
      </c>
      <c r="BY940" s="72">
        <v>0.12787000000000001</v>
      </c>
      <c r="BZ940" s="72">
        <v>0.864483</v>
      </c>
      <c r="CA940" s="72">
        <v>0.38285799999999998</v>
      </c>
      <c r="CB940" s="72">
        <v>0.496145</v>
      </c>
      <c r="CC940" s="72">
        <v>0.23847699999999999</v>
      </c>
      <c r="CD940" s="72">
        <v>0.36057699999999998</v>
      </c>
      <c r="CE940" s="72">
        <v>0.277945</v>
      </c>
      <c r="CF940" s="72">
        <v>0.33194200000000001</v>
      </c>
      <c r="CG940" s="72">
        <v>0.284298</v>
      </c>
      <c r="CH940" s="72">
        <v>0.49818899999999999</v>
      </c>
      <c r="CI940" s="72">
        <v>0.52083400000000002</v>
      </c>
      <c r="CJ940" s="72">
        <v>0.61383900000000002</v>
      </c>
      <c r="CK940" s="72">
        <v>0.17868000000000001</v>
      </c>
      <c r="CL940" s="72">
        <v>0.404229</v>
      </c>
      <c r="CM940" s="72">
        <v>6.9347000000000006E-2</v>
      </c>
      <c r="CN940" s="73">
        <f t="shared" si="59"/>
        <v>0.67469391999999995</v>
      </c>
      <c r="CO940" s="72">
        <f t="shared" si="60"/>
        <v>0.78983630057346477</v>
      </c>
      <c r="CR940" s="72">
        <v>152</v>
      </c>
      <c r="CS940" s="72" t="s">
        <v>474</v>
      </c>
      <c r="CT940" s="72">
        <v>2.426625</v>
      </c>
      <c r="CU940" s="72">
        <v>1.2306330000000001</v>
      </c>
      <c r="CV940" s="72">
        <v>1.549828</v>
      </c>
      <c r="CW940" s="72">
        <v>0.63707800000000003</v>
      </c>
      <c r="CX940" s="72">
        <v>0.14479600000000001</v>
      </c>
      <c r="CY940" s="72">
        <v>1.0665</v>
      </c>
      <c r="CZ940" s="72">
        <v>1.227206</v>
      </c>
      <c r="DA940" s="72">
        <v>0.558091</v>
      </c>
      <c r="DB940" s="72">
        <v>0.15078800000000001</v>
      </c>
      <c r="DC940" s="73">
        <f t="shared" si="61"/>
        <v>0.99906055555555562</v>
      </c>
      <c r="DD940" s="72">
        <f t="shared" si="62"/>
        <v>0.72683638283112084</v>
      </c>
    </row>
    <row r="941" spans="1:108" x14ac:dyDescent="0.2">
      <c r="A941" s="72">
        <v>153</v>
      </c>
      <c r="B941" s="72" t="s">
        <v>474</v>
      </c>
      <c r="C941" s="72">
        <v>0.66131600000000001</v>
      </c>
      <c r="D941" s="72">
        <v>0.32270900000000002</v>
      </c>
      <c r="E941" s="72">
        <v>0.17904900000000001</v>
      </c>
      <c r="F941" s="72">
        <v>0.46032000000000001</v>
      </c>
      <c r="G941" s="72">
        <v>0.46203</v>
      </c>
      <c r="H941" s="72">
        <v>0.36342200000000002</v>
      </c>
      <c r="I941" s="72">
        <v>0.33592</v>
      </c>
      <c r="J941" s="72">
        <v>0.22511500000000001</v>
      </c>
      <c r="K941" s="72">
        <v>0.26826100000000003</v>
      </c>
      <c r="L941" s="72">
        <v>0.64304399999999995</v>
      </c>
      <c r="M941" s="72">
        <v>0.40502199999999999</v>
      </c>
      <c r="N941" s="72">
        <v>0.63199300000000003</v>
      </c>
      <c r="O941" s="72">
        <v>4.5663020000000003</v>
      </c>
      <c r="P941" s="72">
        <v>1.1800250000000001</v>
      </c>
      <c r="Q941" s="72">
        <v>0.47217199999999998</v>
      </c>
      <c r="R941" s="72">
        <v>0.14823</v>
      </c>
      <c r="S941" s="72">
        <v>0.19456399999999999</v>
      </c>
      <c r="T941" s="72">
        <v>0.30443100000000001</v>
      </c>
      <c r="U941" s="72">
        <v>0.27663300000000002</v>
      </c>
      <c r="V941" s="72">
        <v>0.55299600000000004</v>
      </c>
      <c r="W941" s="72">
        <v>0.81499500000000002</v>
      </c>
      <c r="X941" s="72">
        <v>0.50469699999999995</v>
      </c>
      <c r="Y941" s="72">
        <v>0.61685299999999998</v>
      </c>
      <c r="Z941" s="72">
        <v>0.373309</v>
      </c>
      <c r="AA941" s="72">
        <v>0.26773200000000003</v>
      </c>
      <c r="AB941" s="72">
        <v>8.4045999999999996E-2</v>
      </c>
      <c r="AC941" s="72">
        <v>0.29876399999999997</v>
      </c>
      <c r="AD941" s="72">
        <v>0.13868</v>
      </c>
      <c r="AE941" s="72">
        <v>0.51424099999999995</v>
      </c>
      <c r="AF941" s="72">
        <v>0.93662500000000004</v>
      </c>
      <c r="AG941" s="72">
        <v>0.63231000000000004</v>
      </c>
      <c r="AH941" s="72">
        <v>0.11151999999999999</v>
      </c>
      <c r="AI941" s="72">
        <v>0.18357299999999999</v>
      </c>
      <c r="AJ941" s="72">
        <v>0.45233699999999999</v>
      </c>
      <c r="AK941" s="72">
        <v>0.40106999999999998</v>
      </c>
      <c r="AL941" s="72">
        <v>0.43981500000000001</v>
      </c>
      <c r="AM941" s="72">
        <v>0.14133699999999999</v>
      </c>
      <c r="AN941" s="72">
        <v>0.41164699999999999</v>
      </c>
      <c r="AO941" s="72">
        <v>7.7274999999999996E-2</v>
      </c>
      <c r="AP941" s="72">
        <v>0.12964400000000001</v>
      </c>
      <c r="AQ941" s="72">
        <v>0.28514560375146542</v>
      </c>
      <c r="AR941" s="73">
        <f t="shared" si="56"/>
        <v>0.49924803911588944</v>
      </c>
      <c r="AS941" s="72">
        <f t="shared" si="57"/>
        <v>0.69267073858138561</v>
      </c>
      <c r="AV941" s="72">
        <v>153</v>
      </c>
      <c r="AW941" s="72" t="s">
        <v>474</v>
      </c>
      <c r="AX941" s="72">
        <v>0.73488699999999996</v>
      </c>
      <c r="AY941" s="72">
        <v>0.14413300000000001</v>
      </c>
      <c r="AZ941" s="72">
        <v>0.15794800000000001</v>
      </c>
      <c r="BA941" s="72">
        <v>0.60347899999999999</v>
      </c>
      <c r="BB941" s="72">
        <v>0.36908200000000002</v>
      </c>
      <c r="BC941" s="72">
        <v>0.38992900000000003</v>
      </c>
      <c r="BD941" s="72">
        <v>0.22098200000000001</v>
      </c>
      <c r="BE941" s="72">
        <v>0.20713300000000001</v>
      </c>
      <c r="BF941" s="72">
        <v>0.37722800000000001</v>
      </c>
      <c r="BG941" s="72">
        <v>1.388887</v>
      </c>
      <c r="BH941" s="72">
        <v>1.2801199999999999</v>
      </c>
      <c r="BI941" s="53">
        <v>0.6057096296296296</v>
      </c>
      <c r="BJ941" s="73">
        <f t="shared" si="58"/>
        <v>0.53995980246913577</v>
      </c>
      <c r="BK941" s="72">
        <f t="shared" si="55"/>
        <v>0.43628835650091868</v>
      </c>
      <c r="BM941" s="72">
        <v>153</v>
      </c>
      <c r="BN941" s="72" t="s">
        <v>474</v>
      </c>
      <c r="BO941" s="72">
        <v>3.3523939999999999</v>
      </c>
      <c r="BP941" s="72">
        <v>0.27598499999999998</v>
      </c>
      <c r="BQ941" s="72">
        <v>0.616429</v>
      </c>
      <c r="BR941" s="72">
        <v>2.5207039999999998</v>
      </c>
      <c r="BS941" s="72">
        <v>0.49177999999999999</v>
      </c>
      <c r="BT941" s="72">
        <v>1.2304850000000001</v>
      </c>
      <c r="BU941" s="72">
        <v>1.380814</v>
      </c>
      <c r="BV941" s="72">
        <v>0.65852500000000003</v>
      </c>
      <c r="BW941" s="72">
        <v>0.32330100000000001</v>
      </c>
      <c r="BX941" s="72">
        <v>0.31878200000000001</v>
      </c>
      <c r="BY941" s="72">
        <v>9.3517000000000003E-2</v>
      </c>
      <c r="BZ941" s="72">
        <v>0.84304900000000005</v>
      </c>
      <c r="CA941" s="72">
        <v>0.33787699999999998</v>
      </c>
      <c r="CB941" s="72">
        <v>0.68843100000000002</v>
      </c>
      <c r="CC941" s="72">
        <v>0.23084499999999999</v>
      </c>
      <c r="CD941" s="72">
        <v>0.368589</v>
      </c>
      <c r="CE941" s="72">
        <v>0.26041700000000001</v>
      </c>
      <c r="CF941" s="72">
        <v>0.49791400000000002</v>
      </c>
      <c r="CG941" s="72">
        <v>0.25473099999999999</v>
      </c>
      <c r="CH941" s="72">
        <v>0.31702900000000001</v>
      </c>
      <c r="CI941" s="72">
        <v>0.55675300000000005</v>
      </c>
      <c r="CJ941" s="72">
        <v>0.49603199999999997</v>
      </c>
      <c r="CK941" s="72">
        <v>0.18172099999999999</v>
      </c>
      <c r="CL941" s="72">
        <v>0.61411700000000002</v>
      </c>
      <c r="CM941" s="72">
        <v>6.1135000000000002E-2</v>
      </c>
      <c r="CN941" s="73">
        <f t="shared" si="59"/>
        <v>0.67885424000000016</v>
      </c>
      <c r="CO941" s="72">
        <f t="shared" si="60"/>
        <v>0.75767552762106294</v>
      </c>
      <c r="CR941" s="72">
        <v>153</v>
      </c>
      <c r="CS941" s="72" t="s">
        <v>474</v>
      </c>
      <c r="CT941" s="72">
        <v>2.919813</v>
      </c>
      <c r="CU941" s="72">
        <v>1.05481</v>
      </c>
      <c r="CV941" s="72">
        <v>1.7167380000000001</v>
      </c>
      <c r="CW941" s="72">
        <v>0.449878</v>
      </c>
      <c r="CX941" s="72">
        <v>0.167849</v>
      </c>
      <c r="CY941" s="72">
        <v>1.1904999999999999</v>
      </c>
      <c r="CZ941" s="72">
        <v>1.1649160000000001</v>
      </c>
      <c r="DA941" s="72">
        <v>0.61516899999999997</v>
      </c>
      <c r="DB941" s="72">
        <v>0.12155299999999999</v>
      </c>
      <c r="DC941" s="73">
        <f t="shared" si="61"/>
        <v>1.0445806666666668</v>
      </c>
      <c r="DD941" s="72">
        <f t="shared" si="62"/>
        <v>0.87770108794651702</v>
      </c>
    </row>
    <row r="942" spans="1:108" x14ac:dyDescent="0.2">
      <c r="A942" s="72">
        <v>154</v>
      </c>
      <c r="B942" s="72" t="s">
        <v>474</v>
      </c>
      <c r="C942" s="72">
        <v>0.678454</v>
      </c>
      <c r="D942" s="72">
        <v>0.31069200000000002</v>
      </c>
      <c r="E942" s="72">
        <v>0.188996</v>
      </c>
      <c r="F942" s="72">
        <v>0.413771</v>
      </c>
      <c r="G942" s="72">
        <v>0.39002500000000001</v>
      </c>
      <c r="H942" s="72">
        <v>0.451378</v>
      </c>
      <c r="I942" s="72">
        <v>0.33592</v>
      </c>
      <c r="J942" s="72">
        <v>0.25376599999999999</v>
      </c>
      <c r="K942" s="72">
        <v>0.30403000000000002</v>
      </c>
      <c r="L942" s="72">
        <v>0.56306299999999998</v>
      </c>
      <c r="M942" s="72">
        <v>0.35755900000000002</v>
      </c>
      <c r="N942" s="72">
        <v>0.62450399999999995</v>
      </c>
      <c r="O942" s="72">
        <v>4.1011509999999998</v>
      </c>
      <c r="P942" s="72">
        <v>1.2404580000000001</v>
      </c>
      <c r="Q942" s="72">
        <v>0.43156800000000001</v>
      </c>
      <c r="R942" s="72">
        <v>0.146532</v>
      </c>
      <c r="S942" s="72">
        <v>0.14966499999999999</v>
      </c>
      <c r="T942" s="72">
        <v>0.35211300000000001</v>
      </c>
      <c r="U942" s="72">
        <v>0.25850899999999999</v>
      </c>
      <c r="V942" s="72">
        <v>0.45028200000000002</v>
      </c>
      <c r="W942" s="72">
        <v>0.747081</v>
      </c>
      <c r="X942" s="72">
        <v>0.46006399999999997</v>
      </c>
      <c r="Y942" s="72">
        <v>0.61103399999999997</v>
      </c>
      <c r="Z942" s="72">
        <v>0.34632299999999999</v>
      </c>
      <c r="AA942" s="72">
        <v>0.26626899999999998</v>
      </c>
      <c r="AB942" s="72">
        <v>8.2772999999999999E-2</v>
      </c>
      <c r="AC942" s="72">
        <v>0.30219800000000002</v>
      </c>
      <c r="AD942" s="72">
        <v>0.13264999999999999</v>
      </c>
      <c r="AE942" s="72">
        <v>0.50984499999999999</v>
      </c>
      <c r="AF942" s="72">
        <v>0.84252400000000005</v>
      </c>
      <c r="AG942" s="72">
        <v>0.55007300000000003</v>
      </c>
      <c r="AH942" s="72">
        <v>9.4721E-2</v>
      </c>
      <c r="AI942" s="72">
        <v>0.16222700000000001</v>
      </c>
      <c r="AJ942" s="72">
        <v>0.45233699999999999</v>
      </c>
      <c r="AK942" s="72">
        <v>0.35929100000000003</v>
      </c>
      <c r="AL942" s="72">
        <v>0.47067900000000001</v>
      </c>
      <c r="AM942" s="72">
        <v>8.6805999999999994E-2</v>
      </c>
      <c r="AN942" s="72">
        <v>0.97013099999999997</v>
      </c>
      <c r="AO942" s="72">
        <v>8.9638999999999996E-2</v>
      </c>
      <c r="AP942" s="72">
        <v>0.11738899999999999</v>
      </c>
      <c r="AQ942" s="72">
        <v>0.28453493552168818</v>
      </c>
      <c r="AR942" s="73">
        <f t="shared" si="56"/>
        <v>0.48636646184199234</v>
      </c>
      <c r="AS942" s="72">
        <f t="shared" si="57"/>
        <v>0.62991116032710714</v>
      </c>
      <c r="AV942" s="72">
        <v>154</v>
      </c>
      <c r="AW942" s="72" t="s">
        <v>474</v>
      </c>
      <c r="AX942" s="72">
        <v>0.67488700000000001</v>
      </c>
      <c r="AY942" s="72">
        <v>0.14657600000000001</v>
      </c>
      <c r="AZ942" s="72">
        <v>0.21323</v>
      </c>
      <c r="BA942" s="72">
        <v>0.69222700000000004</v>
      </c>
      <c r="BB942" s="72">
        <v>0.44487500000000002</v>
      </c>
      <c r="BC942" s="72">
        <v>0.51619099999999996</v>
      </c>
      <c r="BD942" s="72">
        <v>0.26647900000000002</v>
      </c>
      <c r="BE942" s="72">
        <v>0.21998999999999999</v>
      </c>
      <c r="BF942" s="72">
        <v>0.26577600000000001</v>
      </c>
      <c r="BG942" s="72">
        <v>0.99871100000000002</v>
      </c>
      <c r="BH942" s="72">
        <v>1.054217</v>
      </c>
      <c r="BI942" s="53">
        <v>0.58642000000000005</v>
      </c>
      <c r="BJ942" s="73">
        <f t="shared" si="58"/>
        <v>0.50663158333333336</v>
      </c>
      <c r="BK942" s="72">
        <f t="shared" si="55"/>
        <v>0.31963206705944086</v>
      </c>
      <c r="BM942" s="72">
        <v>154</v>
      </c>
      <c r="BN942" s="72" t="s">
        <v>474</v>
      </c>
      <c r="BO942" s="72">
        <v>3.7411970000000001</v>
      </c>
      <c r="BP942" s="72">
        <v>0.24343300000000001</v>
      </c>
      <c r="BQ942" s="72">
        <v>0.60983699999999996</v>
      </c>
      <c r="BR942" s="72">
        <v>2.023809</v>
      </c>
      <c r="BS942" s="72">
        <v>0.35997800000000002</v>
      </c>
      <c r="BT942" s="72">
        <v>0.90100400000000003</v>
      </c>
      <c r="BU942" s="72">
        <v>1.574614</v>
      </c>
      <c r="BV942" s="72">
        <v>0.59067700000000001</v>
      </c>
      <c r="BW942" s="72">
        <v>0.31750200000000001</v>
      </c>
      <c r="BX942" s="72">
        <v>0.35159800000000002</v>
      </c>
      <c r="BY942" s="72">
        <v>0.110694</v>
      </c>
      <c r="BZ942" s="72">
        <v>0.91449499999999995</v>
      </c>
      <c r="CA942" s="72">
        <v>0.43516100000000002</v>
      </c>
      <c r="CB942" s="72">
        <v>0.67656099999999997</v>
      </c>
      <c r="CC942" s="72">
        <v>0.24229200000000001</v>
      </c>
      <c r="CD942" s="72">
        <v>0.30448799999999998</v>
      </c>
      <c r="CE942" s="72">
        <v>0.21534500000000001</v>
      </c>
      <c r="CF942" s="72">
        <v>0.58485100000000001</v>
      </c>
      <c r="CG942" s="72">
        <v>0.25245600000000001</v>
      </c>
      <c r="CH942" s="72">
        <v>0.32155800000000001</v>
      </c>
      <c r="CI942" s="72">
        <v>0.52532299999999998</v>
      </c>
      <c r="CJ942" s="72">
        <v>0.539435</v>
      </c>
      <c r="CK942" s="72">
        <v>0.17335800000000001</v>
      </c>
      <c r="CL942" s="72">
        <v>0.35292299999999999</v>
      </c>
      <c r="CM942" s="72">
        <v>5.7485000000000001E-2</v>
      </c>
      <c r="CN942" s="73">
        <f t="shared" si="59"/>
        <v>0.65680295999999994</v>
      </c>
      <c r="CO942" s="72">
        <f t="shared" si="60"/>
        <v>0.78156871739552769</v>
      </c>
      <c r="CR942" s="72">
        <v>154</v>
      </c>
      <c r="CS942" s="72" t="s">
        <v>474</v>
      </c>
      <c r="CT942" s="72">
        <v>2.3674379999999999</v>
      </c>
      <c r="CU942" s="72">
        <v>1.538354</v>
      </c>
      <c r="CV942" s="72">
        <v>1.8925749999999999</v>
      </c>
      <c r="CW942" s="72">
        <v>0.522339</v>
      </c>
      <c r="CX942" s="72">
        <v>0.13939299999999999</v>
      </c>
      <c r="CY942" s="72">
        <v>1.0665</v>
      </c>
      <c r="CZ942" s="72">
        <v>1.027088</v>
      </c>
      <c r="DA942" s="72">
        <v>0.54223699999999997</v>
      </c>
      <c r="DB942" s="72">
        <v>0.12770799999999999</v>
      </c>
      <c r="DC942" s="73">
        <f t="shared" si="61"/>
        <v>1.024848</v>
      </c>
      <c r="DD942" s="72">
        <f t="shared" si="62"/>
        <v>0.78224403021020239</v>
      </c>
    </row>
    <row r="943" spans="1:108" x14ac:dyDescent="0.2">
      <c r="A943" s="72">
        <v>155</v>
      </c>
      <c r="B943" s="72" t="s">
        <v>474</v>
      </c>
      <c r="C943" s="72">
        <v>0.67674299999999998</v>
      </c>
      <c r="D943" s="72">
        <v>0.28218199999999999</v>
      </c>
      <c r="E943" s="72">
        <v>0.163133</v>
      </c>
      <c r="F943" s="72">
        <v>0.32584400000000002</v>
      </c>
      <c r="G943" s="72">
        <v>0.37202400000000002</v>
      </c>
      <c r="H943" s="72">
        <v>0.35954799999999998</v>
      </c>
      <c r="I943" s="72">
        <v>0.34847800000000001</v>
      </c>
      <c r="J943" s="72">
        <v>0.20874300000000001</v>
      </c>
      <c r="K943" s="72">
        <v>0.34576000000000001</v>
      </c>
      <c r="L943" s="72">
        <v>0.51187499999999997</v>
      </c>
      <c r="M943" s="72">
        <v>0.33540900000000001</v>
      </c>
      <c r="N943" s="72">
        <v>0.57703599999999999</v>
      </c>
      <c r="O943" s="72">
        <v>3.9963299999999999</v>
      </c>
      <c r="P943" s="72">
        <v>1.116412</v>
      </c>
      <c r="Q943" s="72">
        <v>0.61909800000000004</v>
      </c>
      <c r="R943" s="72">
        <v>0.134218</v>
      </c>
      <c r="S943" s="72">
        <v>0.16014100000000001</v>
      </c>
      <c r="T943" s="72">
        <v>0.249413</v>
      </c>
      <c r="U943" s="72">
        <v>0.26232499999999997</v>
      </c>
      <c r="V943" s="72">
        <v>0.46377000000000002</v>
      </c>
      <c r="W943" s="72">
        <v>0.61973599999999995</v>
      </c>
      <c r="X943" s="72">
        <v>0.41371400000000003</v>
      </c>
      <c r="Y943" s="72">
        <v>0.567388</v>
      </c>
      <c r="Z943" s="72">
        <v>0.33013100000000001</v>
      </c>
      <c r="AA943" s="72">
        <v>0.23554600000000001</v>
      </c>
      <c r="AB943" s="72">
        <v>6.2398000000000002E-2</v>
      </c>
      <c r="AC943" s="72">
        <v>0.24152899999999999</v>
      </c>
      <c r="AD943" s="72"/>
      <c r="AE943" s="72">
        <v>0.476881</v>
      </c>
      <c r="AF943" s="72">
        <v>0.73310600000000004</v>
      </c>
      <c r="AG943" s="72">
        <v>0.56103800000000004</v>
      </c>
      <c r="AH943" s="72">
        <v>9.8985000000000004E-2</v>
      </c>
      <c r="AI943" s="72">
        <v>0.143016</v>
      </c>
      <c r="AJ943" s="72">
        <v>0.43941200000000002</v>
      </c>
      <c r="AK943" s="72">
        <v>0.360684</v>
      </c>
      <c r="AL943" s="72">
        <v>0.46296300000000001</v>
      </c>
      <c r="AM943" s="72">
        <v>0.18473999999999999</v>
      </c>
      <c r="AN943" s="72">
        <v>0.523343</v>
      </c>
      <c r="AO943" s="72">
        <v>8.8093000000000005E-2</v>
      </c>
      <c r="AP943" s="72">
        <v>8.9977000000000001E-2</v>
      </c>
      <c r="AQ943" s="72">
        <v>0.29003024618991796</v>
      </c>
      <c r="AR943" s="73">
        <f t="shared" si="56"/>
        <v>0.46077980615474801</v>
      </c>
      <c r="AS943" s="72">
        <f t="shared" si="57"/>
        <v>0.6115702105895372</v>
      </c>
      <c r="AV943" s="72">
        <v>155</v>
      </c>
      <c r="AW943" s="72" t="s">
        <v>474</v>
      </c>
      <c r="AX943" s="72">
        <v>0.70913999999999999</v>
      </c>
      <c r="AY943" s="72">
        <v>0.14413300000000001</v>
      </c>
      <c r="AZ943" s="72">
        <v>0.169794</v>
      </c>
      <c r="BA943" s="72">
        <v>0.55023</v>
      </c>
      <c r="BB943" s="72">
        <v>0.374025</v>
      </c>
      <c r="BC943" s="72">
        <v>0.42892200000000003</v>
      </c>
      <c r="BD943" s="72">
        <v>0.32172400000000001</v>
      </c>
      <c r="BE943" s="72">
        <v>0.25570300000000001</v>
      </c>
      <c r="BF943" s="72">
        <v>0.35150799999999999</v>
      </c>
      <c r="BG943" s="72">
        <v>0.92353600000000002</v>
      </c>
      <c r="BH943" s="72">
        <v>1.041666</v>
      </c>
      <c r="BI943" s="53">
        <v>0.59413555555555553</v>
      </c>
      <c r="BJ943" s="73">
        <f t="shared" si="58"/>
        <v>0.48870971296296301</v>
      </c>
      <c r="BK943" s="72">
        <f t="shared" si="55"/>
        <v>0.29738301183099319</v>
      </c>
      <c r="BM943" s="72">
        <v>155</v>
      </c>
      <c r="BN943" s="72" t="s">
        <v>474</v>
      </c>
      <c r="BO943" s="72">
        <v>4.3281689999999999</v>
      </c>
      <c r="BP943" s="72">
        <v>0.22786500000000001</v>
      </c>
      <c r="BQ943" s="72">
        <v>0.52083400000000002</v>
      </c>
      <c r="BR943" s="72">
        <v>2.2644929999999999</v>
      </c>
      <c r="BS943" s="72">
        <v>0.388322</v>
      </c>
      <c r="BT943" s="72">
        <v>0.88833200000000001</v>
      </c>
      <c r="BU943" s="72">
        <v>1.1385670000000001</v>
      </c>
      <c r="BV943" s="72">
        <v>0.56672999999999996</v>
      </c>
      <c r="BW943" s="72">
        <v>0.40303899999999998</v>
      </c>
      <c r="BX943" s="72">
        <v>0.30003000000000002</v>
      </c>
      <c r="BY943" s="72">
        <v>0.106877</v>
      </c>
      <c r="BZ943" s="72">
        <v>0.95021699999999998</v>
      </c>
      <c r="CA943" s="72">
        <v>0.34101599999999999</v>
      </c>
      <c r="CB943" s="72">
        <v>0.53175300000000003</v>
      </c>
      <c r="CC943" s="72">
        <v>0.200321</v>
      </c>
      <c r="CD943" s="72">
        <v>0.232372</v>
      </c>
      <c r="CE943" s="72">
        <v>0.27043299999999998</v>
      </c>
      <c r="CF943" s="72">
        <v>0.387266</v>
      </c>
      <c r="CG943" s="72">
        <v>0.23880999999999999</v>
      </c>
      <c r="CH943" s="72">
        <v>0.32608700000000002</v>
      </c>
      <c r="CI943" s="72">
        <v>0.50736400000000004</v>
      </c>
      <c r="CJ943" s="72">
        <v>0.455729</v>
      </c>
      <c r="CK943" s="72">
        <v>0.206813</v>
      </c>
      <c r="CL943" s="72">
        <v>0.33582099999999998</v>
      </c>
      <c r="CM943" s="72">
        <v>5.6572999999999998E-2</v>
      </c>
      <c r="CN943" s="73">
        <f t="shared" si="59"/>
        <v>0.64695332000000005</v>
      </c>
      <c r="CO943" s="72">
        <f t="shared" si="60"/>
        <v>0.88854270291611548</v>
      </c>
      <c r="CR943" s="72">
        <v>155</v>
      </c>
      <c r="CS943" s="72" t="s">
        <v>474</v>
      </c>
      <c r="CT943" s="72">
        <v>2.1898749999999998</v>
      </c>
      <c r="CU943" s="72">
        <v>1.4064559999999999</v>
      </c>
      <c r="CV943" s="72">
        <v>1.370987</v>
      </c>
      <c r="CW943" s="72">
        <v>0.51027</v>
      </c>
      <c r="CX943" s="72">
        <v>0.12606600000000001</v>
      </c>
      <c r="CY943" s="72">
        <v>1.2400709999999999</v>
      </c>
      <c r="CZ943" s="72">
        <v>0.97407600000000005</v>
      </c>
      <c r="DA943" s="72">
        <v>0.57553399999999999</v>
      </c>
      <c r="DB943" s="72">
        <v>0.12463100000000001</v>
      </c>
      <c r="DC943" s="73">
        <f t="shared" si="61"/>
        <v>0.9464406666666666</v>
      </c>
      <c r="DD943" s="72">
        <f t="shared" si="62"/>
        <v>0.6801808077118171</v>
      </c>
    </row>
    <row r="944" spans="1:108" x14ac:dyDescent="0.2">
      <c r="A944" s="72">
        <v>156</v>
      </c>
      <c r="B944" s="72" t="s">
        <v>474</v>
      </c>
      <c r="C944" s="72">
        <v>0.639046</v>
      </c>
      <c r="D944" s="72">
        <v>0.309193</v>
      </c>
      <c r="E944" s="72">
        <v>0.14721799999999999</v>
      </c>
      <c r="F944" s="72">
        <v>0.36722100000000002</v>
      </c>
      <c r="G944" s="72">
        <v>0.348022</v>
      </c>
      <c r="H944" s="72">
        <v>0.368612</v>
      </c>
      <c r="I944" s="72">
        <v>0.24487600000000001</v>
      </c>
      <c r="J944" s="72">
        <v>0.212836</v>
      </c>
      <c r="K944" s="72">
        <v>0.32191399999999998</v>
      </c>
      <c r="L944" s="72">
        <v>0.55666499999999997</v>
      </c>
      <c r="M944" s="72">
        <v>0.32591599999999998</v>
      </c>
      <c r="N944" s="72">
        <v>0.55705800000000005</v>
      </c>
      <c r="O944" s="72">
        <v>4.5859529999999999</v>
      </c>
      <c r="P944" s="72">
        <v>1.2245550000000001</v>
      </c>
      <c r="Q944" s="72">
        <v>0.79616200000000004</v>
      </c>
      <c r="R944" s="72">
        <v>0.12016</v>
      </c>
      <c r="S944" s="72">
        <v>0.17660400000000001</v>
      </c>
      <c r="T944" s="72">
        <v>0.24207699999999999</v>
      </c>
      <c r="U944" s="72">
        <v>0.20413600000000001</v>
      </c>
      <c r="V944" s="72">
        <v>0.49593300000000001</v>
      </c>
      <c r="W944" s="72">
        <v>0.43296600000000002</v>
      </c>
      <c r="X944" s="72">
        <v>0.45319700000000002</v>
      </c>
      <c r="Y944" s="72">
        <v>0.62558199999999997</v>
      </c>
      <c r="Z944" s="72">
        <v>0.31843700000000003</v>
      </c>
      <c r="AA944" s="72">
        <v>0.226767</v>
      </c>
      <c r="AB944" s="72">
        <v>7.5133000000000005E-2</v>
      </c>
      <c r="AC944" s="72">
        <v>0.19345200000000001</v>
      </c>
      <c r="AD944" s="72">
        <v>0.120591</v>
      </c>
      <c r="AE944" s="72">
        <v>0.47248600000000002</v>
      </c>
      <c r="AF944" s="72">
        <v>0.70684499999999995</v>
      </c>
      <c r="AG944" s="72">
        <v>0.62134500000000004</v>
      </c>
      <c r="AH944" s="72">
        <v>8.5804000000000005E-2</v>
      </c>
      <c r="AI944" s="72">
        <v>0.16222700000000001</v>
      </c>
      <c r="AJ944" s="72">
        <v>0.36186800000000002</v>
      </c>
      <c r="AK944" s="72">
        <v>0.32726100000000002</v>
      </c>
      <c r="AL944" s="72">
        <v>0.37037100000000001</v>
      </c>
      <c r="AM944" s="72">
        <v>6.3435000000000005E-2</v>
      </c>
      <c r="AN944" s="72">
        <v>0.375251</v>
      </c>
      <c r="AO944" s="72">
        <v>7.2638999999999995E-2</v>
      </c>
      <c r="AP944" s="72">
        <v>0.144479</v>
      </c>
      <c r="AQ944" s="72">
        <v>0.21737010550996483</v>
      </c>
      <c r="AR944" s="73">
        <f t="shared" si="56"/>
        <v>0.45540641720756003</v>
      </c>
      <c r="AS944" s="72">
        <f t="shared" si="57"/>
        <v>0.7006523546497142</v>
      </c>
      <c r="AV944" s="72">
        <v>156</v>
      </c>
      <c r="AW944" s="72" t="s">
        <v>474</v>
      </c>
      <c r="AX944" s="72">
        <v>0.76484200000000002</v>
      </c>
      <c r="AY944" s="72">
        <v>0.13924700000000001</v>
      </c>
      <c r="AZ944" s="72">
        <v>0.18164</v>
      </c>
      <c r="BA944" s="72">
        <v>0.53248200000000001</v>
      </c>
      <c r="BB944" s="72">
        <v>0.428398</v>
      </c>
      <c r="BC944" s="72">
        <v>0.39735599999999999</v>
      </c>
      <c r="BD944" s="72">
        <v>0.38996900000000001</v>
      </c>
      <c r="BE944" s="72">
        <v>0.178563</v>
      </c>
      <c r="BF944" s="72">
        <v>0.25720199999999999</v>
      </c>
      <c r="BG944" s="72">
        <v>0.85910299999999995</v>
      </c>
      <c r="BH944" s="72">
        <v>1.0730420000000001</v>
      </c>
      <c r="BI944" s="53">
        <v>0.61342592592592593</v>
      </c>
      <c r="BJ944" s="73">
        <f t="shared" si="58"/>
        <v>0.48460582716049383</v>
      </c>
      <c r="BK944" s="72">
        <f t="shared" si="55"/>
        <v>0.30691770992546336</v>
      </c>
      <c r="BM944" s="72">
        <v>156</v>
      </c>
      <c r="BN944" s="72" t="s">
        <v>474</v>
      </c>
      <c r="BO944" s="72">
        <v>4.9221830000000004</v>
      </c>
      <c r="BP944" s="72">
        <v>0.24767900000000001</v>
      </c>
      <c r="BQ944" s="72">
        <v>0.44831199999999999</v>
      </c>
      <c r="BR944" s="72">
        <v>2.0755699999999999</v>
      </c>
      <c r="BS944" s="72">
        <v>0.388322</v>
      </c>
      <c r="BT944" s="72">
        <v>1.0099849999999999</v>
      </c>
      <c r="BU944" s="72">
        <v>1.2112419999999999</v>
      </c>
      <c r="BV944" s="72">
        <v>0.49489100000000003</v>
      </c>
      <c r="BW944" s="72">
        <v>0.27400799999999997</v>
      </c>
      <c r="BX944" s="72">
        <v>0.43598100000000001</v>
      </c>
      <c r="BY944" s="72">
        <v>8.7790999999999994E-2</v>
      </c>
      <c r="BZ944" s="72">
        <v>0.89306200000000002</v>
      </c>
      <c r="CA944" s="72">
        <v>0.34833799999999998</v>
      </c>
      <c r="CB944" s="72">
        <v>0.46528399999999998</v>
      </c>
      <c r="CC944" s="72">
        <v>0.303342</v>
      </c>
      <c r="CD944" s="72">
        <v>0.280449</v>
      </c>
      <c r="CE944" s="72">
        <v>0.22035199999999999</v>
      </c>
      <c r="CF944" s="72">
        <v>0.355653</v>
      </c>
      <c r="CG944" s="72">
        <v>0.25927899999999998</v>
      </c>
      <c r="CH944" s="72">
        <v>0.30797099999999999</v>
      </c>
      <c r="CI944" s="72">
        <v>0.53430299999999997</v>
      </c>
      <c r="CJ944" s="72">
        <v>0.50843300000000002</v>
      </c>
      <c r="CK944" s="72">
        <v>0.17183699999999999</v>
      </c>
      <c r="CL944" s="72">
        <v>0.28606999999999999</v>
      </c>
      <c r="CM944" s="72">
        <v>5.2010000000000001E-2</v>
      </c>
      <c r="CN944" s="73">
        <f t="shared" si="59"/>
        <v>0.66329387999999989</v>
      </c>
      <c r="CO944" s="72">
        <f t="shared" si="60"/>
        <v>0.9843825382625363</v>
      </c>
      <c r="CR944" s="72">
        <v>156</v>
      </c>
      <c r="CS944" s="72" t="s">
        <v>474</v>
      </c>
      <c r="CT944" s="72">
        <v>2.8211879999999998</v>
      </c>
      <c r="CU944" s="72">
        <v>1.6262030000000001</v>
      </c>
      <c r="CV944" s="72">
        <v>1.1772959999999999</v>
      </c>
      <c r="CW944" s="72">
        <v>0.50422599999999995</v>
      </c>
      <c r="CX944" s="72">
        <v>0.17144999999999999</v>
      </c>
      <c r="CY944" s="72">
        <v>0.81842899999999996</v>
      </c>
      <c r="CZ944" s="72">
        <v>0.99660700000000002</v>
      </c>
      <c r="DA944" s="72">
        <v>0.47723300000000002</v>
      </c>
      <c r="DB944" s="72">
        <v>0.11463</v>
      </c>
      <c r="DC944" s="73">
        <f t="shared" si="61"/>
        <v>0.96747355555555559</v>
      </c>
      <c r="DD944" s="72">
        <f t="shared" si="62"/>
        <v>0.84802711845864787</v>
      </c>
    </row>
    <row r="945" spans="1:108" x14ac:dyDescent="0.2">
      <c r="A945" s="72">
        <v>157</v>
      </c>
      <c r="B945" s="72" t="s">
        <v>474</v>
      </c>
      <c r="C945" s="72">
        <v>0.575658</v>
      </c>
      <c r="D945" s="72">
        <v>0.291182</v>
      </c>
      <c r="E945" s="72">
        <v>0.14124999999999999</v>
      </c>
      <c r="F945" s="72">
        <v>0.3155</v>
      </c>
      <c r="G945" s="72">
        <v>0.25201600000000002</v>
      </c>
      <c r="H945" s="72">
        <v>0.33238099999999998</v>
      </c>
      <c r="I945" s="72">
        <v>0.389291</v>
      </c>
      <c r="J945" s="72">
        <v>0.20260300000000001</v>
      </c>
      <c r="K945" s="72">
        <v>0.29210700000000001</v>
      </c>
      <c r="L945" s="72">
        <v>0.46388699999999999</v>
      </c>
      <c r="M945" s="72">
        <v>0.26263199999999998</v>
      </c>
      <c r="N945" s="72">
        <v>0.64698599999999995</v>
      </c>
      <c r="O945" s="72">
        <v>4.0421889999999996</v>
      </c>
      <c r="P945" s="72">
        <v>1.132315</v>
      </c>
      <c r="Q945" s="72">
        <v>0.329432</v>
      </c>
      <c r="R945" s="72">
        <v>0.185783</v>
      </c>
      <c r="S945" s="72">
        <v>0.161638</v>
      </c>
      <c r="T945" s="72">
        <v>0.203565</v>
      </c>
      <c r="U945" s="72">
        <v>0.206044</v>
      </c>
      <c r="V945" s="72">
        <v>0.44613199999999997</v>
      </c>
      <c r="W945" s="72">
        <v>0.50088299999999997</v>
      </c>
      <c r="X945" s="72">
        <v>0.40341399999999999</v>
      </c>
      <c r="Y945" s="72">
        <v>0.55865900000000002</v>
      </c>
      <c r="Z945" s="72">
        <v>0.30494399999999999</v>
      </c>
      <c r="AA945" s="72">
        <v>0.25163799999999997</v>
      </c>
      <c r="AB945" s="72">
        <v>7.0039000000000004E-2</v>
      </c>
      <c r="AC945" s="72">
        <v>0.206044</v>
      </c>
      <c r="AD945" s="72">
        <v>8.2002000000000005E-2</v>
      </c>
      <c r="AE945" s="72">
        <v>0.46369500000000002</v>
      </c>
      <c r="AF945" s="72">
        <v>0.59742600000000001</v>
      </c>
      <c r="AG945" s="72">
        <v>0.52448799999999995</v>
      </c>
      <c r="AH945" s="72">
        <v>8.4383E-2</v>
      </c>
      <c r="AI945" s="72">
        <v>0.175034</v>
      </c>
      <c r="AJ945" s="72">
        <v>0.34894500000000001</v>
      </c>
      <c r="AK945" s="72">
        <v>0.30219499999999999</v>
      </c>
      <c r="AL945" s="72">
        <v>0.38580300000000001</v>
      </c>
      <c r="AM945" s="72">
        <v>0.15246599999999999</v>
      </c>
      <c r="AN945" s="72">
        <v>0.341366</v>
      </c>
      <c r="AO945" s="72">
        <v>6.6456000000000001E-2</v>
      </c>
      <c r="AP945" s="72">
        <v>0.128999</v>
      </c>
      <c r="AQ945" s="72">
        <v>0.27293376318874557</v>
      </c>
      <c r="AR945" s="73">
        <f t="shared" si="56"/>
        <v>0.41693667715094507</v>
      </c>
      <c r="AS945" s="72">
        <f t="shared" si="57"/>
        <v>0.6134884476706518</v>
      </c>
      <c r="AV945" s="72">
        <v>157</v>
      </c>
      <c r="AW945" s="72" t="s">
        <v>474</v>
      </c>
      <c r="AX945" s="72">
        <v>0.78199099999999999</v>
      </c>
      <c r="AY945" s="72">
        <v>0.107489</v>
      </c>
      <c r="AZ945" s="72">
        <v>0.13820499999999999</v>
      </c>
      <c r="BA945" s="72">
        <v>0.55023</v>
      </c>
      <c r="BB945" s="72">
        <v>0.38720599999999999</v>
      </c>
      <c r="BC945" s="72">
        <v>0.35093600000000003</v>
      </c>
      <c r="BD945" s="72">
        <v>0.32497399999999999</v>
      </c>
      <c r="BE945" s="72">
        <v>0.157136</v>
      </c>
      <c r="BF945" s="72">
        <v>0.317216</v>
      </c>
      <c r="BG945" s="72">
        <v>0.82688700000000004</v>
      </c>
      <c r="BH945" s="72">
        <v>0.82203899999999996</v>
      </c>
      <c r="BI945" s="53">
        <v>0.63271629629629622</v>
      </c>
      <c r="BJ945" s="73">
        <f t="shared" si="58"/>
        <v>0.44975210802469134</v>
      </c>
      <c r="BK945" s="72">
        <f t="shared" si="55"/>
        <v>0.27292954017584836</v>
      </c>
      <c r="BM945" s="72">
        <v>157</v>
      </c>
      <c r="BN945" s="72" t="s">
        <v>474</v>
      </c>
      <c r="BO945" s="72">
        <v>3.932042</v>
      </c>
      <c r="BP945" s="72">
        <v>0.18965099999999999</v>
      </c>
      <c r="BQ945" s="72">
        <v>0.49446200000000001</v>
      </c>
      <c r="BR945" s="72">
        <v>1.9901660000000001</v>
      </c>
      <c r="BS945" s="72">
        <v>0.47335500000000003</v>
      </c>
      <c r="BT945" s="72">
        <v>0.93015000000000003</v>
      </c>
      <c r="BU945" s="72">
        <v>0.65407000000000004</v>
      </c>
      <c r="BV945" s="72">
        <v>0.51484700000000005</v>
      </c>
      <c r="BW945" s="72">
        <v>0.25226100000000001</v>
      </c>
      <c r="BX945" s="72">
        <v>0.30940600000000001</v>
      </c>
      <c r="BY945" s="72">
        <v>4.5803999999999997E-2</v>
      </c>
      <c r="BZ945" s="72">
        <v>0.80018199999999995</v>
      </c>
      <c r="CA945" s="72">
        <v>0.29708099999999998</v>
      </c>
      <c r="CB945" s="72">
        <v>0.43204999999999999</v>
      </c>
      <c r="CC945" s="72">
        <v>0.259463</v>
      </c>
      <c r="CD945" s="72">
        <v>0.24038499999999999</v>
      </c>
      <c r="CE945" s="72">
        <v>0.18279200000000001</v>
      </c>
      <c r="CF945" s="72">
        <v>0.52162399999999998</v>
      </c>
      <c r="CG945" s="72">
        <v>0.20469399999999999</v>
      </c>
      <c r="CH945" s="72">
        <v>0.27626800000000001</v>
      </c>
      <c r="CI945" s="72">
        <v>0.65104099999999998</v>
      </c>
      <c r="CJ945" s="72">
        <v>0.41232600000000003</v>
      </c>
      <c r="CK945" s="72">
        <v>0.16803499999999999</v>
      </c>
      <c r="CL945" s="72">
        <v>0.28295999999999999</v>
      </c>
      <c r="CM945" s="72">
        <v>6.8434999999999996E-2</v>
      </c>
      <c r="CN945" s="73">
        <f t="shared" si="59"/>
        <v>0.58334199999999992</v>
      </c>
      <c r="CO945" s="72">
        <f t="shared" si="60"/>
        <v>0.79868289769151635</v>
      </c>
      <c r="CR945" s="72">
        <v>157</v>
      </c>
      <c r="CS945" s="72" t="s">
        <v>474</v>
      </c>
      <c r="CT945" s="72">
        <v>3.7089379999999998</v>
      </c>
      <c r="CU945" s="72">
        <v>1.010886</v>
      </c>
      <c r="CV945" s="72">
        <v>1.341202</v>
      </c>
      <c r="CW945" s="72">
        <v>0.49819099999999999</v>
      </c>
      <c r="CX945" s="72">
        <v>0.130028</v>
      </c>
      <c r="CY945" s="72">
        <v>1.0665</v>
      </c>
      <c r="CZ945" s="72">
        <v>0.87468299999999999</v>
      </c>
      <c r="DA945" s="72">
        <v>0.50101399999999996</v>
      </c>
      <c r="DB945" s="72">
        <v>0.116938</v>
      </c>
      <c r="DC945" s="73">
        <f t="shared" si="61"/>
        <v>1.0275977777777776</v>
      </c>
      <c r="DD945" s="72">
        <f t="shared" si="62"/>
        <v>1.0900460620653583</v>
      </c>
    </row>
    <row r="946" spans="1:108" x14ac:dyDescent="0.2">
      <c r="A946" s="72">
        <v>158</v>
      </c>
      <c r="B946" s="72" t="s">
        <v>474</v>
      </c>
      <c r="C946" s="72">
        <v>0.678454</v>
      </c>
      <c r="D946" s="72">
        <v>0.33169999999999999</v>
      </c>
      <c r="E946" s="72">
        <v>0.131303</v>
      </c>
      <c r="F946" s="72">
        <v>0.299983</v>
      </c>
      <c r="G946" s="72">
        <v>0.24601600000000001</v>
      </c>
      <c r="H946" s="72">
        <v>0.25867899999999999</v>
      </c>
      <c r="I946" s="72">
        <v>0.27940999999999999</v>
      </c>
      <c r="J946" s="72">
        <v>0.16269600000000001</v>
      </c>
      <c r="K946" s="72">
        <v>0.26826100000000003</v>
      </c>
      <c r="L946" s="72">
        <v>0.43509399999999998</v>
      </c>
      <c r="M946" s="72">
        <v>0.30060300000000001</v>
      </c>
      <c r="N946" s="72">
        <v>0.44464700000000001</v>
      </c>
      <c r="O946" s="72">
        <v>2.9088020000000001</v>
      </c>
      <c r="P946" s="72">
        <v>0.93829499999999999</v>
      </c>
      <c r="Q946" s="72">
        <v>0.55630900000000005</v>
      </c>
      <c r="R946" s="72">
        <v>0.10676099999999999</v>
      </c>
      <c r="S946" s="72">
        <v>0.185584</v>
      </c>
      <c r="T946" s="72">
        <v>0.17605599999999999</v>
      </c>
      <c r="U946" s="72">
        <v>0.18792</v>
      </c>
      <c r="V946" s="72">
        <v>0.39321899999999999</v>
      </c>
      <c r="W946" s="72">
        <v>0.42447699999999999</v>
      </c>
      <c r="X946" s="72">
        <v>0.46178000000000002</v>
      </c>
      <c r="Y946" s="72">
        <v>0.57029799999999997</v>
      </c>
      <c r="Z946" s="72">
        <v>0.255469</v>
      </c>
      <c r="AA946" s="72">
        <v>0.22384100000000001</v>
      </c>
      <c r="AB946" s="72">
        <v>5.7304000000000001E-2</v>
      </c>
      <c r="AC946" s="72">
        <v>0.195742</v>
      </c>
      <c r="AD946" s="72">
        <v>9.4061000000000006E-2</v>
      </c>
      <c r="AE946" s="72">
        <v>0.40655799999999997</v>
      </c>
      <c r="AF946" s="72">
        <v>0.61712199999999995</v>
      </c>
      <c r="AG946" s="72">
        <v>0.55007300000000003</v>
      </c>
      <c r="AH946" s="72">
        <v>7.4690999999999994E-2</v>
      </c>
      <c r="AI946" s="72">
        <v>0.18570700000000001</v>
      </c>
      <c r="AJ946" s="72">
        <v>0.40064</v>
      </c>
      <c r="AK946" s="72">
        <v>0.30637199999999998</v>
      </c>
      <c r="AL946" s="72">
        <v>0.45524700000000001</v>
      </c>
      <c r="AM946" s="72">
        <v>8.7917999999999996E-2</v>
      </c>
      <c r="AN946" s="72">
        <v>0.30873499999999998</v>
      </c>
      <c r="AO946" s="72">
        <v>8.5001999999999994E-2</v>
      </c>
      <c r="AP946" s="72">
        <v>0.123839</v>
      </c>
      <c r="AQ946" s="72">
        <v>0.255226611957796</v>
      </c>
      <c r="AR946" s="73">
        <f t="shared" si="56"/>
        <v>0.3763388929745804</v>
      </c>
      <c r="AS946" s="72">
        <f t="shared" si="57"/>
        <v>0.44708531715179417</v>
      </c>
      <c r="AV946" s="72">
        <v>158</v>
      </c>
      <c r="AW946" s="72" t="s">
        <v>474</v>
      </c>
      <c r="AX946" s="72">
        <v>0.77126700000000004</v>
      </c>
      <c r="AY946" s="72">
        <v>0.13436100000000001</v>
      </c>
      <c r="AZ946" s="72">
        <v>0.185589</v>
      </c>
      <c r="BA946" s="72">
        <v>0.61235499999999998</v>
      </c>
      <c r="BB946" s="72">
        <v>0.31635600000000003</v>
      </c>
      <c r="BC946" s="72">
        <v>0.293375</v>
      </c>
      <c r="BD946" s="72">
        <v>0.142988</v>
      </c>
      <c r="BE946" s="72">
        <v>0.18284900000000001</v>
      </c>
      <c r="BF946" s="72">
        <v>0.73731100000000005</v>
      </c>
      <c r="BG946" s="72">
        <v>0.81973200000000002</v>
      </c>
      <c r="BH946" s="72">
        <v>1.0730420000000001</v>
      </c>
      <c r="BI946" s="53">
        <v>0.60185185185185186</v>
      </c>
      <c r="BJ946" s="73">
        <f t="shared" si="58"/>
        <v>0.48925640432098771</v>
      </c>
      <c r="BK946" s="72">
        <f t="shared" si="55"/>
        <v>0.33246015739765372</v>
      </c>
      <c r="BM946" s="72">
        <v>158</v>
      </c>
      <c r="BN946" s="72" t="s">
        <v>474</v>
      </c>
      <c r="BO946" s="72">
        <v>4.9517610000000003</v>
      </c>
      <c r="BP946" s="72">
        <v>0.20805000000000001</v>
      </c>
      <c r="BQ946" s="72">
        <v>0.48127700000000001</v>
      </c>
      <c r="BR946" s="72">
        <v>1.977225</v>
      </c>
      <c r="BS946" s="72">
        <v>0.28628199999999998</v>
      </c>
      <c r="BT946" s="72">
        <v>1.082219</v>
      </c>
      <c r="BU946" s="72">
        <v>0.72674399999999995</v>
      </c>
      <c r="BV946" s="72">
        <v>0.49888300000000002</v>
      </c>
      <c r="BW946" s="72">
        <v>0.26530900000000002</v>
      </c>
      <c r="BX946" s="72">
        <v>0.337534</v>
      </c>
      <c r="BY946" s="72">
        <v>8.2066E-2</v>
      </c>
      <c r="BZ946" s="72">
        <v>0.67158200000000001</v>
      </c>
      <c r="CA946" s="72">
        <v>0.284528</v>
      </c>
      <c r="CB946" s="72">
        <v>0.35608499999999998</v>
      </c>
      <c r="CC946" s="72">
        <v>0.272818</v>
      </c>
      <c r="CD946" s="72">
        <v>0.288462</v>
      </c>
      <c r="CE946" s="72">
        <v>0.19781599999999999</v>
      </c>
      <c r="CF946" s="72">
        <v>0.22919900000000001</v>
      </c>
      <c r="CG946" s="72">
        <v>0.24335899999999999</v>
      </c>
      <c r="CH946" s="72">
        <v>0.33514500000000003</v>
      </c>
      <c r="CI946" s="72">
        <v>0.54328299999999996</v>
      </c>
      <c r="CJ946" s="72">
        <v>0.430927</v>
      </c>
      <c r="CK946" s="72">
        <v>0.187804</v>
      </c>
      <c r="CL946" s="72">
        <v>0.245647</v>
      </c>
      <c r="CM946" s="72">
        <v>6.0221999999999998E-2</v>
      </c>
      <c r="CN946" s="73">
        <f t="shared" si="59"/>
        <v>0.60976907999999996</v>
      </c>
      <c r="CO946" s="72">
        <f t="shared" si="60"/>
        <v>0.98509257805142014</v>
      </c>
      <c r="CR946" s="72">
        <v>158</v>
      </c>
      <c r="CS946" s="72" t="s">
        <v>474</v>
      </c>
      <c r="CT946" s="72">
        <v>3.2228750000000002</v>
      </c>
      <c r="CU946" s="72">
        <v>1.4064559999999999</v>
      </c>
      <c r="CV946" s="72">
        <v>1.1772959999999999</v>
      </c>
      <c r="CW946" s="72">
        <v>0.42270400000000002</v>
      </c>
      <c r="CX946" s="72">
        <v>0.12822700000000001</v>
      </c>
      <c r="CY946" s="72">
        <v>0.84328599999999998</v>
      </c>
      <c r="CZ946" s="72">
        <v>0.88263400000000003</v>
      </c>
      <c r="DA946" s="72">
        <v>0.42808200000000002</v>
      </c>
      <c r="DB946" s="72">
        <v>0.11232200000000001</v>
      </c>
      <c r="DC946" s="73">
        <f t="shared" si="61"/>
        <v>0.95820911111111129</v>
      </c>
      <c r="DD946" s="72">
        <f t="shared" si="62"/>
        <v>0.95973633312324935</v>
      </c>
    </row>
    <row r="947" spans="1:108" x14ac:dyDescent="0.2">
      <c r="A947" s="72">
        <v>159</v>
      </c>
      <c r="B947" s="72" t="s">
        <v>474</v>
      </c>
      <c r="C947" s="72">
        <v>0.61335499999999998</v>
      </c>
      <c r="D947" s="72">
        <v>0.31069200000000002</v>
      </c>
      <c r="E947" s="72">
        <v>0.12732399999999999</v>
      </c>
      <c r="F947" s="72">
        <v>0.413771</v>
      </c>
      <c r="G947" s="72">
        <v>0.288018</v>
      </c>
      <c r="H947" s="72">
        <v>0.29746699999999998</v>
      </c>
      <c r="I947" s="72">
        <v>0.30452600000000002</v>
      </c>
      <c r="J947" s="72">
        <v>0.16678899999999999</v>
      </c>
      <c r="K947" s="72">
        <v>0.28018500000000002</v>
      </c>
      <c r="L947" s="72">
        <v>0.47348499999999999</v>
      </c>
      <c r="M947" s="72">
        <v>0.49678499999999998</v>
      </c>
      <c r="N947" s="72">
        <v>0.45463300000000001</v>
      </c>
      <c r="O947" s="72">
        <v>2.633651</v>
      </c>
      <c r="P947" s="72">
        <v>0.97328199999999998</v>
      </c>
      <c r="Q947" s="72">
        <v>0.581843</v>
      </c>
      <c r="R947" s="72">
        <v>0.104355</v>
      </c>
      <c r="S947" s="72">
        <v>0.146672</v>
      </c>
      <c r="T947" s="72">
        <v>0.21640200000000001</v>
      </c>
      <c r="U947" s="72">
        <v>0.19650500000000001</v>
      </c>
      <c r="V947" s="72">
        <v>4.6688E-2</v>
      </c>
      <c r="W947" s="72">
        <v>0.33958199999999999</v>
      </c>
      <c r="X947" s="72"/>
      <c r="Y947" s="72">
        <v>0.83216900000000005</v>
      </c>
      <c r="Z947" s="72">
        <v>0.25007200000000002</v>
      </c>
      <c r="AA947" s="72">
        <v>0.22237799999999999</v>
      </c>
      <c r="AB947" s="72">
        <v>5.8577999999999998E-2</v>
      </c>
      <c r="AC947" s="72">
        <v>0.172848</v>
      </c>
      <c r="AD947" s="72">
        <v>8.9237999999999998E-2</v>
      </c>
      <c r="AE947" s="72">
        <v>0.45051000000000002</v>
      </c>
      <c r="AF947" s="72">
        <v>0.52958700000000003</v>
      </c>
      <c r="AG947" s="72">
        <v>0.53910800000000003</v>
      </c>
      <c r="AH947" s="72">
        <v>6.8747000000000003E-2</v>
      </c>
      <c r="AI947" s="72">
        <v>0.16649600000000001</v>
      </c>
      <c r="AJ947" s="72">
        <v>0.29725099999999999</v>
      </c>
      <c r="AK947" s="72">
        <v>0.30637199999999998</v>
      </c>
      <c r="AL947" s="72">
        <v>0.33950599999999997</v>
      </c>
      <c r="AM947" s="72">
        <v>9.0144000000000002E-2</v>
      </c>
      <c r="AN947" s="72">
        <v>0.29493000000000003</v>
      </c>
      <c r="AO947" s="72">
        <v>8.9638999999999996E-2</v>
      </c>
      <c r="AP947" s="72">
        <v>0.137706</v>
      </c>
      <c r="AQ947" s="72">
        <v>0.23202426729191089</v>
      </c>
      <c r="AR947" s="73">
        <f t="shared" si="56"/>
        <v>0.36583283168229785</v>
      </c>
      <c r="AS947" s="72">
        <f t="shared" si="57"/>
        <v>0.42177762114764866</v>
      </c>
      <c r="AV947" s="72">
        <v>159</v>
      </c>
      <c r="AW947" s="72" t="s">
        <v>474</v>
      </c>
      <c r="AX947" s="72">
        <v>0.79058799999999996</v>
      </c>
      <c r="AY947" s="72">
        <v>0.14901900000000001</v>
      </c>
      <c r="AZ947" s="72">
        <v>0.225076</v>
      </c>
      <c r="BA947" s="72">
        <v>0.63010200000000005</v>
      </c>
      <c r="BB947" s="72">
        <v>0.36743399999999998</v>
      </c>
      <c r="BC947" s="72">
        <v>0.29894500000000002</v>
      </c>
      <c r="BD947" s="72">
        <v>0.33797300000000002</v>
      </c>
      <c r="BE947" s="72">
        <v>0.224275</v>
      </c>
      <c r="BF947" s="72">
        <v>1.354595</v>
      </c>
      <c r="BG947" s="72">
        <v>0.80898999999999999</v>
      </c>
      <c r="BH947" s="72">
        <v>0.87851400000000002</v>
      </c>
      <c r="BI947" s="53">
        <v>0.50360074074074079</v>
      </c>
      <c r="BJ947" s="73">
        <f t="shared" si="58"/>
        <v>0.5474259783950618</v>
      </c>
      <c r="BK947" s="72">
        <f t="shared" si="55"/>
        <v>0.37422185617904635</v>
      </c>
      <c r="BM947" s="72">
        <v>159</v>
      </c>
      <c r="BN947" s="72" t="s">
        <v>474</v>
      </c>
      <c r="BO947" s="72">
        <v>4.4306340000000004</v>
      </c>
      <c r="BP947" s="72">
        <v>0.18823599999999999</v>
      </c>
      <c r="BQ947" s="72">
        <v>0.47798000000000002</v>
      </c>
      <c r="BR947" s="72">
        <v>2.1506210000000001</v>
      </c>
      <c r="BS947" s="72">
        <v>0.44359399999999999</v>
      </c>
      <c r="BT947" s="72">
        <v>0.89086500000000002</v>
      </c>
      <c r="BU947" s="72">
        <v>0.581395</v>
      </c>
      <c r="BV947" s="72">
        <v>0.48691000000000001</v>
      </c>
      <c r="BW947" s="72">
        <v>0.226165</v>
      </c>
      <c r="BX947" s="72">
        <v>0.26721400000000001</v>
      </c>
      <c r="BY947" s="72">
        <v>0.101151</v>
      </c>
      <c r="BZ947" s="72">
        <v>0.81447199999999997</v>
      </c>
      <c r="CA947" s="72">
        <v>0.27511400000000003</v>
      </c>
      <c r="CB947" s="72">
        <v>0.39881499999999998</v>
      </c>
      <c r="CC947" s="72">
        <v>0.23466100000000001</v>
      </c>
      <c r="CD947" s="72">
        <v>0.26442300000000002</v>
      </c>
      <c r="CE947" s="72">
        <v>0.19280900000000001</v>
      </c>
      <c r="CF947" s="72">
        <v>0.26871499999999998</v>
      </c>
      <c r="CG947" s="72">
        <v>0.20241999999999999</v>
      </c>
      <c r="CH947" s="72">
        <v>0.34420299999999998</v>
      </c>
      <c r="CI947" s="72">
        <v>0.42205399999999998</v>
      </c>
      <c r="CJ947" s="72">
        <v>0.44022800000000001</v>
      </c>
      <c r="CK947" s="72">
        <v>0.166515</v>
      </c>
      <c r="CL947" s="72">
        <v>0.26741300000000001</v>
      </c>
      <c r="CM947" s="72">
        <v>7.2997000000000006E-2</v>
      </c>
      <c r="CN947" s="73">
        <f t="shared" si="59"/>
        <v>0.58438416000000004</v>
      </c>
      <c r="CO947" s="72">
        <f t="shared" si="60"/>
        <v>0.90020107358257651</v>
      </c>
      <c r="CR947" s="72">
        <v>159</v>
      </c>
      <c r="CS947" s="72" t="s">
        <v>474</v>
      </c>
      <c r="CT947" s="72">
        <v>3.1565629999999998</v>
      </c>
      <c r="CU947" s="72">
        <v>0.87898699999999996</v>
      </c>
      <c r="CV947" s="72">
        <v>0.92394799999999999</v>
      </c>
      <c r="CW947" s="72">
        <v>0.552539</v>
      </c>
      <c r="CX947" s="72">
        <v>0.12894800000000001</v>
      </c>
      <c r="CY947" s="72">
        <v>1.0168569999999999</v>
      </c>
      <c r="CZ947" s="72">
        <v>0.89323699999999995</v>
      </c>
      <c r="DA947" s="72">
        <v>0.409055</v>
      </c>
      <c r="DB947" s="72">
        <v>0.11463</v>
      </c>
      <c r="DC947" s="73">
        <f t="shared" si="61"/>
        <v>0.89719599999999999</v>
      </c>
      <c r="DD947" s="72">
        <f t="shared" si="62"/>
        <v>0.91377004245228455</v>
      </c>
    </row>
    <row r="948" spans="1:108" x14ac:dyDescent="0.2">
      <c r="A948" s="72">
        <v>160</v>
      </c>
      <c r="B948" s="72" t="s">
        <v>474</v>
      </c>
      <c r="C948" s="72"/>
      <c r="D948" s="72"/>
      <c r="E948" s="72"/>
      <c r="F948" s="72"/>
      <c r="G948" s="72"/>
      <c r="H948" s="72"/>
      <c r="I948" s="72"/>
      <c r="J948" s="72"/>
      <c r="K948" s="72"/>
      <c r="L948" s="72"/>
      <c r="M948" s="72"/>
      <c r="N948" s="72"/>
      <c r="O948" s="72"/>
      <c r="P948" s="72"/>
      <c r="Q948" s="72"/>
      <c r="R948" s="72"/>
      <c r="S948" s="72"/>
      <c r="T948" s="72"/>
      <c r="U948" s="72"/>
      <c r="V948" s="72"/>
      <c r="W948" s="72"/>
      <c r="X948" s="72"/>
      <c r="Y948" s="72"/>
      <c r="Z948" s="72"/>
      <c r="AA948" s="72"/>
      <c r="AB948" s="72"/>
      <c r="AC948" s="72"/>
      <c r="AD948" s="72"/>
      <c r="AE948" s="72"/>
      <c r="AF948" s="72"/>
      <c r="AG948" s="72"/>
      <c r="AH948" s="72"/>
      <c r="AI948" s="72"/>
      <c r="AJ948" s="72"/>
      <c r="AK948" s="72"/>
      <c r="AL948" s="72"/>
      <c r="AM948" s="72"/>
      <c r="AN948" s="72"/>
      <c r="AO948" s="72"/>
      <c r="AP948" s="72"/>
      <c r="AQ948" s="72"/>
      <c r="AR948" s="73"/>
      <c r="AS948" s="72"/>
      <c r="AV948" s="72">
        <v>160</v>
      </c>
      <c r="AW948" s="72" t="s">
        <v>474</v>
      </c>
      <c r="AX948" s="72"/>
      <c r="AY948" s="72"/>
      <c r="AZ948" s="72"/>
      <c r="BA948" s="72"/>
      <c r="BB948" s="72"/>
      <c r="BC948" s="72"/>
      <c r="BD948" s="72"/>
      <c r="BE948" s="72"/>
      <c r="BF948" s="72"/>
      <c r="BG948" s="72"/>
      <c r="BH948" s="72"/>
      <c r="BI948" s="53"/>
      <c r="BJ948" s="73"/>
      <c r="BK948" s="72"/>
      <c r="BM948" s="72">
        <v>160</v>
      </c>
      <c r="BN948" s="72" t="s">
        <v>474</v>
      </c>
      <c r="BO948" s="72">
        <v>4.7242959999999998</v>
      </c>
      <c r="BP948" s="72"/>
      <c r="BQ948" s="72"/>
      <c r="BR948" s="72"/>
      <c r="BS948" s="72"/>
      <c r="BT948" s="72"/>
      <c r="BU948" s="72"/>
      <c r="BV948" s="72"/>
      <c r="BW948" s="72"/>
      <c r="BX948" s="72"/>
      <c r="BY948" s="72"/>
      <c r="BZ948" s="72"/>
      <c r="CA948" s="72"/>
      <c r="CB948" s="72"/>
      <c r="CC948" s="72"/>
      <c r="CD948" s="72"/>
      <c r="CE948" s="72"/>
      <c r="CF948" s="72"/>
      <c r="CG948" s="72"/>
      <c r="CH948" s="72"/>
      <c r="CI948" s="72"/>
      <c r="CJ948" s="72"/>
      <c r="CK948" s="72"/>
      <c r="CL948" s="72"/>
      <c r="CM948" s="72"/>
      <c r="CN948" s="73"/>
      <c r="CO948" s="72"/>
      <c r="CR948" s="72">
        <v>160</v>
      </c>
      <c r="CS948" s="72" t="s">
        <v>474</v>
      </c>
      <c r="CT948" s="72"/>
      <c r="CU948" s="72"/>
      <c r="CV948" s="72"/>
      <c r="CW948" s="72"/>
      <c r="CX948" s="72"/>
      <c r="CY948" s="72"/>
      <c r="CZ948" s="72"/>
      <c r="DA948" s="72"/>
      <c r="DB948" s="72"/>
      <c r="DC948" s="73"/>
      <c r="DD948" s="72"/>
    </row>
    <row r="949" spans="1:108" x14ac:dyDescent="0.2">
      <c r="AR949" s="1"/>
      <c r="BI949" s="1"/>
      <c r="CN949" s="1"/>
      <c r="DC949" s="1"/>
    </row>
    <row r="953" spans="1:108" ht="24" x14ac:dyDescent="0.3">
      <c r="A953" s="26" t="s">
        <v>478</v>
      </c>
    </row>
    <row r="954" spans="1:108" ht="19" x14ac:dyDescent="0.25">
      <c r="A954" t="s">
        <v>479</v>
      </c>
      <c r="C954" s="24" t="s">
        <v>318</v>
      </c>
      <c r="AR954" s="1" t="s">
        <v>320</v>
      </c>
      <c r="AX954" s="24" t="s">
        <v>361</v>
      </c>
      <c r="BJ954" s="1" t="s">
        <v>363</v>
      </c>
      <c r="BO954" s="24" t="s">
        <v>234</v>
      </c>
      <c r="CN954" s="1" t="s">
        <v>439</v>
      </c>
      <c r="CT954" s="24" t="s">
        <v>419</v>
      </c>
      <c r="DC954" s="1" t="s">
        <v>440</v>
      </c>
    </row>
    <row r="955" spans="1:108" x14ac:dyDescent="0.2">
      <c r="A955" t="s">
        <v>466</v>
      </c>
      <c r="B955" t="s">
        <v>467</v>
      </c>
      <c r="C955" t="s">
        <v>319</v>
      </c>
      <c r="D955" t="s">
        <v>321</v>
      </c>
      <c r="E955" t="s">
        <v>322</v>
      </c>
      <c r="F955" t="s">
        <v>323</v>
      </c>
      <c r="G955" t="s">
        <v>324</v>
      </c>
      <c r="H955" t="s">
        <v>325</v>
      </c>
      <c r="I955" t="s">
        <v>326</v>
      </c>
      <c r="J955" t="s">
        <v>327</v>
      </c>
      <c r="K955" t="s">
        <v>328</v>
      </c>
      <c r="L955" t="s">
        <v>329</v>
      </c>
      <c r="M955" t="s">
        <v>330</v>
      </c>
      <c r="N955" t="s">
        <v>436</v>
      </c>
      <c r="O955" t="s">
        <v>437</v>
      </c>
      <c r="P955" t="s">
        <v>332</v>
      </c>
      <c r="Q955" t="s">
        <v>333</v>
      </c>
      <c r="R955" t="s">
        <v>334</v>
      </c>
      <c r="S955" t="s">
        <v>335</v>
      </c>
      <c r="T955" t="s">
        <v>336</v>
      </c>
      <c r="U955" t="s">
        <v>337</v>
      </c>
      <c r="V955" t="s">
        <v>338</v>
      </c>
      <c r="W955" t="s">
        <v>340</v>
      </c>
      <c r="X955" t="s">
        <v>341</v>
      </c>
      <c r="Y955" t="s">
        <v>342</v>
      </c>
      <c r="Z955" t="s">
        <v>343</v>
      </c>
      <c r="AA955" t="s">
        <v>344</v>
      </c>
      <c r="AB955" t="s">
        <v>345</v>
      </c>
      <c r="AC955" t="s">
        <v>346</v>
      </c>
      <c r="AD955" t="s">
        <v>347</v>
      </c>
      <c r="AE955" t="s">
        <v>348</v>
      </c>
      <c r="AF955" t="s">
        <v>349</v>
      </c>
      <c r="AG955" t="s">
        <v>350</v>
      </c>
      <c r="AH955" t="s">
        <v>351</v>
      </c>
      <c r="AI955" t="s">
        <v>352</v>
      </c>
      <c r="AJ955" t="s">
        <v>353</v>
      </c>
      <c r="AK955" t="s">
        <v>354</v>
      </c>
      <c r="AL955" t="s">
        <v>355</v>
      </c>
      <c r="AM955" t="s">
        <v>356</v>
      </c>
      <c r="AN955" t="s">
        <v>357</v>
      </c>
      <c r="AO955" t="s">
        <v>358</v>
      </c>
      <c r="AP955" t="s">
        <v>359</v>
      </c>
      <c r="AQ955" t="s">
        <v>360</v>
      </c>
      <c r="AR955" s="1" t="s">
        <v>11</v>
      </c>
      <c r="AS955" t="s">
        <v>468</v>
      </c>
      <c r="AV955" t="s">
        <v>466</v>
      </c>
      <c r="AW955" t="s">
        <v>467</v>
      </c>
      <c r="AX955" t="s">
        <v>362</v>
      </c>
      <c r="AY955" t="s">
        <v>364</v>
      </c>
      <c r="AZ955" t="s">
        <v>365</v>
      </c>
      <c r="BA955" t="s">
        <v>366</v>
      </c>
      <c r="BB955" t="s">
        <v>367</v>
      </c>
      <c r="BC955" t="s">
        <v>368</v>
      </c>
      <c r="BD955" t="s">
        <v>369</v>
      </c>
      <c r="BE955" t="s">
        <v>370</v>
      </c>
      <c r="BF955" t="s">
        <v>372</v>
      </c>
      <c r="BG955" t="s">
        <v>373</v>
      </c>
      <c r="BH955" t="s">
        <v>374</v>
      </c>
      <c r="BI955" t="s">
        <v>614</v>
      </c>
      <c r="BJ955" s="1" t="s">
        <v>11</v>
      </c>
      <c r="BK955" t="s">
        <v>468</v>
      </c>
      <c r="BM955" t="s">
        <v>466</v>
      </c>
      <c r="BN955" t="s">
        <v>467</v>
      </c>
      <c r="BO955" t="s">
        <v>376</v>
      </c>
      <c r="BP955" t="s">
        <v>378</v>
      </c>
      <c r="BQ955" t="s">
        <v>380</v>
      </c>
      <c r="BR955" t="s">
        <v>381</v>
      </c>
      <c r="BS955" t="s">
        <v>383</v>
      </c>
      <c r="BT955" t="s">
        <v>385</v>
      </c>
      <c r="BU955" t="s">
        <v>386</v>
      </c>
      <c r="BV955" t="s">
        <v>387</v>
      </c>
      <c r="BW955" t="s">
        <v>388</v>
      </c>
      <c r="BX955" t="s">
        <v>389</v>
      </c>
      <c r="BY955" t="s">
        <v>391</v>
      </c>
      <c r="BZ955" t="s">
        <v>393</v>
      </c>
      <c r="CA955" t="s">
        <v>395</v>
      </c>
      <c r="CB955" t="s">
        <v>396</v>
      </c>
      <c r="CC955" t="s">
        <v>398</v>
      </c>
      <c r="CD955" t="s">
        <v>399</v>
      </c>
      <c r="CE955" t="s">
        <v>401</v>
      </c>
      <c r="CF955" t="s">
        <v>403</v>
      </c>
      <c r="CG955" t="s">
        <v>405</v>
      </c>
      <c r="CH955" t="s">
        <v>407</v>
      </c>
      <c r="CI955" t="s">
        <v>409</v>
      </c>
      <c r="CJ955" t="s">
        <v>410</v>
      </c>
      <c r="CK955" t="s">
        <v>412</v>
      </c>
      <c r="CL955" t="s">
        <v>414</v>
      </c>
      <c r="CM955" t="s">
        <v>415</v>
      </c>
      <c r="CN955" s="1" t="s">
        <v>11</v>
      </c>
      <c r="CO955" t="s">
        <v>468</v>
      </c>
      <c r="CR955" t="s">
        <v>466</v>
      </c>
      <c r="CS955" t="s">
        <v>467</v>
      </c>
      <c r="CT955" t="s">
        <v>420</v>
      </c>
      <c r="CU955" t="s">
        <v>422</v>
      </c>
      <c r="CV955" t="s">
        <v>423</v>
      </c>
      <c r="CW955" t="s">
        <v>424</v>
      </c>
      <c r="CX955" t="s">
        <v>425</v>
      </c>
      <c r="CY955" t="s">
        <v>427</v>
      </c>
      <c r="CZ955" t="s">
        <v>429</v>
      </c>
      <c r="DA955" t="s">
        <v>431</v>
      </c>
      <c r="DB955" t="s">
        <v>432</v>
      </c>
      <c r="DC955" s="1" t="s">
        <v>11</v>
      </c>
      <c r="DD955" t="s">
        <v>468</v>
      </c>
    </row>
    <row r="956" spans="1:108" x14ac:dyDescent="0.2">
      <c r="A956" s="17">
        <v>20</v>
      </c>
      <c r="B956" s="17" t="s">
        <v>469</v>
      </c>
      <c r="C956" s="17">
        <v>1.4787718994660937</v>
      </c>
      <c r="D956" s="17">
        <v>1.3123494217561882</v>
      </c>
      <c r="E956" s="17">
        <v>2.2359292988677799</v>
      </c>
      <c r="F956" s="17">
        <v>0.71086004767494571</v>
      </c>
      <c r="G956" s="17">
        <v>0.71343525993876233</v>
      </c>
      <c r="H956" s="17">
        <v>5.7761185632378815</v>
      </c>
      <c r="I956" s="17">
        <v>2.6219831240254474</v>
      </c>
      <c r="J956" s="17">
        <v>1.4552587551954022</v>
      </c>
      <c r="K956" s="17">
        <v>0.64114844457221842</v>
      </c>
      <c r="L956" s="17">
        <v>4.5980721963401434</v>
      </c>
      <c r="M956" s="17">
        <v>1.5078159874914263</v>
      </c>
      <c r="N956" s="17">
        <v>0.60225997751523452</v>
      </c>
      <c r="O956" s="17">
        <v>1.0598914033313234</v>
      </c>
      <c r="P956" s="17">
        <v>0.8567602070761613</v>
      </c>
      <c r="Q956" s="17">
        <v>1.0023207854070313</v>
      </c>
      <c r="R956" s="17">
        <v>1.0287765979421699</v>
      </c>
      <c r="S956" s="17">
        <v>2.159996616021493</v>
      </c>
      <c r="T956" s="17">
        <v>7.4239547515397941</v>
      </c>
      <c r="U956" s="17">
        <v>3.7804014389044345</v>
      </c>
      <c r="V956" s="17">
        <v>2.2237886605279957</v>
      </c>
      <c r="W956" s="17">
        <v>0.42203009301826028</v>
      </c>
      <c r="X956" s="17">
        <v>6.6534458220254917</v>
      </c>
      <c r="Y956" s="17">
        <v>7.8946449633176394</v>
      </c>
      <c r="Z956" s="17">
        <v>1.5384382384593995</v>
      </c>
      <c r="AA956" s="17">
        <v>3.1557844323636686</v>
      </c>
      <c r="AB956" s="17">
        <v>0.45214359365104961</v>
      </c>
      <c r="AC956" s="17">
        <v>1.2464456356416977</v>
      </c>
      <c r="AD956" s="17">
        <v>0.64573509800345363</v>
      </c>
      <c r="AE956" s="17">
        <v>4.221007410556644</v>
      </c>
      <c r="AF956" s="17">
        <v>1.5998756296430354</v>
      </c>
      <c r="AG956" s="17">
        <v>4.0832908404994797</v>
      </c>
      <c r="AH956" s="17">
        <v>1.251301146421562</v>
      </c>
      <c r="AI956" s="17">
        <v>0.51844415207653605</v>
      </c>
      <c r="AJ956" s="17">
        <v>2.0901553521152265</v>
      </c>
      <c r="AK956" s="17">
        <v>2.9643675335560595</v>
      </c>
      <c r="AL956" s="17">
        <v>2.9973335754721018</v>
      </c>
      <c r="AM956" s="17">
        <v>0.87534102518515633</v>
      </c>
      <c r="AN956" s="17">
        <v>7.7652294566289726</v>
      </c>
      <c r="AO956" s="17">
        <v>0.63220644221432509</v>
      </c>
      <c r="AP956" s="17">
        <v>3.5448735708285279</v>
      </c>
      <c r="AQ956" s="17">
        <v>9.6601476793212289</v>
      </c>
      <c r="AR956" s="27">
        <f>AVERAGE(C956:AQ956)</f>
        <v>2.6195642714105225</v>
      </c>
      <c r="AS956" s="17">
        <f>STDEV(C956:AQ956)</f>
        <v>2.385926941711499</v>
      </c>
      <c r="AV956" s="17">
        <v>20</v>
      </c>
      <c r="AW956" s="17" t="s">
        <v>469</v>
      </c>
      <c r="AX956" s="17">
        <v>1.044592821218536</v>
      </c>
      <c r="AY956" s="17">
        <v>1.4568495328241202</v>
      </c>
      <c r="AZ956" s="17">
        <v>1.1089922644399877</v>
      </c>
      <c r="BA956" s="17">
        <v>2.5791701755254475</v>
      </c>
      <c r="BB956" s="17">
        <v>2.8095823838416938</v>
      </c>
      <c r="BC956" s="17">
        <v>3.571213743337831</v>
      </c>
      <c r="BD956" s="17">
        <v>0.66676232943399782</v>
      </c>
      <c r="BE956" s="17">
        <v>1.7187505288107836</v>
      </c>
      <c r="BF956" s="17">
        <v>1.1638208729952251</v>
      </c>
      <c r="BG956" s="17">
        <v>1.6638649922746538</v>
      </c>
      <c r="BH956" s="17">
        <v>2.0181816915669519</v>
      </c>
      <c r="BI956" s="17">
        <v>0.68356286871304694</v>
      </c>
      <c r="BJ956" s="27">
        <f>AVERAGE(AX956:BI956)</f>
        <v>1.7071120170818563</v>
      </c>
      <c r="BK956" s="17">
        <f t="shared" ref="BK956:BK987" si="63">STDEV(AX956:BH956)</f>
        <v>0.87699107719812996</v>
      </c>
      <c r="BM956" s="17">
        <v>20</v>
      </c>
      <c r="BN956" s="17" t="s">
        <v>469</v>
      </c>
      <c r="BO956" s="17">
        <v>0.42481793622547365</v>
      </c>
      <c r="BP956" s="17">
        <v>0.53513441100471781</v>
      </c>
      <c r="BQ956" s="17">
        <v>0.32334943664408156</v>
      </c>
      <c r="BR956" s="17">
        <v>2.9577299149347152</v>
      </c>
      <c r="BS956" s="17">
        <v>0.63046891651803627</v>
      </c>
      <c r="BT956" s="17">
        <v>6.6127879311828108</v>
      </c>
      <c r="BU956" s="17">
        <v>2.4105358914356732</v>
      </c>
      <c r="BV956" s="17">
        <v>1.159165020312072</v>
      </c>
      <c r="BW956" s="17">
        <v>1.4176738107355711</v>
      </c>
      <c r="BX956" s="17">
        <v>3.0861356793828776</v>
      </c>
      <c r="BY956" s="17">
        <v>1.804391899703663</v>
      </c>
      <c r="BZ956" s="17">
        <v>3.4438263466448653</v>
      </c>
      <c r="CA956" s="17">
        <v>1.4829432574793113</v>
      </c>
      <c r="CB956" s="17">
        <v>2.1041600518965033</v>
      </c>
      <c r="CC956" s="17">
        <v>1.2265777853285302</v>
      </c>
      <c r="CD956" s="17">
        <v>1.1591178429764937</v>
      </c>
      <c r="CE956" s="17">
        <v>4.8341944643881227</v>
      </c>
      <c r="CF956" s="17">
        <v>0.86504394766346138</v>
      </c>
      <c r="CG956" s="17">
        <v>0.46104954505290774</v>
      </c>
      <c r="CH956" s="17">
        <v>1.9744853461246654</v>
      </c>
      <c r="CI956" s="17">
        <v>1.0306035142409731</v>
      </c>
      <c r="CJ956" s="17">
        <v>3.2600842001441173</v>
      </c>
      <c r="CK956" s="17">
        <v>0.97208076180831415</v>
      </c>
      <c r="CL956" s="17">
        <v>3.5870967677928642</v>
      </c>
      <c r="CM956" s="17">
        <v>1.4288619025644329</v>
      </c>
      <c r="CN956" s="27">
        <f t="shared" ref="CN956:CN1019" si="64">AVERAGE(BO956:CM956)</f>
        <v>1.9676926632874099</v>
      </c>
      <c r="CO956" s="17">
        <f t="shared" ref="CO956:CO1019" si="65">STDEV(BO956:CM956)</f>
        <v>1.5234623565482697</v>
      </c>
      <c r="CR956" s="17">
        <v>20</v>
      </c>
      <c r="CS956" s="17" t="s">
        <v>469</v>
      </c>
      <c r="CT956" s="17">
        <v>1.8341968455420357</v>
      </c>
      <c r="CU956" s="17">
        <v>5.8237143665488897</v>
      </c>
      <c r="CV956" s="17">
        <v>3.4342839013013737</v>
      </c>
      <c r="CW956" s="17">
        <v>2.0524012839004904</v>
      </c>
      <c r="CX956" s="17">
        <v>0.16853004463978119</v>
      </c>
      <c r="CY956" s="17">
        <v>2.4956824050535795</v>
      </c>
      <c r="CZ956" s="17">
        <v>2.0319570895363928</v>
      </c>
      <c r="DA956" s="17">
        <v>1.7885004592189142</v>
      </c>
      <c r="DB956" s="17">
        <v>2.2915767054552458</v>
      </c>
      <c r="DC956" s="27">
        <f t="shared" ref="DC956:DC1019" si="66">AVERAGE(CT956:DB956)</f>
        <v>2.4356492334663002</v>
      </c>
      <c r="DD956" s="17">
        <f t="shared" ref="DD956:DD1019" si="67">STDEV(CT956:DB956)</f>
        <v>1.5301486727620037</v>
      </c>
    </row>
    <row r="957" spans="1:108" x14ac:dyDescent="0.2">
      <c r="A957" s="17">
        <v>21</v>
      </c>
      <c r="B957" s="17" t="s">
        <v>469</v>
      </c>
      <c r="C957" s="17">
        <v>1.7050121080387906</v>
      </c>
      <c r="D957" s="17">
        <v>1.4041063983109052</v>
      </c>
      <c r="E957" s="17">
        <v>2.3790330718921266</v>
      </c>
      <c r="F957" s="17">
        <v>1.1030604334824956</v>
      </c>
      <c r="G957" s="17">
        <v>0.78678163549672087</v>
      </c>
      <c r="H957" s="17">
        <v>5.7993502404447197</v>
      </c>
      <c r="I957" s="17">
        <v>2.3039312934627545</v>
      </c>
      <c r="J957" s="17">
        <v>1.7348960399094784</v>
      </c>
      <c r="K957" s="17">
        <v>0.71238781083171909</v>
      </c>
      <c r="L957" s="17">
        <v>4.4245603747229874</v>
      </c>
      <c r="M957" s="17">
        <v>1.4489727199128519</v>
      </c>
      <c r="N957" s="17">
        <v>0.49750927519008298</v>
      </c>
      <c r="O957" s="17">
        <v>1.1600387487136157</v>
      </c>
      <c r="P957" s="17">
        <v>0.86046674431168402</v>
      </c>
      <c r="Q957" s="17">
        <v>1.1097101322528771</v>
      </c>
      <c r="R957" s="17">
        <v>1.0863305334913822</v>
      </c>
      <c r="S957" s="17">
        <v>2.1196237789510928</v>
      </c>
      <c r="T957" s="17">
        <v>7.5046564075956477</v>
      </c>
      <c r="U957" s="17">
        <v>2.8280867387773108</v>
      </c>
      <c r="V957" s="17">
        <v>2.2139924566561926</v>
      </c>
      <c r="W957" s="17">
        <v>0.41449325999089565</v>
      </c>
      <c r="X957" s="17">
        <v>6.70975013780218</v>
      </c>
      <c r="Y957" s="17">
        <v>7.3563709525017513</v>
      </c>
      <c r="Z957" s="17">
        <v>1.4420234816903403</v>
      </c>
      <c r="AA957" s="17">
        <v>3.3019356724882303</v>
      </c>
      <c r="AB957" s="17">
        <v>0.60285812486806611</v>
      </c>
      <c r="AC957" s="17">
        <v>1.1876902388075981</v>
      </c>
      <c r="AD957" s="17">
        <v>0.58034405301127512</v>
      </c>
      <c r="AE957" s="17">
        <v>4.0111572726002844</v>
      </c>
      <c r="AF957" s="17">
        <v>1.5231687388808877</v>
      </c>
      <c r="AG957" s="17">
        <v>3.9660326103445214</v>
      </c>
      <c r="AH957" s="17">
        <v>1.1084159880122633</v>
      </c>
      <c r="AI957" s="17">
        <v>0.59044962596760775</v>
      </c>
      <c r="AJ957" s="17">
        <v>2.693078738069834</v>
      </c>
      <c r="AK957" s="17">
        <v>3.0344484257341637</v>
      </c>
      <c r="AL957" s="17">
        <v>2.861566232443594</v>
      </c>
      <c r="AM957" s="17">
        <v>0.79197426051062425</v>
      </c>
      <c r="AN957" s="17">
        <v>7.6229109843632425</v>
      </c>
      <c r="AO957" s="17">
        <v>0.51433811701162924</v>
      </c>
      <c r="AP957" s="17">
        <v>3.5996899245587333</v>
      </c>
      <c r="AQ957" s="17">
        <v>9.1826146965331432</v>
      </c>
      <c r="AR957" s="27">
        <f t="shared" ref="AR957:AR1020" si="68">AVERAGE(C957:AQ957)</f>
        <v>2.5921419141130806</v>
      </c>
      <c r="AS957" s="17">
        <f t="shared" ref="AS957:AS1020" si="69">STDEV(C957:AQ957)</f>
        <v>2.2941475379624543</v>
      </c>
      <c r="AV957" s="17">
        <v>21</v>
      </c>
      <c r="AW957" s="17" t="s">
        <v>469</v>
      </c>
      <c r="AX957" s="17">
        <v>1.1215774858093164</v>
      </c>
      <c r="AY957" s="17">
        <v>1.6830272483318724</v>
      </c>
      <c r="AZ957" s="17">
        <v>1.0810331874499297</v>
      </c>
      <c r="BA957" s="17">
        <v>2.4263319898173767</v>
      </c>
      <c r="BB957" s="17">
        <v>2.9222294738765435</v>
      </c>
      <c r="BC957" s="17">
        <v>3.8002866635902213</v>
      </c>
      <c r="BD957" s="17">
        <v>0.56952504512099078</v>
      </c>
      <c r="BE957" s="17">
        <v>1.6078631219795412</v>
      </c>
      <c r="BF957" s="17">
        <v>1.1403074592848197</v>
      </c>
      <c r="BG957" s="17">
        <v>1.701231018376929</v>
      </c>
      <c r="BH957" s="17">
        <v>2.1031557387010902</v>
      </c>
      <c r="BI957" s="17">
        <v>0.73957420881911462</v>
      </c>
      <c r="BJ957" s="27">
        <f t="shared" ref="BJ957:BJ1020" si="70">AVERAGE(AX957:BI957)</f>
        <v>1.7413452200964787</v>
      </c>
      <c r="BK957" s="17">
        <f t="shared" si="63"/>
        <v>0.93380781638320121</v>
      </c>
      <c r="BM957" s="17">
        <v>21</v>
      </c>
      <c r="BN957" s="17" t="s">
        <v>469</v>
      </c>
      <c r="BO957" s="17">
        <v>0.44571512920484974</v>
      </c>
      <c r="BP957" s="17">
        <v>0.43908667147502611</v>
      </c>
      <c r="BQ957" s="17">
        <v>0.32882867439395508</v>
      </c>
      <c r="BR957" s="17">
        <v>2.0467810007027594</v>
      </c>
      <c r="BS957" s="17">
        <v>0.63590048496810225</v>
      </c>
      <c r="BT957" s="17">
        <v>6.6898205111088984</v>
      </c>
      <c r="BU957" s="17">
        <v>2.7548981616407691</v>
      </c>
      <c r="BV957" s="17">
        <v>1.2264713961809206</v>
      </c>
      <c r="BW957" s="17">
        <v>1.3134330893579556</v>
      </c>
      <c r="BX957" s="17">
        <v>2.6452532645040332</v>
      </c>
      <c r="BY957" s="17">
        <v>1.8313896589814558</v>
      </c>
      <c r="BZ957" s="17">
        <v>3.0019142107935246</v>
      </c>
      <c r="CA957" s="17">
        <v>1.2525825838813784</v>
      </c>
      <c r="CB957" s="17">
        <v>1.9687447020195779</v>
      </c>
      <c r="CC957" s="17">
        <v>1.297340208654318</v>
      </c>
      <c r="CD957" s="17">
        <v>1.3522997344522218</v>
      </c>
      <c r="CE957" s="17">
        <v>5.3882038387328626</v>
      </c>
      <c r="CF957" s="17">
        <v>1.1222168355967692</v>
      </c>
      <c r="CG957" s="17">
        <v>0.48899124497875329</v>
      </c>
      <c r="CH957" s="17">
        <v>1.8510791053396991</v>
      </c>
      <c r="CI957" s="17">
        <v>1.3191748048991594</v>
      </c>
      <c r="CJ957" s="17">
        <v>3.4986263480614945</v>
      </c>
      <c r="CK957" s="17">
        <v>0.96211092358815498</v>
      </c>
      <c r="CL957" s="17">
        <v>3.6311994126251972</v>
      </c>
      <c r="CM957" s="17">
        <v>1.3472103714770118</v>
      </c>
      <c r="CN957" s="27">
        <f t="shared" si="64"/>
        <v>1.9535708947047541</v>
      </c>
      <c r="CO957" s="17">
        <f t="shared" si="65"/>
        <v>1.5470257006163275</v>
      </c>
      <c r="CR957" s="17">
        <v>21</v>
      </c>
      <c r="CS957" s="17" t="s">
        <v>469</v>
      </c>
      <c r="CT957" s="17">
        <v>2.0170489183403246</v>
      </c>
      <c r="CU957" s="17">
        <v>6.166314817827379</v>
      </c>
      <c r="CV957" s="17">
        <v>3.5459768653343327</v>
      </c>
      <c r="CW957" s="17">
        <v>2.3923709295807756</v>
      </c>
      <c r="CX957" s="17">
        <v>0.16647609951860937</v>
      </c>
      <c r="CY957" s="17">
        <v>2.199650566516032</v>
      </c>
      <c r="CZ957" s="17">
        <v>2.0228047233786075</v>
      </c>
      <c r="DA957" s="17">
        <v>1.7113852126553142</v>
      </c>
      <c r="DB957" s="17">
        <v>2.7661609892687551</v>
      </c>
      <c r="DC957" s="27">
        <f t="shared" si="66"/>
        <v>2.5542432358244591</v>
      </c>
      <c r="DD957" s="17">
        <f t="shared" si="67"/>
        <v>1.6282771038733486</v>
      </c>
    </row>
    <row r="958" spans="1:108" x14ac:dyDescent="0.2">
      <c r="A958" s="17">
        <v>22</v>
      </c>
      <c r="B958" s="17" t="s">
        <v>469</v>
      </c>
      <c r="C958" s="17">
        <v>1.3960043214059583</v>
      </c>
      <c r="D958" s="17">
        <v>1.1930168967985648</v>
      </c>
      <c r="E958" s="17">
        <v>1.842406802022428</v>
      </c>
      <c r="F958" s="17">
        <v>0.80890762284584239</v>
      </c>
      <c r="G958" s="17">
        <v>0.58008295181713632</v>
      </c>
      <c r="H958" s="17">
        <v>5.5493240750957158</v>
      </c>
      <c r="I958" s="17">
        <v>2.1953277623057668</v>
      </c>
      <c r="J958" s="17">
        <v>2.0202412621798316</v>
      </c>
      <c r="K958" s="17">
        <v>0.85486654335072043</v>
      </c>
      <c r="L958" s="17">
        <v>4.0341578837358361</v>
      </c>
      <c r="M958" s="17">
        <v>1.4710393235221584</v>
      </c>
      <c r="N958" s="17">
        <v>0.52371580438949994</v>
      </c>
      <c r="O958" s="17">
        <v>1.2379333539519628</v>
      </c>
      <c r="P958" s="17">
        <v>0.75290773366875452</v>
      </c>
      <c r="Q958" s="17">
        <v>1.404509293057226</v>
      </c>
      <c r="R958" s="17">
        <v>1.1199028951759487</v>
      </c>
      <c r="S958" s="17">
        <v>1.8571920325343112</v>
      </c>
      <c r="T958" s="17">
        <v>7.7467364755299277</v>
      </c>
      <c r="U958" s="17">
        <v>2.8088465188721967</v>
      </c>
      <c r="V958" s="17">
        <v>1.6213090231886444</v>
      </c>
      <c r="W958" s="17">
        <v>0.69333437766061434</v>
      </c>
      <c r="X958" s="17">
        <v>6.0434688877667133</v>
      </c>
      <c r="Y958" s="17">
        <v>7.9157531520459772</v>
      </c>
      <c r="Z958" s="17">
        <v>1.4294471189484481</v>
      </c>
      <c r="AA958" s="17">
        <v>2.9067850334552228</v>
      </c>
      <c r="AB958" s="17">
        <v>0.4238834079524077</v>
      </c>
      <c r="AC958" s="17">
        <v>1.1499191589396678</v>
      </c>
      <c r="AD958" s="17">
        <v>0.52312667845821781</v>
      </c>
      <c r="AE958" s="17">
        <v>4.8925308122041997</v>
      </c>
      <c r="AF958" s="17">
        <v>1.4409840726234999</v>
      </c>
      <c r="AG958" s="17">
        <v>3.531493247022206</v>
      </c>
      <c r="AH958" s="17">
        <v>0.98444067665473944</v>
      </c>
      <c r="AI958" s="17">
        <v>0.39843371224118879</v>
      </c>
      <c r="AJ958" s="17">
        <v>1.5676206484560091</v>
      </c>
      <c r="AK958" s="17">
        <v>2.4037319292328747</v>
      </c>
      <c r="AL958" s="17">
        <v>2.6109168054634067</v>
      </c>
      <c r="AM958" s="17">
        <v>0.68081952703005089</v>
      </c>
      <c r="AN958" s="17">
        <v>6.0929938118196079</v>
      </c>
      <c r="AO958" s="17">
        <v>0.45004309701027834</v>
      </c>
      <c r="AP958" s="17">
        <v>3.672778396199007</v>
      </c>
      <c r="AQ958" s="17">
        <v>9.8093803179603416</v>
      </c>
      <c r="AR958" s="27">
        <f t="shared" si="68"/>
        <v>2.4546417913315395</v>
      </c>
      <c r="AS958" s="17">
        <f t="shared" si="69"/>
        <v>2.3090408822553887</v>
      </c>
      <c r="AV958" s="17">
        <v>22</v>
      </c>
      <c r="AW958" s="17" t="s">
        <v>469</v>
      </c>
      <c r="AX958" s="17">
        <v>0.93463961086732084</v>
      </c>
      <c r="AY958" s="17">
        <v>1.3570635561097706</v>
      </c>
      <c r="AZ958" s="17">
        <v>0.88533115115679395</v>
      </c>
      <c r="BA958" s="17">
        <v>2.2926002967695989</v>
      </c>
      <c r="BB958" s="17">
        <v>2.8029548014734194</v>
      </c>
      <c r="BC958" s="17">
        <v>3.5300975333055056</v>
      </c>
      <c r="BD958" s="17">
        <v>0.74316329095219247</v>
      </c>
      <c r="BE958" s="17">
        <v>1.6355842608417732</v>
      </c>
      <c r="BF958" s="17">
        <v>1.0227573190364001</v>
      </c>
      <c r="BG958" s="17">
        <v>1.6825480053257915</v>
      </c>
      <c r="BH958" s="17">
        <v>2.0288012623618479</v>
      </c>
      <c r="BI958" s="17">
        <v>0.61726379862981573</v>
      </c>
      <c r="BJ958" s="27">
        <f t="shared" si="70"/>
        <v>1.6277337405691856</v>
      </c>
      <c r="BK958" s="17">
        <f t="shared" si="63"/>
        <v>0.88127995357547384</v>
      </c>
      <c r="BM958" s="17">
        <v>22</v>
      </c>
      <c r="BN958" s="17" t="s">
        <v>469</v>
      </c>
      <c r="BO958" s="17">
        <v>0.51535683839479729</v>
      </c>
      <c r="BP958" s="17">
        <v>0.4802499884163226</v>
      </c>
      <c r="BQ958" s="17">
        <v>0.29046499082344118</v>
      </c>
      <c r="BR958" s="17">
        <v>2.1649334437453889</v>
      </c>
      <c r="BS958" s="17">
        <v>0.66307398015344687</v>
      </c>
      <c r="BT958" s="17">
        <v>5.481028475177447</v>
      </c>
      <c r="BU958" s="17">
        <v>1.7218113510254807</v>
      </c>
      <c r="BV958" s="17">
        <v>1.2040349119370055</v>
      </c>
      <c r="BW958" s="17">
        <v>1.2925849450824325</v>
      </c>
      <c r="BX958" s="17">
        <v>2.5450605858511111</v>
      </c>
      <c r="BY958" s="17">
        <v>1.6469003422901112</v>
      </c>
      <c r="BZ958" s="17">
        <v>3.5657288190084708</v>
      </c>
      <c r="CA958" s="17">
        <v>1.1757956926820672</v>
      </c>
      <c r="CB958" s="17">
        <v>2.0312431052621389</v>
      </c>
      <c r="CC958" s="17">
        <v>1.2147816219118814</v>
      </c>
      <c r="CD958" s="17">
        <v>1.0625202737080985</v>
      </c>
      <c r="CE958" s="17">
        <v>4.29805232801779</v>
      </c>
      <c r="CF958" s="17">
        <v>1.2624903329311283</v>
      </c>
      <c r="CG958" s="17">
        <v>0.4680335329998121</v>
      </c>
      <c r="CH958" s="17">
        <v>1.8334537870660734</v>
      </c>
      <c r="CI958" s="17">
        <v>1.1048070758155331</v>
      </c>
      <c r="CJ958" s="17">
        <v>2.9022701604073884</v>
      </c>
      <c r="CK958" s="17">
        <v>0.9521410853679958</v>
      </c>
      <c r="CL958" s="17">
        <v>2.7564772991557693</v>
      </c>
      <c r="CM958" s="17">
        <v>1.3982420535189468</v>
      </c>
      <c r="CN958" s="27">
        <f t="shared" si="64"/>
        <v>1.7612614808300038</v>
      </c>
      <c r="CO958" s="17">
        <f t="shared" si="65"/>
        <v>1.2591564460718896</v>
      </c>
      <c r="CR958" s="17">
        <v>22</v>
      </c>
      <c r="CS958" s="17" t="s">
        <v>469</v>
      </c>
      <c r="CT958" s="17">
        <v>1.7276682820658709</v>
      </c>
      <c r="CU958" s="17">
        <v>4.6247361133705338</v>
      </c>
      <c r="CV958" s="17">
        <v>3.0340708833085483</v>
      </c>
      <c r="CW958" s="17">
        <v>1.6494783256974344</v>
      </c>
      <c r="CX958" s="17">
        <v>0.16955997677546966</v>
      </c>
      <c r="CY958" s="17">
        <v>2.0304373057223475</v>
      </c>
      <c r="CZ958" s="17">
        <v>1.8507286409915349</v>
      </c>
      <c r="DA958" s="17">
        <v>1.7187254926052715</v>
      </c>
      <c r="DB958" s="17">
        <v>2.9017596868245175</v>
      </c>
      <c r="DC958" s="27">
        <f t="shared" si="66"/>
        <v>2.1896849674846144</v>
      </c>
      <c r="DD958" s="17">
        <f t="shared" si="67"/>
        <v>1.2297232265531413</v>
      </c>
    </row>
    <row r="959" spans="1:108" x14ac:dyDescent="0.2">
      <c r="A959" s="17">
        <v>23</v>
      </c>
      <c r="B959" s="17" t="s">
        <v>469</v>
      </c>
      <c r="C959" s="17">
        <v>1.5670749731468911</v>
      </c>
      <c r="D959" s="17">
        <v>1.1471604337196109</v>
      </c>
      <c r="E959" s="17">
        <v>1.9139550088284296</v>
      </c>
      <c r="F959" s="17">
        <v>1.3972132441191489</v>
      </c>
      <c r="G959" s="17">
        <v>0.69343419683545704</v>
      </c>
      <c r="H959" s="17">
        <v>5.7530773096147056</v>
      </c>
      <c r="I959" s="17">
        <v>2.1953277623057668</v>
      </c>
      <c r="J959" s="17">
        <v>1.8262066049551613</v>
      </c>
      <c r="K959" s="17">
        <v>0.7658202614079882</v>
      </c>
      <c r="L959" s="17">
        <v>3.4615699432174813</v>
      </c>
      <c r="M959" s="17">
        <v>1.2283187883747018</v>
      </c>
      <c r="N959" s="17">
        <v>0.53680021537107936</v>
      </c>
      <c r="O959" s="17">
        <v>0.89576192193119186</v>
      </c>
      <c r="P959" s="17">
        <v>0.82338000862945038</v>
      </c>
      <c r="Q959" s="17">
        <v>1.031800095042092</v>
      </c>
      <c r="R959" s="17">
        <v>1.1518775596096691</v>
      </c>
      <c r="S959" s="17">
        <v>2.0186875335455023</v>
      </c>
      <c r="T959" s="17">
        <v>7.8274381315857813</v>
      </c>
      <c r="U959" s="17">
        <v>2.7270830049094905</v>
      </c>
      <c r="V959" s="17">
        <v>1.7192730771718234</v>
      </c>
      <c r="W959" s="17">
        <v>0.41449325999089565</v>
      </c>
      <c r="X959" s="17">
        <v>6.1654635024273459</v>
      </c>
      <c r="Y959" s="17">
        <v>8.0529585499577845</v>
      </c>
      <c r="Z959" s="17">
        <v>1.2366193300898058</v>
      </c>
      <c r="AA959" s="17">
        <v>2.9771558812335983</v>
      </c>
      <c r="AB959" s="17">
        <v>0.41446205421771232</v>
      </c>
      <c r="AC959" s="17">
        <v>1.0408034734002858</v>
      </c>
      <c r="AD959" s="17">
        <v>0.52721435441738318</v>
      </c>
      <c r="AE959" s="17">
        <v>4.6586982242224293</v>
      </c>
      <c r="AF959" s="17">
        <v>1.2218234597847331</v>
      </c>
      <c r="AG959" s="17">
        <v>3.62805818060674</v>
      </c>
      <c r="AH959" s="17">
        <v>0.80058140930046773</v>
      </c>
      <c r="AI959" s="17">
        <v>0.62405270712353222</v>
      </c>
      <c r="AJ959" s="17">
        <v>2.0901553521152265</v>
      </c>
      <c r="AK959" s="17">
        <v>2.4527850938270528</v>
      </c>
      <c r="AL959" s="17">
        <v>2.8093474451676133</v>
      </c>
      <c r="AM959" s="17">
        <v>0.54882524607315131</v>
      </c>
      <c r="AN959" s="17">
        <v>5.3991908020732531</v>
      </c>
      <c r="AO959" s="17">
        <v>0.40718268940926811</v>
      </c>
      <c r="AP959" s="17">
        <v>3.9468676826932385</v>
      </c>
      <c r="AQ959" s="17">
        <v>8.9736914583363312</v>
      </c>
      <c r="AR959" s="27">
        <f t="shared" si="68"/>
        <v>2.4163826885558359</v>
      </c>
      <c r="AS959" s="17">
        <f t="shared" si="69"/>
        <v>2.2475000346667295</v>
      </c>
      <c r="AV959" s="17">
        <v>23</v>
      </c>
      <c r="AW959" s="17" t="s">
        <v>469</v>
      </c>
      <c r="AX959" s="17">
        <v>0.85767982819786892</v>
      </c>
      <c r="AY959" s="17">
        <v>1.0909730920783243</v>
      </c>
      <c r="AZ959" s="17">
        <v>0.76418154122058179</v>
      </c>
      <c r="BA959" s="17">
        <v>2.4263319898173767</v>
      </c>
      <c r="BB959" s="17">
        <v>2.9818668100781056</v>
      </c>
      <c r="BC959" s="17">
        <v>3.4537398932213761</v>
      </c>
      <c r="BD959" s="17">
        <v>0.60425336104956051</v>
      </c>
      <c r="BE959" s="17">
        <v>1.4831151457171829</v>
      </c>
      <c r="BF959" s="17">
        <v>1.0815323891606099</v>
      </c>
      <c r="BG959" s="17">
        <v>1.4208242980013539</v>
      </c>
      <c r="BH959" s="17">
        <v>1.8376052861162944</v>
      </c>
      <c r="BI959" s="17">
        <v>0.64355429834105682</v>
      </c>
      <c r="BJ959" s="27">
        <f t="shared" si="70"/>
        <v>1.5538048277499745</v>
      </c>
      <c r="BK959" s="17">
        <f t="shared" si="63"/>
        <v>0.94261952100271118</v>
      </c>
      <c r="BM959" s="17">
        <v>23</v>
      </c>
      <c r="BN959" s="17" t="s">
        <v>469</v>
      </c>
      <c r="BO959" s="17">
        <v>0.3899970816304999</v>
      </c>
      <c r="BP959" s="17">
        <v>0.50083305823295388</v>
      </c>
      <c r="BQ959" s="17">
        <v>0.29046499082344118</v>
      </c>
      <c r="BR959" s="17">
        <v>2.3936256834563214</v>
      </c>
      <c r="BS959" s="17">
        <v>0.68481590688872551</v>
      </c>
      <c r="BT959" s="17">
        <v>5.7950804398163038</v>
      </c>
      <c r="BU959" s="17">
        <v>2.2574894918501212</v>
      </c>
      <c r="BV959" s="17">
        <v>1.1666448740143427</v>
      </c>
      <c r="BW959" s="17">
        <v>1.3342812336334786</v>
      </c>
      <c r="BX959" s="17">
        <v>2.5650958236001733</v>
      </c>
      <c r="BY959" s="17">
        <v>1.6109033299197208</v>
      </c>
      <c r="BZ959" s="17">
        <v>3.5657288190084708</v>
      </c>
      <c r="CA959" s="17">
        <v>1.1038088460327711</v>
      </c>
      <c r="CB959" s="17">
        <v>2.1041600518965033</v>
      </c>
      <c r="CC959" s="17">
        <v>1.4506636449182264</v>
      </c>
      <c r="CD959" s="17">
        <v>0.96593595150076561</v>
      </c>
      <c r="CE959" s="17">
        <v>5.3703329243720406</v>
      </c>
      <c r="CF959" s="17">
        <v>1.052075277442607</v>
      </c>
      <c r="CG959" s="17">
        <v>0.4680335329998121</v>
      </c>
      <c r="CH959" s="17">
        <v>1.7453054360457554</v>
      </c>
      <c r="CI959" s="17">
        <v>1.0883177723726103</v>
      </c>
      <c r="CJ959" s="17">
        <v>2.7829982685880377</v>
      </c>
      <c r="CK959" s="17">
        <v>0.79760551647798639</v>
      </c>
      <c r="CL959" s="17">
        <v>2.8446856130709213</v>
      </c>
      <c r="CM959" s="17">
        <v>1.2655630394912156</v>
      </c>
      <c r="CN959" s="27">
        <f t="shared" si="64"/>
        <v>1.823777864323352</v>
      </c>
      <c r="CO959" s="17">
        <f t="shared" si="65"/>
        <v>1.4200455897718045</v>
      </c>
      <c r="CR959" s="17">
        <v>23</v>
      </c>
      <c r="CS959" s="17" t="s">
        <v>469</v>
      </c>
      <c r="CT959" s="17">
        <v>1.7276682820658709</v>
      </c>
      <c r="CU959" s="17">
        <v>4.3677241117634891</v>
      </c>
      <c r="CV959" s="17">
        <v>3.6018099452672945</v>
      </c>
      <c r="CW959" s="17">
        <v>2.0901877767857018</v>
      </c>
      <c r="CX959" s="17">
        <v>0.14797875512765277</v>
      </c>
      <c r="CY959" s="17">
        <v>3.3840215682699566</v>
      </c>
      <c r="CZ959" s="17">
        <v>1.9019840003152615</v>
      </c>
      <c r="DA959" s="17">
        <v>1.6526206659666072</v>
      </c>
      <c r="DB959" s="17">
        <v>2.6441243929949008</v>
      </c>
      <c r="DC959" s="27">
        <f t="shared" si="66"/>
        <v>2.3909021665063039</v>
      </c>
      <c r="DD959" s="17">
        <f t="shared" si="67"/>
        <v>1.2634102956036142</v>
      </c>
    </row>
    <row r="960" spans="1:108" x14ac:dyDescent="0.2">
      <c r="A960" s="17">
        <v>24</v>
      </c>
      <c r="B960" s="17" t="s">
        <v>469</v>
      </c>
      <c r="C960" s="17">
        <v>1.8208867173229801</v>
      </c>
      <c r="D960" s="17">
        <v>1.3031428888229493</v>
      </c>
      <c r="E960" s="17">
        <v>2.0391680504451042</v>
      </c>
      <c r="F960" s="17">
        <v>0.71086004767494571</v>
      </c>
      <c r="G960" s="17">
        <v>0.74010791616608884</v>
      </c>
      <c r="H960" s="17">
        <v>6.2807410599437912</v>
      </c>
      <c r="I960" s="17">
        <v>1.8850346946513443</v>
      </c>
      <c r="J960" s="17">
        <v>1.8319121945321886</v>
      </c>
      <c r="K960" s="17">
        <v>0.96172559273997138</v>
      </c>
      <c r="L960" s="17">
        <v>3.9560773855384048</v>
      </c>
      <c r="M960" s="17">
        <v>1.0223718910577844</v>
      </c>
      <c r="N960" s="17">
        <v>0.60225997751523452</v>
      </c>
      <c r="O960" s="17">
        <v>1.0070376403323644</v>
      </c>
      <c r="P960" s="17">
        <v>0.70469070461644978</v>
      </c>
      <c r="Q960" s="17">
        <v>1.0907587143122135</v>
      </c>
      <c r="R960" s="17">
        <v>0.98321229824656942</v>
      </c>
      <c r="S960" s="17">
        <v>2.1297149118538981</v>
      </c>
      <c r="T960" s="17">
        <v>7.2020438725611573</v>
      </c>
      <c r="U960" s="17">
        <v>2.2653553250658289</v>
      </c>
      <c r="V960" s="17">
        <v>1.9445918120187367</v>
      </c>
      <c r="W960" s="17">
        <v>0.58782414136320282</v>
      </c>
      <c r="X960" s="17">
        <v>6.1936175907934983</v>
      </c>
      <c r="Y960" s="17">
        <v>8.0001859069593291</v>
      </c>
      <c r="Z960" s="17">
        <v>1.4210634520136791</v>
      </c>
      <c r="AA960" s="17">
        <v>2.9176108037903923</v>
      </c>
      <c r="AB960" s="17">
        <v>0.40504457598846111</v>
      </c>
      <c r="AC960" s="17">
        <v>0.97365469511530556</v>
      </c>
      <c r="AD960" s="17">
        <v>0.46182330942520478</v>
      </c>
      <c r="AE960" s="17">
        <v>4.7126599701909413</v>
      </c>
      <c r="AF960" s="17">
        <v>1.2656546806610469</v>
      </c>
      <c r="AG960" s="17">
        <v>3.6004690103848978</v>
      </c>
      <c r="AH960" s="17">
        <v>1.0002006475914815</v>
      </c>
      <c r="AI960" s="17">
        <v>0.60485151075595867</v>
      </c>
      <c r="AJ960" s="17">
        <v>2.0671847946767778</v>
      </c>
      <c r="AK960" s="17">
        <v>2.7401121385166212</v>
      </c>
      <c r="AL960" s="17">
        <v>2.9242295291192919</v>
      </c>
      <c r="AM960" s="17">
        <v>0.65997997955372445</v>
      </c>
      <c r="AN960" s="17">
        <v>6.5822101293511119</v>
      </c>
      <c r="AO960" s="17">
        <v>0.6000589322136497</v>
      </c>
      <c r="AP960" s="17">
        <v>3.1520136384580506</v>
      </c>
      <c r="AQ960" s="17">
        <v>8.7747186999807543</v>
      </c>
      <c r="AR960" s="27">
        <f t="shared" si="68"/>
        <v>2.4421185812761315</v>
      </c>
      <c r="AS960" s="17">
        <f t="shared" si="69"/>
        <v>2.2534489503526127</v>
      </c>
      <c r="AV960" s="17">
        <v>24</v>
      </c>
      <c r="AW960" s="17" t="s">
        <v>469</v>
      </c>
      <c r="AX960" s="17">
        <v>0.91814289702643925</v>
      </c>
      <c r="AY960" s="17">
        <v>1.2971930648558581</v>
      </c>
      <c r="AZ960" s="17">
        <v>0.77349867740898559</v>
      </c>
      <c r="BA960" s="17">
        <v>2.1397621110615281</v>
      </c>
      <c r="BB960" s="17">
        <v>3.2734259087176421</v>
      </c>
      <c r="BC960" s="17">
        <v>3.6240770967207578</v>
      </c>
      <c r="BD960" s="17">
        <v>0.9515265189003167</v>
      </c>
      <c r="BE960" s="17">
        <v>1.3029220403480464</v>
      </c>
      <c r="BF960" s="17">
        <v>0.9051902504843734</v>
      </c>
      <c r="BG960" s="17">
        <v>1.5142932047932123</v>
      </c>
      <c r="BH960" s="17">
        <v>1.7207637862099829</v>
      </c>
      <c r="BI960" s="17">
        <v>0.56468279920733355</v>
      </c>
      <c r="BJ960" s="27">
        <f t="shared" si="70"/>
        <v>1.5821231963112063</v>
      </c>
      <c r="BK960" s="17">
        <f t="shared" si="63"/>
        <v>0.96853128246756248</v>
      </c>
      <c r="BM960" s="17">
        <v>24</v>
      </c>
      <c r="BN960" s="17" t="s">
        <v>469</v>
      </c>
      <c r="BO960" s="17">
        <v>0.43874744811906108</v>
      </c>
      <c r="BP960" s="17">
        <v>0.39792053184176363</v>
      </c>
      <c r="BQ960" s="17">
        <v>0.32334943664408156</v>
      </c>
      <c r="BR960" s="17">
        <v>2.2869059313997928</v>
      </c>
      <c r="BS960" s="17">
        <v>0.69024747533879149</v>
      </c>
      <c r="BT960" s="17">
        <v>5.481028475177447</v>
      </c>
      <c r="BU960" s="17">
        <v>2.0661736212305768</v>
      </c>
      <c r="BV960" s="17">
        <v>1.0619453833599344</v>
      </c>
      <c r="BW960" s="17">
        <v>1.396825666460048</v>
      </c>
      <c r="BX960" s="17">
        <v>2.5250171031482429</v>
      </c>
      <c r="BY960" s="17">
        <v>1.5119096945839099</v>
      </c>
      <c r="BZ960" s="17">
        <v>3.2304907505952474</v>
      </c>
      <c r="CA960" s="17">
        <v>1.108606916068368</v>
      </c>
      <c r="CB960" s="17">
        <v>1.979163245411381</v>
      </c>
      <c r="CC960" s="17">
        <v>1.297340208654318</v>
      </c>
      <c r="CD960" s="17">
        <v>1.6420791951963454</v>
      </c>
      <c r="CE960" s="17">
        <v>4.3606023664738762</v>
      </c>
      <c r="CF960" s="17">
        <v>1.0286915517332311</v>
      </c>
      <c r="CG960" s="17">
        <v>0.50296209494167599</v>
      </c>
      <c r="CH960" s="17">
        <v>2.0978915869096313</v>
      </c>
      <c r="CI960" s="17">
        <v>1.2449712433245994</v>
      </c>
      <c r="CJ960" s="17">
        <v>2.7511916674329258</v>
      </c>
      <c r="CK960" s="17">
        <v>0.92721546432508395</v>
      </c>
      <c r="CL960" s="17">
        <v>2.9769965718184057</v>
      </c>
      <c r="CM960" s="17">
        <v>1.1737076914563822</v>
      </c>
      <c r="CN960" s="27">
        <f t="shared" si="64"/>
        <v>1.7800792528658054</v>
      </c>
      <c r="CO960" s="17">
        <f t="shared" si="65"/>
        <v>1.2567086337079996</v>
      </c>
      <c r="CR960" s="17">
        <v>24</v>
      </c>
      <c r="CS960" s="17" t="s">
        <v>469</v>
      </c>
      <c r="CT960" s="17">
        <v>1.8877145253854375</v>
      </c>
      <c r="CU960" s="17">
        <v>5.9951379184844908</v>
      </c>
      <c r="CV960" s="17">
        <v>2.1499086295069705</v>
      </c>
      <c r="CW960" s="17">
        <v>2.3042507974204454</v>
      </c>
      <c r="CX960" s="17">
        <v>0.15208960494509896</v>
      </c>
      <c r="CY960" s="17">
        <v>1.5227975233412938</v>
      </c>
      <c r="CZ960" s="17">
        <v>1.9093069476615543</v>
      </c>
      <c r="DA960" s="17">
        <v>1.538772289336434</v>
      </c>
      <c r="DB960" s="17">
        <v>2.3322574304851402</v>
      </c>
      <c r="DC960" s="27">
        <f t="shared" si="66"/>
        <v>2.1991372962852069</v>
      </c>
      <c r="DD960" s="17">
        <f t="shared" si="67"/>
        <v>1.5694633421303512</v>
      </c>
    </row>
    <row r="961" spans="1:108" x14ac:dyDescent="0.2">
      <c r="A961" s="17">
        <v>25</v>
      </c>
      <c r="B961" s="17" t="s">
        <v>469</v>
      </c>
      <c r="C961" s="17">
        <v>1.5118789306901479</v>
      </c>
      <c r="D961" s="17">
        <v>1.2664489082804244</v>
      </c>
      <c r="E961" s="17">
        <v>1.7350844918134261</v>
      </c>
      <c r="F961" s="17">
        <v>0.93147213437144483</v>
      </c>
      <c r="G961" s="17">
        <v>0.62675667114776823</v>
      </c>
      <c r="H961" s="17">
        <v>5.6372997707478394</v>
      </c>
      <c r="I961" s="17">
        <v>1.9315776973215677</v>
      </c>
      <c r="J961" s="17">
        <v>1.7520175045990594</v>
      </c>
      <c r="K961" s="17">
        <v>0.8370537759042016</v>
      </c>
      <c r="L961" s="17">
        <v>3.6871342405015231</v>
      </c>
      <c r="M961" s="17">
        <v>0.8090714766302507</v>
      </c>
      <c r="N961" s="17">
        <v>0.62846650671465154</v>
      </c>
      <c r="O961" s="17">
        <v>1.190639771568629</v>
      </c>
      <c r="P961" s="17">
        <v>0.80112476272105937</v>
      </c>
      <c r="Q961" s="17">
        <v>1.0339044604902232</v>
      </c>
      <c r="R961" s="17">
        <v>1.1590718015533206</v>
      </c>
      <c r="S961" s="17">
        <v>2.0287828191778967</v>
      </c>
      <c r="T961" s="17">
        <v>6.838915470581977</v>
      </c>
      <c r="U961" s="17">
        <v>2.2653553250658289</v>
      </c>
      <c r="V961" s="17">
        <v>1.7535607983557078</v>
      </c>
      <c r="W961" s="17">
        <v>0.67826071160588508</v>
      </c>
      <c r="X961" s="17">
        <v>6.0810050982845052</v>
      </c>
      <c r="Y961" s="17">
        <v>7.5674571821403509</v>
      </c>
      <c r="Z961" s="17">
        <v>1.2491956928316976</v>
      </c>
      <c r="AA961" s="17">
        <v>2.8580679534137023</v>
      </c>
      <c r="AB961" s="17">
        <v>0.48039990384424736</v>
      </c>
      <c r="AC961" s="17">
        <v>1.0114257749832358</v>
      </c>
      <c r="AD961" s="17">
        <v>0.39643226443302632</v>
      </c>
      <c r="AE961" s="17">
        <v>4.2509867064997442</v>
      </c>
      <c r="AF961" s="17">
        <v>1.1560743742416635</v>
      </c>
      <c r="AG961" s="17">
        <v>3.7315218256507778</v>
      </c>
      <c r="AH961" s="17">
        <v>0.7175817197967137</v>
      </c>
      <c r="AI961" s="17">
        <v>0.52324543868110007</v>
      </c>
      <c r="AJ961" s="17">
        <v>1.9844974028897069</v>
      </c>
      <c r="AK961" s="17">
        <v>2.2845949891851798</v>
      </c>
      <c r="AL961" s="17">
        <v>2.8824552512430288</v>
      </c>
      <c r="AM961" s="17">
        <v>0.67387396395674504</v>
      </c>
      <c r="AN961" s="17">
        <v>5.6393525378452827</v>
      </c>
      <c r="AO961" s="17">
        <v>1.6930257776384234</v>
      </c>
      <c r="AP961" s="17">
        <v>3.1428757000422154</v>
      </c>
      <c r="AQ961" s="17">
        <v>7.6704160026022334</v>
      </c>
      <c r="AR961" s="27">
        <f t="shared" si="68"/>
        <v>2.319472282684059</v>
      </c>
      <c r="AS961" s="17">
        <f t="shared" si="69"/>
        <v>2.0392408387412249</v>
      </c>
      <c r="AV961" s="17">
        <v>25</v>
      </c>
      <c r="AW961" s="17" t="s">
        <v>469</v>
      </c>
      <c r="AX961" s="17">
        <v>0.83568420974336011</v>
      </c>
      <c r="AY961" s="17">
        <v>0.95792786006260111</v>
      </c>
      <c r="AZ961" s="17">
        <v>0.80145775439904343</v>
      </c>
      <c r="BA961" s="17">
        <v>2.6364896535063251</v>
      </c>
      <c r="BB961" s="17">
        <v>3.0348765639113937</v>
      </c>
      <c r="BC961" s="17">
        <v>3.3245164831438783</v>
      </c>
      <c r="BD961" s="17">
        <v>0.68065432256775504</v>
      </c>
      <c r="BE961" s="17">
        <v>1.1920374848991186</v>
      </c>
      <c r="BF961" s="17">
        <v>0.98747873431898858</v>
      </c>
      <c r="BG961" s="17">
        <v>1.5703691647147104</v>
      </c>
      <c r="BH961" s="17">
        <v>1.7207637862099829</v>
      </c>
      <c r="BI961" s="17">
        <v>0.62412118792339388</v>
      </c>
      <c r="BJ961" s="27">
        <f t="shared" si="70"/>
        <v>1.5305314337833791</v>
      </c>
      <c r="BK961" s="17">
        <f t="shared" si="63"/>
        <v>0.95612122637194064</v>
      </c>
      <c r="BM961" s="17">
        <v>25</v>
      </c>
      <c r="BN961" s="17" t="s">
        <v>469</v>
      </c>
      <c r="BO961" s="17">
        <v>0.4596387908204474</v>
      </c>
      <c r="BP961" s="17">
        <v>0.42536274313596123</v>
      </c>
      <c r="BQ961" s="17">
        <v>0.20825838593253987</v>
      </c>
      <c r="BR961" s="17">
        <v>2.3898166159842358</v>
      </c>
      <c r="BS961" s="17">
        <v>0.67394494352108614</v>
      </c>
      <c r="BT961" s="17">
        <v>5.0899524632420894</v>
      </c>
      <c r="BU961" s="17">
        <v>2.2574894918501212</v>
      </c>
      <c r="BV961" s="17">
        <v>1.0769020139015788</v>
      </c>
      <c r="BW961" s="17">
        <v>1.2022440984561935</v>
      </c>
      <c r="BX961" s="17">
        <v>2.0841429332232049</v>
      </c>
      <c r="BY961" s="17">
        <v>1.6424016414024312</v>
      </c>
      <c r="BZ961" s="17">
        <v>3.215249806843143</v>
      </c>
      <c r="CA961" s="17">
        <v>1.0990088014827564</v>
      </c>
      <c r="CB961" s="17">
        <v>1.8229108087508492</v>
      </c>
      <c r="CC961" s="17">
        <v>1.1558129358070584</v>
      </c>
      <c r="CD961" s="17">
        <v>1.2557154122448893</v>
      </c>
      <c r="CE961" s="17">
        <v>4.2176313752008818</v>
      </c>
      <c r="CF961" s="17">
        <v>0.888418054398872</v>
      </c>
      <c r="CG961" s="17">
        <v>0.4680335329998121</v>
      </c>
      <c r="CH961" s="17">
        <v>1.5866413054961412</v>
      </c>
      <c r="CI961" s="17">
        <v>1.0883177723726103</v>
      </c>
      <c r="CJ961" s="17">
        <v>2.4410867115682024</v>
      </c>
      <c r="CK961" s="17">
        <v>0.792619571875393</v>
      </c>
      <c r="CL961" s="17">
        <v>2.8446856130709213</v>
      </c>
      <c r="CM961" s="17">
        <v>1.2553550234421786</v>
      </c>
      <c r="CN961" s="27">
        <f t="shared" si="64"/>
        <v>1.6656656338809441</v>
      </c>
      <c r="CO961" s="17">
        <f t="shared" si="65"/>
        <v>1.1976604288723467</v>
      </c>
      <c r="CR961" s="17">
        <v>25</v>
      </c>
      <c r="CS961" s="17" t="s">
        <v>469</v>
      </c>
      <c r="CT961" s="17">
        <v>1.7917273230905482</v>
      </c>
      <c r="CU961" s="17">
        <v>5.7381259168774452</v>
      </c>
      <c r="CV961" s="17">
        <v>1.5635674756262483</v>
      </c>
      <c r="CW961" s="17">
        <v>2.0398178740817108</v>
      </c>
      <c r="CX961" s="17">
        <v>0.15106263238451303</v>
      </c>
      <c r="CY961" s="17">
        <v>1.8612240449286628</v>
      </c>
      <c r="CZ961" s="17">
        <v>1.7244143893933894</v>
      </c>
      <c r="DA961" s="17">
        <v>1.5204110126892785</v>
      </c>
      <c r="DB961" s="17">
        <v>2.2644580817072595</v>
      </c>
      <c r="DC961" s="27">
        <f t="shared" si="66"/>
        <v>2.0727565278643398</v>
      </c>
      <c r="DD961" s="17">
        <f t="shared" si="67"/>
        <v>1.4989621132744608</v>
      </c>
    </row>
    <row r="962" spans="1:108" x14ac:dyDescent="0.2">
      <c r="A962" s="17">
        <v>26</v>
      </c>
      <c r="B962" s="17" t="s">
        <v>469</v>
      </c>
      <c r="C962" s="17">
        <v>1.4180933326386473</v>
      </c>
      <c r="D962" s="17">
        <v>1.2664489082804244</v>
      </c>
      <c r="E962" s="17">
        <v>2.0749421538481045</v>
      </c>
      <c r="F962" s="17">
        <v>0.88244834678599648</v>
      </c>
      <c r="G962" s="17">
        <v>0.57341684520061831</v>
      </c>
      <c r="H962" s="17">
        <v>4.9060732094834263</v>
      </c>
      <c r="I962" s="17">
        <v>1.6290433925754164</v>
      </c>
      <c r="J962" s="17">
        <v>1.6036369559076058</v>
      </c>
      <c r="K962" s="17">
        <v>0.62334152888898697</v>
      </c>
      <c r="L962" s="17">
        <v>3.1665987756500549</v>
      </c>
      <c r="M962" s="17">
        <v>0.75023123519040491</v>
      </c>
      <c r="N962" s="17">
        <v>0.39279628010118944</v>
      </c>
      <c r="O962" s="17">
        <v>0.9180186679689526</v>
      </c>
      <c r="P962" s="17">
        <v>0.62680535518470826</v>
      </c>
      <c r="Q962" s="17">
        <v>0.79174779038473142</v>
      </c>
      <c r="R962" s="17">
        <v>1.1710614374069326</v>
      </c>
      <c r="S962" s="17">
        <v>2.1398101974862929</v>
      </c>
      <c r="T962" s="17">
        <v>4.7206692257293446</v>
      </c>
      <c r="U962" s="17">
        <v>2.4240737821417691</v>
      </c>
      <c r="V962" s="17">
        <v>1.7339683906121011</v>
      </c>
      <c r="W962" s="17">
        <v>0.76116044882120293</v>
      </c>
      <c r="X962" s="17">
        <v>6.8129766472039162</v>
      </c>
      <c r="Y962" s="17">
        <v>7.9474132639608746</v>
      </c>
      <c r="Z962" s="17">
        <v>1.2408103012174521</v>
      </c>
      <c r="AA962" s="17">
        <v>2.7065049416548139</v>
      </c>
      <c r="AB962" s="17">
        <v>0.38620574402451463</v>
      </c>
      <c r="AC962" s="17">
        <v>0.90230836276591686</v>
      </c>
      <c r="AD962" s="17">
        <v>0.36782357715649766</v>
      </c>
      <c r="AE962" s="17">
        <v>3.513510333870971</v>
      </c>
      <c r="AF962" s="17">
        <v>1.1396387935273453</v>
      </c>
      <c r="AG962" s="17">
        <v>3.7729055809835406</v>
      </c>
      <c r="AH962" s="17">
        <v>0.72703739977699955</v>
      </c>
      <c r="AI962" s="17">
        <v>0.49924295570896232</v>
      </c>
      <c r="AJ962" s="17">
        <v>1.8191226193155647</v>
      </c>
      <c r="AK962" s="17">
        <v>2.4387694920465144</v>
      </c>
      <c r="AL962" s="17">
        <v>2.4647087127577878</v>
      </c>
      <c r="AM962" s="17">
        <v>0.7363983228985419</v>
      </c>
      <c r="AN962" s="17">
        <v>5.4881412195921095</v>
      </c>
      <c r="AO962" s="17">
        <v>0.62148913601415468</v>
      </c>
      <c r="AP962" s="17">
        <v>2.9236065261997917</v>
      </c>
      <c r="AQ962" s="17">
        <v>8.0285677862749161</v>
      </c>
      <c r="AR962" s="27">
        <f t="shared" si="68"/>
        <v>2.1734528774936117</v>
      </c>
      <c r="AS962" s="17">
        <f t="shared" si="69"/>
        <v>2.018157268968459</v>
      </c>
      <c r="AV962" s="17">
        <v>26</v>
      </c>
      <c r="AW962" s="17" t="s">
        <v>469</v>
      </c>
      <c r="AX962" s="17">
        <v>0.95663522932182954</v>
      </c>
      <c r="AY962" s="17">
        <v>1.0510603435546302</v>
      </c>
      <c r="AZ962" s="17">
        <v>0.82941299717667816</v>
      </c>
      <c r="BA962" s="17">
        <v>2.4836514677982544</v>
      </c>
      <c r="BB962" s="17">
        <v>2.6306703752370071</v>
      </c>
      <c r="BC962" s="17">
        <v>2.7547691558927236</v>
      </c>
      <c r="BD962" s="17">
        <v>0.56258071545993571</v>
      </c>
      <c r="BE962" s="17">
        <v>1.4900440047415835</v>
      </c>
      <c r="BF962" s="17">
        <v>0.91695542149137965</v>
      </c>
      <c r="BG962" s="17">
        <v>1.299303950864704</v>
      </c>
      <c r="BH962" s="17">
        <v>1.5508113217479638</v>
      </c>
      <c r="BI962" s="17">
        <v>0.60469136957932368</v>
      </c>
      <c r="BJ962" s="27">
        <f t="shared" si="70"/>
        <v>1.4275488627388346</v>
      </c>
      <c r="BK962" s="17">
        <f t="shared" si="63"/>
        <v>0.77643448612663779</v>
      </c>
      <c r="BM962" s="17">
        <v>26</v>
      </c>
      <c r="BN962" s="17" t="s">
        <v>469</v>
      </c>
      <c r="BO962" s="17">
        <v>0.3899970816304999</v>
      </c>
      <c r="BP962" s="17">
        <v>0.43908667147502611</v>
      </c>
      <c r="BQ962" s="17">
        <v>0.24114057692283045</v>
      </c>
      <c r="BR962" s="17">
        <v>2.3821929924702205</v>
      </c>
      <c r="BS962" s="17">
        <v>0.55981156786213437</v>
      </c>
      <c r="BT962" s="17">
        <v>5.7950804398163038</v>
      </c>
      <c r="BU962" s="17">
        <v>1.7600808220594732</v>
      </c>
      <c r="BV962" s="17">
        <v>1.0769020139015788</v>
      </c>
      <c r="BW962" s="17">
        <v>1.1431721325401556</v>
      </c>
      <c r="BX962" s="17">
        <v>1.9238198064616783</v>
      </c>
      <c r="BY962" s="17">
        <v>1.8628879704641663</v>
      </c>
      <c r="BZ962" s="17">
        <v>2.8190605022481163</v>
      </c>
      <c r="CA962" s="17">
        <v>1.137403234339621</v>
      </c>
      <c r="CB962" s="17">
        <v>1.9374933575469211</v>
      </c>
      <c r="CC962" s="17">
        <v>1.0791524307729463</v>
      </c>
      <c r="CD962" s="17">
        <v>1.6098888368142552</v>
      </c>
      <c r="CE962" s="17">
        <v>4.0389185552062425</v>
      </c>
      <c r="CF962" s="17">
        <v>1.0286915517332311</v>
      </c>
      <c r="CG962" s="17">
        <v>0.4400918330739666</v>
      </c>
      <c r="CH962" s="17">
        <v>1.6924149747900852</v>
      </c>
      <c r="CI962" s="17">
        <v>1.203746288635885</v>
      </c>
      <c r="CJ962" s="17">
        <v>2.0514677063976863</v>
      </c>
      <c r="CK962" s="17">
        <v>0.93718530254524313</v>
      </c>
      <c r="CL962" s="17">
        <v>2.3301426596917598</v>
      </c>
      <c r="CM962" s="17">
        <v>1.0104088283831651</v>
      </c>
      <c r="CN962" s="27">
        <f t="shared" si="64"/>
        <v>1.6356095255113281</v>
      </c>
      <c r="CO962" s="17">
        <f t="shared" si="65"/>
        <v>1.2246765049601196</v>
      </c>
      <c r="CR962" s="17">
        <v>26</v>
      </c>
      <c r="CS962" s="17" t="s">
        <v>469</v>
      </c>
      <c r="CT962" s="17">
        <v>1.9837017276803262</v>
      </c>
      <c r="CU962" s="17">
        <v>3.5969347595350665</v>
      </c>
      <c r="CV962" s="17">
        <v>1.5077343956932863</v>
      </c>
      <c r="CW962" s="17">
        <v>1.9894479713777196</v>
      </c>
      <c r="CX962" s="17">
        <v>0.11817879342004606</v>
      </c>
      <c r="CY962" s="17">
        <v>1.8189511856807083</v>
      </c>
      <c r="CZ962" s="17">
        <v>1.7683520734711451</v>
      </c>
      <c r="DA962" s="17">
        <v>1.3441279493954197</v>
      </c>
      <c r="DB962" s="17">
        <v>2.4136133017291002</v>
      </c>
      <c r="DC962" s="27">
        <f t="shared" si="66"/>
        <v>1.8378935731092021</v>
      </c>
      <c r="DD962" s="17">
        <f t="shared" si="67"/>
        <v>0.92095949872448124</v>
      </c>
    </row>
    <row r="963" spans="1:108" x14ac:dyDescent="0.2">
      <c r="A963" s="17">
        <v>27</v>
      </c>
      <c r="B963" s="17" t="s">
        <v>469</v>
      </c>
      <c r="C963" s="17">
        <v>1.4677538794747287</v>
      </c>
      <c r="D963" s="17">
        <v>1.2480798928107573</v>
      </c>
      <c r="E963" s="17">
        <v>2.0391680504451042</v>
      </c>
      <c r="F963" s="17">
        <v>0.58829553614934327</v>
      </c>
      <c r="G963" s="17">
        <v>0.65342658412134302</v>
      </c>
      <c r="H963" s="17">
        <v>4.3043346851095858</v>
      </c>
      <c r="I963" s="17">
        <v>1.5824971983120595</v>
      </c>
      <c r="J963" s="17">
        <v>1.438137290505821</v>
      </c>
      <c r="K963" s="17">
        <v>0.60552876144246814</v>
      </c>
      <c r="L963" s="17">
        <v>2.7328174369100635</v>
      </c>
      <c r="M963" s="17">
        <v>0.78700487302094413</v>
      </c>
      <c r="N963" s="17">
        <v>0.4451716312637653</v>
      </c>
      <c r="O963" s="17">
        <v>0.93192713129564531</v>
      </c>
      <c r="P963" s="17">
        <v>0.58230020419967776</v>
      </c>
      <c r="Q963" s="17">
        <v>0.82754626081792715</v>
      </c>
      <c r="R963" s="17">
        <v>1.0087938715194833</v>
      </c>
      <c r="S963" s="17">
        <v>2.1398101974862929</v>
      </c>
      <c r="T963" s="17">
        <v>5.6890143976997463</v>
      </c>
      <c r="U963" s="17">
        <v>2.0008225844368543</v>
      </c>
      <c r="V963" s="17">
        <v>1.5674288942611534</v>
      </c>
      <c r="W963" s="17">
        <v>0.24115695253289565</v>
      </c>
      <c r="X963" s="17">
        <v>5.8933201847399292</v>
      </c>
      <c r="Y963" s="17">
        <v>7.746883299864054</v>
      </c>
      <c r="Z963" s="17">
        <v>1.2240429673479138</v>
      </c>
      <c r="AA963" s="17">
        <v>2.6361363209429545</v>
      </c>
      <c r="AB963" s="17">
        <v>0.40504457598846111</v>
      </c>
      <c r="AC963" s="17">
        <v>0.8687348369623954</v>
      </c>
      <c r="AD963" s="17">
        <v>0.34330256583913438</v>
      </c>
      <c r="AE963" s="17">
        <v>3.801304667821253</v>
      </c>
      <c r="AF963" s="17">
        <v>1.0574518730413585</v>
      </c>
      <c r="AG963" s="17">
        <v>3.2831850394094544</v>
      </c>
      <c r="AH963" s="17">
        <v>0.56523936849833234</v>
      </c>
      <c r="AI963" s="17">
        <v>0.44163739158090015</v>
      </c>
      <c r="AJ963" s="17">
        <v>1.5676206484560091</v>
      </c>
      <c r="AK963" s="17">
        <v>2.2004984952265372</v>
      </c>
      <c r="AL963" s="17">
        <v>2.3707156476055435</v>
      </c>
      <c r="AM963" s="17">
        <v>0.7363983228985419</v>
      </c>
      <c r="AN963" s="17">
        <v>5.7727781641235678</v>
      </c>
      <c r="AO963" s="17">
        <v>0.50362081081145893</v>
      </c>
      <c r="AP963" s="17">
        <v>2.6586551781213963</v>
      </c>
      <c r="AQ963" s="17">
        <v>5.1932008632539164</v>
      </c>
      <c r="AR963" s="27">
        <f t="shared" si="68"/>
        <v>2.0036777447889942</v>
      </c>
      <c r="AS963" s="17">
        <f t="shared" si="69"/>
        <v>1.8325802259681652</v>
      </c>
      <c r="AV963" s="17">
        <v>27</v>
      </c>
      <c r="AW963" s="17" t="s">
        <v>469</v>
      </c>
      <c r="AX963" s="17">
        <v>0.85218092358424169</v>
      </c>
      <c r="AY963" s="17">
        <v>1.0444068503323098</v>
      </c>
      <c r="AZ963" s="17">
        <v>0.86669304456756313</v>
      </c>
      <c r="BA963" s="17">
        <v>2.4645449751379616</v>
      </c>
      <c r="BB963" s="17">
        <v>2.9951192485364277</v>
      </c>
      <c r="BC963" s="17">
        <v>2.6490424491268696</v>
      </c>
      <c r="BD963" s="17">
        <v>0.61814535418331784</v>
      </c>
      <c r="BE963" s="17">
        <v>1.3237143201858774</v>
      </c>
      <c r="BF963" s="17">
        <v>0.86992859407056899</v>
      </c>
      <c r="BG963" s="17">
        <v>1.4301658045269228</v>
      </c>
      <c r="BH963" s="17">
        <v>1.4552133336251871</v>
      </c>
      <c r="BI963" s="17">
        <v>0.5772552282578256</v>
      </c>
      <c r="BJ963" s="27">
        <f t="shared" si="70"/>
        <v>1.428867510511256</v>
      </c>
      <c r="BK963" s="17">
        <f t="shared" si="63"/>
        <v>0.82015374354055182</v>
      </c>
      <c r="BM963" s="17">
        <v>27</v>
      </c>
      <c r="BN963" s="17" t="s">
        <v>469</v>
      </c>
      <c r="BO963" s="17">
        <v>0.41089427460987599</v>
      </c>
      <c r="BP963" s="17">
        <v>0.43222470730549373</v>
      </c>
      <c r="BQ963" s="17">
        <v>0.31238870631398469</v>
      </c>
      <c r="BR963" s="17">
        <v>2.2678441283298318</v>
      </c>
      <c r="BS963" s="17">
        <v>0.57068253122977364</v>
      </c>
      <c r="BT963" s="17">
        <v>5.9609888895374894</v>
      </c>
      <c r="BU963" s="17">
        <v>1.6452881512327047</v>
      </c>
      <c r="BV963" s="17">
        <v>1.0993384981454941</v>
      </c>
      <c r="BW963" s="17">
        <v>1.0424072137761551</v>
      </c>
      <c r="BX963" s="17">
        <v>1.6833474837500972</v>
      </c>
      <c r="BY963" s="17">
        <v>1.7773922891086325</v>
      </c>
      <c r="BZ963" s="17">
        <v>2.8647707946778143</v>
      </c>
      <c r="CA963" s="17">
        <v>1.1134069606183827</v>
      </c>
      <c r="CB963" s="17">
        <v>1.5937457111587059</v>
      </c>
      <c r="CC963" s="17">
        <v>1.132225461365129</v>
      </c>
      <c r="CD963" s="17">
        <v>1.5132912675458601</v>
      </c>
      <c r="CE963" s="17">
        <v>4.0567894695670654</v>
      </c>
      <c r="CF963" s="17">
        <v>0.98193371928844475</v>
      </c>
      <c r="CG963" s="17">
        <v>0.4051632711321026</v>
      </c>
      <c r="CH963" s="17">
        <v>1.8510791053396991</v>
      </c>
      <c r="CI963" s="17">
        <v>1.1625213339471705</v>
      </c>
      <c r="CJ963" s="17">
        <v>2.0514677063976863</v>
      </c>
      <c r="CK963" s="17">
        <v>0.72781459795184422</v>
      </c>
      <c r="CL963" s="17">
        <v>2.1684299377227201</v>
      </c>
      <c r="CM963" s="17">
        <v>1.1226760094144475</v>
      </c>
      <c r="CN963" s="27">
        <f t="shared" si="64"/>
        <v>1.5979244887786641</v>
      </c>
      <c r="CO963" s="17">
        <f t="shared" si="65"/>
        <v>1.2456496265178687</v>
      </c>
      <c r="CR963" s="17">
        <v>27</v>
      </c>
      <c r="CS963" s="17" t="s">
        <v>469</v>
      </c>
      <c r="CT963" s="17">
        <v>1.9196426866556484</v>
      </c>
      <c r="CU963" s="17">
        <v>3.4257578601921783</v>
      </c>
      <c r="CV963" s="17">
        <v>1.2192143417334189</v>
      </c>
      <c r="CW963" s="17">
        <v>1.788004623990628</v>
      </c>
      <c r="CX963" s="17">
        <v>0.12537056091924997</v>
      </c>
      <c r="CY963" s="17">
        <v>1.2266438610018788</v>
      </c>
      <c r="CZ963" s="17">
        <v>1.570648311422209</v>
      </c>
      <c r="DA963" s="17">
        <v>1.446965906100657</v>
      </c>
      <c r="DB963" s="17">
        <v>2.7894079148309561</v>
      </c>
      <c r="DC963" s="27">
        <f t="shared" si="66"/>
        <v>1.7235173407607585</v>
      </c>
      <c r="DD963" s="17">
        <f t="shared" si="67"/>
        <v>0.95075606747101027</v>
      </c>
    </row>
    <row r="964" spans="1:108" x14ac:dyDescent="0.2">
      <c r="A964" s="17">
        <v>28</v>
      </c>
      <c r="B964" s="17" t="s">
        <v>469</v>
      </c>
      <c r="C964" s="17">
        <v>1.6829495824310814</v>
      </c>
      <c r="D964" s="17">
        <v>1.2389174102743283</v>
      </c>
      <c r="E964" s="17">
        <v>1.7350844918134314</v>
      </c>
      <c r="F964" s="17">
        <v>0.49024796097844658</v>
      </c>
      <c r="G964" s="17">
        <v>0.46006560018229764</v>
      </c>
      <c r="H964" s="17">
        <v>4.9060732094834263</v>
      </c>
      <c r="I964" s="17">
        <v>1.5824971983120595</v>
      </c>
      <c r="J964" s="17">
        <v>1.5751019640847206</v>
      </c>
      <c r="K964" s="17">
        <v>0.69458089514848764</v>
      </c>
      <c r="L964" s="17">
        <v>2.9063292585272191</v>
      </c>
      <c r="M964" s="17">
        <v>1.1253453397162432</v>
      </c>
      <c r="N964" s="17">
        <v>0.27496116679445842</v>
      </c>
      <c r="O964" s="17">
        <v>0.87906936240287137</v>
      </c>
      <c r="P964" s="17">
        <v>0.66389743169869342</v>
      </c>
      <c r="Q964" s="17">
        <v>0.90966806115184518</v>
      </c>
      <c r="R964" s="17">
        <v>1.3357301534854946</v>
      </c>
      <c r="S964" s="17">
        <v>1.6553236944527199</v>
      </c>
      <c r="T964" s="17">
        <v>5.3460551846762092</v>
      </c>
      <c r="U964" s="17">
        <v>2.0248713751914407</v>
      </c>
      <c r="V964" s="17">
        <v>1.3274168612391077</v>
      </c>
      <c r="W964" s="17">
        <v>0.51246123717524972</v>
      </c>
      <c r="X964" s="17">
        <v>6.1373094140611935</v>
      </c>
      <c r="Y964" s="17">
        <v>7.3247108405868548</v>
      </c>
      <c r="Z964" s="17">
        <v>1.152780936062638</v>
      </c>
      <c r="AA964" s="17">
        <v>2.4953968524527195</v>
      </c>
      <c r="AB964" s="17">
        <v>0.34852808009662151</v>
      </c>
      <c r="AC964" s="17">
        <v>0.82676620303005655</v>
      </c>
      <c r="AD964" s="17">
        <v>0.31469387856260578</v>
      </c>
      <c r="AE964" s="17">
        <v>4.1490575936577372</v>
      </c>
      <c r="AF964" s="17">
        <v>1.0355362626032016</v>
      </c>
      <c r="AG964" s="17">
        <v>3.2418012840766912</v>
      </c>
      <c r="AH964" s="17">
        <v>0.48118972028956747</v>
      </c>
      <c r="AI964" s="17">
        <v>0.48484107092061152</v>
      </c>
      <c r="AJ964" s="17">
        <v>1.5274180385691352</v>
      </c>
      <c r="AK964" s="17">
        <v>2.1794765341934359</v>
      </c>
      <c r="AL964" s="17">
        <v>2.4124899254818071</v>
      </c>
      <c r="AM964" s="17">
        <v>0.88228944651487085</v>
      </c>
      <c r="AN964" s="17">
        <v>5.0967645059595039</v>
      </c>
      <c r="AO964" s="17">
        <v>0.50362081081145893</v>
      </c>
      <c r="AP964" s="17">
        <v>2.7774258239976422</v>
      </c>
      <c r="AQ964" s="17">
        <v>7.381905298328487</v>
      </c>
      <c r="AR964" s="27">
        <f t="shared" si="68"/>
        <v>2.0507475599872365</v>
      </c>
      <c r="AS964" s="17">
        <f t="shared" si="69"/>
        <v>1.9180567139601545</v>
      </c>
      <c r="AV964" s="17">
        <v>28</v>
      </c>
      <c r="AW964" s="17" t="s">
        <v>469</v>
      </c>
      <c r="AX964" s="17">
        <v>0.76419844976620677</v>
      </c>
      <c r="AY964" s="17">
        <v>0.92466586782448457</v>
      </c>
      <c r="AZ964" s="17">
        <v>0.89464828734519786</v>
      </c>
      <c r="BA964" s="17">
        <v>2.8466335616210037</v>
      </c>
      <c r="BB964" s="17">
        <v>2.9023494530499478</v>
      </c>
      <c r="BC964" s="17">
        <v>2.6431676691463486</v>
      </c>
      <c r="BD964" s="17">
        <v>0.65287033630024049</v>
      </c>
      <c r="BE964" s="17">
        <v>1.1504529252234561</v>
      </c>
      <c r="BF964" s="17">
        <v>0.85816342306356275</v>
      </c>
      <c r="BG964" s="17">
        <v>1.1684420972024852</v>
      </c>
      <c r="BH964" s="17">
        <v>1.9438272152277098</v>
      </c>
      <c r="BI964" s="17">
        <v>0.6092607677259807</v>
      </c>
      <c r="BJ964" s="27">
        <f t="shared" si="70"/>
        <v>1.4465566711247189</v>
      </c>
      <c r="BK964" s="17">
        <f t="shared" si="63"/>
        <v>0.88762188130795594</v>
      </c>
      <c r="BM964" s="17">
        <v>28</v>
      </c>
      <c r="BN964" s="17" t="s">
        <v>469</v>
      </c>
      <c r="BO964" s="17">
        <v>0.43178561731126225</v>
      </c>
      <c r="BP964" s="17">
        <v>0.50083305823295388</v>
      </c>
      <c r="BQ964" s="17">
        <v>0.27402502274347079</v>
      </c>
      <c r="BR964" s="17">
        <v>1.7647288849635623</v>
      </c>
      <c r="BS964" s="17">
        <v>0.60872698978275763</v>
      </c>
      <c r="BT964" s="17">
        <v>5.149203043105488</v>
      </c>
      <c r="BU964" s="17">
        <v>2.027904150196584</v>
      </c>
      <c r="BV964" s="17">
        <v>1.2189946193415468</v>
      </c>
      <c r="BW964" s="17">
        <v>1.0632553580516781</v>
      </c>
      <c r="BX964" s="17">
        <v>1.4629103987875784</v>
      </c>
      <c r="BY964" s="17">
        <v>2.2858621224024414</v>
      </c>
      <c r="BZ964" s="17">
        <v>2.7581092660663136</v>
      </c>
      <c r="CA964" s="17">
        <v>0.83505571409239154</v>
      </c>
      <c r="CB964" s="17">
        <v>1.8437436098317028</v>
      </c>
      <c r="CC964" s="17">
        <v>1.2619589969914242</v>
      </c>
      <c r="CD964" s="17">
        <v>1.2879057706269792</v>
      </c>
      <c r="CE964" s="17">
        <v>4.7090943874759503</v>
      </c>
      <c r="CF964" s="17">
        <v>0.93517588684365838</v>
      </c>
      <c r="CG964" s="17">
        <v>0.44707869508998493</v>
      </c>
      <c r="CH964" s="17">
        <v>1.6571570850254371</v>
      </c>
      <c r="CI964" s="17">
        <v>1.1377890748641937</v>
      </c>
      <c r="CJ964" s="17">
        <v>2.0872491103713591</v>
      </c>
      <c r="CK964" s="17">
        <v>0.74775427439216258</v>
      </c>
      <c r="CL964" s="17">
        <v>2.2933889435395729</v>
      </c>
      <c r="CM964" s="17">
        <v>1.1226760094144475</v>
      </c>
      <c r="CN964" s="27">
        <f t="shared" si="64"/>
        <v>1.5964946435817962</v>
      </c>
      <c r="CO964" s="17">
        <f t="shared" si="65"/>
        <v>1.2001276527510349</v>
      </c>
      <c r="CR964" s="17">
        <v>28</v>
      </c>
      <c r="CS964" s="17" t="s">
        <v>469</v>
      </c>
      <c r="CT964" s="17">
        <v>2.079688929975215</v>
      </c>
      <c r="CU964" s="17">
        <v>4.795913012713422</v>
      </c>
      <c r="CV964" s="17">
        <v>1.1168492278284827</v>
      </c>
      <c r="CW964" s="17">
        <v>1.6998482284014256</v>
      </c>
      <c r="CX964" s="17">
        <v>0.13564620567531419</v>
      </c>
      <c r="CY964" s="17">
        <v>1.8189511856807083</v>
      </c>
      <c r="CZ964" s="17">
        <v>1.6987867097315261</v>
      </c>
      <c r="DA964" s="17">
        <v>1.3514788061176393</v>
      </c>
      <c r="DB964" s="17">
        <v>2.6848051180247956</v>
      </c>
      <c r="DC964" s="27">
        <f t="shared" si="66"/>
        <v>1.9313297137942809</v>
      </c>
      <c r="DD964" s="17">
        <f t="shared" si="67"/>
        <v>1.2815979662678332</v>
      </c>
    </row>
    <row r="965" spans="1:108" x14ac:dyDescent="0.2">
      <c r="A965" s="17">
        <v>29</v>
      </c>
      <c r="B965" s="17" t="s">
        <v>469</v>
      </c>
      <c r="C965" s="17">
        <v>1.4787718994660943</v>
      </c>
      <c r="D965" s="17">
        <v>1.2572864257439957</v>
      </c>
      <c r="E965" s="17">
        <v>1.6814196570027582</v>
      </c>
      <c r="F965" s="17">
        <v>0.49024796097844658</v>
      </c>
      <c r="G965" s="17">
        <v>0.52674312586998651</v>
      </c>
      <c r="H965" s="17">
        <v>4.3136654407090536</v>
      </c>
      <c r="I965" s="17">
        <v>1.5669828640886518</v>
      </c>
      <c r="J965" s="17">
        <v>1.5693963745076933</v>
      </c>
      <c r="K965" s="17">
        <v>0.65896121201873725</v>
      </c>
      <c r="L965" s="17">
        <v>2.8803012359966749</v>
      </c>
      <c r="M965" s="17">
        <v>0.63990124328260123</v>
      </c>
      <c r="N965" s="17">
        <v>0.48442486420850356</v>
      </c>
      <c r="O965" s="17">
        <v>0.8456882492400456</v>
      </c>
      <c r="P965" s="17">
        <v>0.58600674143520048</v>
      </c>
      <c r="Q965" s="17">
        <v>0.81069920832539499</v>
      </c>
      <c r="R965" s="17">
        <v>0.97681690492834095</v>
      </c>
      <c r="S965" s="17">
        <v>1.7966327769287107</v>
      </c>
      <c r="T965" s="17">
        <v>5.9916186326564764</v>
      </c>
      <c r="U965" s="17">
        <v>2.0489201659460279</v>
      </c>
      <c r="V965" s="17">
        <v>1.3176186421021592</v>
      </c>
      <c r="W965" s="17">
        <v>0.27884111766971864</v>
      </c>
      <c r="X965" s="17">
        <v>6.2593078896774434</v>
      </c>
      <c r="Y965" s="17">
        <v>7.1136202685930341</v>
      </c>
      <c r="Z965" s="17">
        <v>1.0857098759050088</v>
      </c>
      <c r="AA965" s="17">
        <v>2.5224623918239009</v>
      </c>
      <c r="AB965" s="17">
        <v>0.27316887673539114</v>
      </c>
      <c r="AC965" s="17">
        <v>0.79319267722653486</v>
      </c>
      <c r="AD965" s="17">
        <v>0.29834653768436359</v>
      </c>
      <c r="AE965" s="17">
        <v>3.7953102887262369</v>
      </c>
      <c r="AF965" s="17">
        <v>0.89308254052658298</v>
      </c>
      <c r="AG965" s="17">
        <v>3.365955387883067</v>
      </c>
      <c r="AH965" s="17">
        <v>0.52111235762073271</v>
      </c>
      <c r="AI965" s="17">
        <v>0.33122754992933978</v>
      </c>
      <c r="AJ965" s="17">
        <v>1.6078067208645257</v>
      </c>
      <c r="AK965" s="17">
        <v>2.9433426892475461</v>
      </c>
      <c r="AL965" s="17">
        <v>2.3707156476055435</v>
      </c>
      <c r="AM965" s="17">
        <v>0.88923500958817681</v>
      </c>
      <c r="AN965" s="17">
        <v>5.3725086045035182</v>
      </c>
      <c r="AO965" s="17">
        <v>0.37503517940859271</v>
      </c>
      <c r="AP965" s="17">
        <v>3.5174635145026243</v>
      </c>
      <c r="AQ965" s="17">
        <v>7.4415999910494284</v>
      </c>
      <c r="AR965" s="27">
        <f t="shared" si="68"/>
        <v>2.0480767985904116</v>
      </c>
      <c r="AS965" s="17">
        <f t="shared" si="69"/>
        <v>1.9703218556206281</v>
      </c>
      <c r="AV965" s="17">
        <v>29</v>
      </c>
      <c r="AW965" s="17" t="s">
        <v>469</v>
      </c>
      <c r="AX965" s="17">
        <v>0.69823647632400909</v>
      </c>
      <c r="AY965" s="17">
        <v>0.84484037077709651</v>
      </c>
      <c r="AZ965" s="17">
        <v>0.86669304456756313</v>
      </c>
      <c r="BA965" s="17">
        <v>2.1779613408078435</v>
      </c>
      <c r="BB965" s="17">
        <v>2.9487343507931874</v>
      </c>
      <c r="BC965" s="17">
        <v>2.5961790957439428</v>
      </c>
      <c r="BD965" s="17">
        <v>0.5417443926651232</v>
      </c>
      <c r="BE965" s="17">
        <v>1.1851057744924034</v>
      </c>
      <c r="BF965" s="17">
        <v>0.84641518036016372</v>
      </c>
      <c r="BG965" s="17">
        <v>1.2151765505984145</v>
      </c>
      <c r="BH965" s="17">
        <v>1.5720548335314983</v>
      </c>
      <c r="BI965" s="17">
        <v>0.52924691905559296</v>
      </c>
      <c r="BJ965" s="27">
        <f t="shared" si="70"/>
        <v>1.335199027476403</v>
      </c>
      <c r="BK965" s="17">
        <f t="shared" si="63"/>
        <v>0.81682000512598152</v>
      </c>
      <c r="BM965" s="17">
        <v>29</v>
      </c>
      <c r="BN965" s="17" t="s">
        <v>469</v>
      </c>
      <c r="BO965" s="17">
        <v>0.3899970816304999</v>
      </c>
      <c r="BP965" s="17">
        <v>0.5145541638800526</v>
      </c>
      <c r="BQ965" s="17">
        <v>0.26306429241337392</v>
      </c>
      <c r="BR965" s="17">
        <v>1.8180887609918266</v>
      </c>
      <c r="BS965" s="17">
        <v>0.58698506304747899</v>
      </c>
      <c r="BT965" s="17">
        <v>5.5225055876077427</v>
      </c>
      <c r="BU965" s="17">
        <v>2.5253285622624415</v>
      </c>
      <c r="BV965" s="17">
        <v>1.04698875281829</v>
      </c>
      <c r="BW965" s="17">
        <v>1.1014758439891092</v>
      </c>
      <c r="BX965" s="17">
        <v>1.4629103987875784</v>
      </c>
      <c r="BY965" s="17">
        <v>2.0743750464333037</v>
      </c>
      <c r="BZ965" s="17">
        <v>2.7123927042233071</v>
      </c>
      <c r="CA965" s="17">
        <v>0.79666128123552704</v>
      </c>
      <c r="CB965" s="17">
        <v>1.510414506835291</v>
      </c>
      <c r="CC965" s="17">
        <v>1.0496668746226927</v>
      </c>
      <c r="CD965" s="17">
        <v>0.99812630988285567</v>
      </c>
      <c r="CE965" s="17">
        <v>4.1997604608400589</v>
      </c>
      <c r="CF965" s="17">
        <v>1.052075277442607</v>
      </c>
      <c r="CG965" s="17">
        <v>0.46104954505290774</v>
      </c>
      <c r="CH965" s="17">
        <v>1.7453054360457554</v>
      </c>
      <c r="CI965" s="17">
        <v>1.1212997714212709</v>
      </c>
      <c r="CJ965" s="17">
        <v>1.8288280411972022</v>
      </c>
      <c r="CK965" s="17">
        <v>0.69790508329136669</v>
      </c>
      <c r="CL965" s="17">
        <v>2.212532582555053</v>
      </c>
      <c r="CM965" s="17">
        <v>1.132884025463484</v>
      </c>
      <c r="CN965" s="27">
        <f t="shared" si="64"/>
        <v>1.5530070181588436</v>
      </c>
      <c r="CO965" s="17">
        <f t="shared" si="65"/>
        <v>1.2095213185313136</v>
      </c>
      <c r="CR965" s="17">
        <v>29</v>
      </c>
      <c r="CS965" s="17" t="s">
        <v>469</v>
      </c>
      <c r="CT965" s="17">
        <v>2.1436466117577648</v>
      </c>
      <c r="CU965" s="17">
        <v>4.6247361133705338</v>
      </c>
      <c r="CV965" s="17">
        <v>1.2006122498114431</v>
      </c>
      <c r="CW965" s="17">
        <v>1.5487385202894526</v>
      </c>
      <c r="CX965" s="17">
        <v>0.13256528799355644</v>
      </c>
      <c r="CY965" s="17">
        <v>1.8612240449286628</v>
      </c>
      <c r="CZ965" s="17">
        <v>1.4113834328159076</v>
      </c>
      <c r="DA965" s="17">
        <v>1.3404578094204409</v>
      </c>
      <c r="DB965" s="17">
        <v>2.3864946779811134</v>
      </c>
      <c r="DC965" s="27">
        <f t="shared" si="66"/>
        <v>1.8499843053743195</v>
      </c>
      <c r="DD965" s="17">
        <f t="shared" si="67"/>
        <v>1.2241019159038156</v>
      </c>
    </row>
    <row r="966" spans="1:108" x14ac:dyDescent="0.2">
      <c r="A966" s="33">
        <v>30</v>
      </c>
      <c r="B966" s="33" t="s">
        <v>470</v>
      </c>
      <c r="C966" s="33">
        <v>1.5560304675305474</v>
      </c>
      <c r="D966" s="33">
        <v>1.0737284222377512</v>
      </c>
      <c r="E966" s="33">
        <v>1.1984582219437312</v>
      </c>
      <c r="F966" s="33">
        <v>0.49024796097844658</v>
      </c>
      <c r="G966" s="33">
        <v>0.52674312586998651</v>
      </c>
      <c r="H966" s="33">
        <v>4.6375759565191492</v>
      </c>
      <c r="I966" s="33">
        <v>1.7609168292709489</v>
      </c>
      <c r="J966" s="33">
        <v>1.7691366213093909</v>
      </c>
      <c r="K966" s="33">
        <v>0.85486654335072043</v>
      </c>
      <c r="L966" s="33">
        <v>3.2707037269838266</v>
      </c>
      <c r="M966" s="33">
        <v>0.63254772617198485</v>
      </c>
      <c r="N966" s="33">
        <v>0.65463532867781038</v>
      </c>
      <c r="O966" s="33">
        <v>0.98478089429460391</v>
      </c>
      <c r="P966" s="33">
        <v>0.64906060109309938</v>
      </c>
      <c r="Q966" s="33">
        <v>1.0023207854070313</v>
      </c>
      <c r="R966" s="33">
        <v>1.2158268884771097</v>
      </c>
      <c r="S966" s="33">
        <v>1.8975648696047116</v>
      </c>
      <c r="T966" s="33">
        <v>6.1933603226794691</v>
      </c>
      <c r="U966" s="33">
        <v>1.534284354907979</v>
      </c>
      <c r="V966" s="33">
        <v>1.3959902883417312</v>
      </c>
      <c r="W966" s="33">
        <v>0.62550830650002576</v>
      </c>
      <c r="X966" s="33">
        <v>5.424105970400678</v>
      </c>
      <c r="Y966" s="33">
        <v>7.3141545750450758</v>
      </c>
      <c r="Z966" s="33">
        <v>1.1066699055816698</v>
      </c>
      <c r="AA966" s="33">
        <v>2.240985681909947</v>
      </c>
      <c r="AB966" s="33">
        <v>0.40504457598846111</v>
      </c>
      <c r="AC966" s="33">
        <v>0.75961915142301328</v>
      </c>
      <c r="AD966" s="33">
        <v>0.66208243888169571</v>
      </c>
      <c r="AE966" s="33">
        <v>3.4175780669466524</v>
      </c>
      <c r="AF966" s="33">
        <v>0.90951812124090115</v>
      </c>
      <c r="AG966" s="33">
        <v>3.1383404768407406</v>
      </c>
      <c r="AH966" s="33">
        <v>0.47698685965193</v>
      </c>
      <c r="AI966" s="33">
        <v>0.30242575537797933</v>
      </c>
      <c r="AJ966" s="33">
        <v>1.6480093307513999</v>
      </c>
      <c r="AK966" s="33">
        <v>2.2916042317131557</v>
      </c>
      <c r="AL966" s="33">
        <v>2.2767225824532993</v>
      </c>
      <c r="AM966" s="33">
        <v>0.56966765180588652</v>
      </c>
      <c r="AN966" s="33">
        <v>4.9989212424532026</v>
      </c>
      <c r="AO966" s="33">
        <v>0.50362081081145893</v>
      </c>
      <c r="AP966" s="33">
        <v>3.0149671157501339</v>
      </c>
      <c r="AQ966" s="33">
        <v>6.7949334099397563</v>
      </c>
      <c r="AR966" s="2">
        <f t="shared" si="68"/>
        <v>2.0043962487101732</v>
      </c>
      <c r="AS966" s="33">
        <f t="shared" si="69"/>
        <v>1.8596117567714929</v>
      </c>
      <c r="AV966" s="33">
        <v>30</v>
      </c>
      <c r="AW966" s="33" t="s">
        <v>470</v>
      </c>
      <c r="AX966" s="33">
        <v>0.70923428555126355</v>
      </c>
      <c r="AY966" s="33">
        <v>0.8182291348245575</v>
      </c>
      <c r="AZ966" s="33">
        <v>0.7828196478098125</v>
      </c>
      <c r="BA966" s="33">
        <v>2.5982766681857399</v>
      </c>
      <c r="BB966" s="33">
        <v>3.0415041462796681</v>
      </c>
      <c r="BC966" s="33">
        <v>2.7547691558927236</v>
      </c>
      <c r="BD966" s="33">
        <v>0.68065432256775504</v>
      </c>
      <c r="BE966" s="33">
        <v>0.99798381009886594</v>
      </c>
      <c r="BF966" s="33">
        <v>0.65832479898052809</v>
      </c>
      <c r="BG966" s="33">
        <v>1.1403906568576936</v>
      </c>
      <c r="BH966" s="33">
        <v>1.2958848101518066</v>
      </c>
      <c r="BI966" s="33">
        <v>0.52353187929867917</v>
      </c>
      <c r="BJ966" s="2">
        <f t="shared" si="70"/>
        <v>1.3334669430415911</v>
      </c>
      <c r="BK966" s="33">
        <f t="shared" si="63"/>
        <v>0.92028086496440054</v>
      </c>
      <c r="BM966" s="33">
        <v>30</v>
      </c>
      <c r="BN966" s="33" t="s">
        <v>470</v>
      </c>
      <c r="BO966" s="33">
        <v>0.42481793622547365</v>
      </c>
      <c r="BP966" s="33">
        <v>0.4185036016583949</v>
      </c>
      <c r="BQ966" s="33">
        <v>0.27402502274347079</v>
      </c>
      <c r="BR966" s="33">
        <v>1.9591120745765027</v>
      </c>
      <c r="BS966" s="33">
        <v>0.56524313631220036</v>
      </c>
      <c r="BT966" s="33">
        <v>5.2499392680287711</v>
      </c>
      <c r="BU966" s="33">
        <v>1.913127221645025</v>
      </c>
      <c r="BV966" s="33">
        <v>1.1068152749848679</v>
      </c>
      <c r="BW966" s="33">
        <v>1.2335163148694783</v>
      </c>
      <c r="BX966" s="33">
        <v>1.2424650688712533</v>
      </c>
      <c r="BY966" s="33">
        <v>1.453411772506169</v>
      </c>
      <c r="BZ966" s="33">
        <v>2.7123927042233071</v>
      </c>
      <c r="CA966" s="33">
        <v>1.0510182285546981</v>
      </c>
      <c r="CB966" s="33">
        <v>1.6458298567122165</v>
      </c>
      <c r="CC966" s="33">
        <v>1.0614606118436571</v>
      </c>
      <c r="CD966" s="33">
        <v>1.1591178429764937</v>
      </c>
      <c r="CE966" s="33">
        <v>4.280181413656968</v>
      </c>
      <c r="CF966" s="33">
        <v>1.052075277442607</v>
      </c>
      <c r="CG966" s="33">
        <v>0.52391980692061724</v>
      </c>
      <c r="CH966" s="33">
        <v>1.5690087340051191</v>
      </c>
      <c r="CI966" s="33">
        <v>1.1295427270613247</v>
      </c>
      <c r="CJ966" s="33">
        <v>1.8009978785819762</v>
      </c>
      <c r="CK966" s="33">
        <v>0.66300962402829555</v>
      </c>
      <c r="CL966" s="33">
        <v>2.2419343457766079</v>
      </c>
      <c r="CM966" s="33">
        <v>1.1532958584599331</v>
      </c>
      <c r="CN966" s="2">
        <f t="shared" si="64"/>
        <v>1.5153904641066172</v>
      </c>
      <c r="CO966" s="33">
        <f t="shared" si="65"/>
        <v>1.1532921235224909</v>
      </c>
      <c r="CR966" s="33">
        <v>30</v>
      </c>
      <c r="CS966" s="33" t="s">
        <v>470</v>
      </c>
      <c r="CT966" s="33">
        <v>1.8877145253854375</v>
      </c>
      <c r="CU966" s="33">
        <v>4.9673365646490231</v>
      </c>
      <c r="CV966" s="33">
        <v>1.0609893437284861</v>
      </c>
      <c r="CW966" s="33">
        <v>1.97686456155894</v>
      </c>
      <c r="CX966" s="33">
        <v>0.13359226055414236</v>
      </c>
      <c r="CY966" s="33">
        <v>1.7765565026308869</v>
      </c>
      <c r="CZ966" s="33">
        <v>1.3290068652955176</v>
      </c>
      <c r="DA966" s="33">
        <v>1.4432851893534162</v>
      </c>
      <c r="DB966" s="33">
        <v>2.9153162092905958</v>
      </c>
      <c r="DC966" s="2">
        <f t="shared" si="66"/>
        <v>1.9434068913829385</v>
      </c>
      <c r="DD966" s="33">
        <f t="shared" si="67"/>
        <v>1.3602627197490735</v>
      </c>
    </row>
    <row r="967" spans="1:108" x14ac:dyDescent="0.2">
      <c r="A967" s="33">
        <v>31</v>
      </c>
      <c r="B967" s="33" t="s">
        <v>470</v>
      </c>
      <c r="C967" s="33">
        <v>1.5118789306901486</v>
      </c>
      <c r="D967" s="33">
        <v>0.92690844967084141</v>
      </c>
      <c r="E967" s="33">
        <v>1.8245234300271054</v>
      </c>
      <c r="F967" s="33">
        <v>0.49024796097844658</v>
      </c>
      <c r="G967" s="33">
        <v>0.47340055666908509</v>
      </c>
      <c r="H967" s="33">
        <v>4.2858635974943127</v>
      </c>
      <c r="I967" s="33">
        <v>1.4661380958399346</v>
      </c>
      <c r="J967" s="33">
        <v>1.5865154912180248</v>
      </c>
      <c r="K967" s="33">
        <v>0.74800749396146937</v>
      </c>
      <c r="L967" s="33">
        <v>3.3140825747366667</v>
      </c>
      <c r="M967" s="33">
        <v>0.71345457122113709</v>
      </c>
      <c r="N967" s="33">
        <v>0.57609115555207568</v>
      </c>
      <c r="O967" s="33">
        <v>0.77614192671276649</v>
      </c>
      <c r="P967" s="33">
        <v>0.57858832613240352</v>
      </c>
      <c r="Q967" s="33">
        <v>0.86123733357612098</v>
      </c>
      <c r="R967" s="33">
        <v>0.82174358098454336</v>
      </c>
      <c r="S967" s="33">
        <v>1.7764463583935106</v>
      </c>
      <c r="T967" s="33">
        <v>5.4671035187211086</v>
      </c>
      <c r="U967" s="33">
        <v>1.5968096278013124</v>
      </c>
      <c r="V967" s="33">
        <v>1.3176186421021592</v>
      </c>
      <c r="W967" s="33">
        <v>0.96463866230296824</v>
      </c>
      <c r="X967" s="33">
        <v>5.4522600587668313</v>
      </c>
      <c r="Y967" s="33">
        <v>6.9236422276827732</v>
      </c>
      <c r="Z967" s="33">
        <v>1.0773262089702398</v>
      </c>
      <c r="AA967" s="33">
        <v>2.284288763250625</v>
      </c>
      <c r="AB967" s="33">
        <v>0.37678439028981925</v>
      </c>
      <c r="AC967" s="33">
        <v>0.84355469260975413</v>
      </c>
      <c r="AD967" s="33">
        <v>0.26973785040783488</v>
      </c>
      <c r="AE967" s="33">
        <v>3.2976633499969226</v>
      </c>
      <c r="AF967" s="33">
        <v>0.92047592645997967</v>
      </c>
      <c r="AG967" s="33">
        <v>3.3728540993425709</v>
      </c>
      <c r="AH967" s="33">
        <v>0.39713855917200575</v>
      </c>
      <c r="AI967" s="33">
        <v>0.27842327240584164</v>
      </c>
      <c r="AJ967" s="33">
        <v>1.5676206484560091</v>
      </c>
      <c r="AK967" s="33">
        <v>2.3056198334936937</v>
      </c>
      <c r="AL967" s="33">
        <v>2.8197919545673304</v>
      </c>
      <c r="AM967" s="33">
        <v>0.63219201074768339</v>
      </c>
      <c r="AN967" s="33">
        <v>4.7142842979217452</v>
      </c>
      <c r="AO967" s="33">
        <v>0.64291933981465987</v>
      </c>
      <c r="AP967" s="33">
        <v>2.7043335934357655</v>
      </c>
      <c r="AQ967" s="33">
        <v>6.5462205318677187</v>
      </c>
      <c r="AR967" s="2">
        <f t="shared" si="68"/>
        <v>1.9391358998645352</v>
      </c>
      <c r="AS967" s="33">
        <f t="shared" si="69"/>
        <v>1.7750566210123095</v>
      </c>
      <c r="AV967" s="33">
        <v>31</v>
      </c>
      <c r="AW967" s="33" t="s">
        <v>470</v>
      </c>
      <c r="AX967" s="33">
        <v>0.57178655213191254</v>
      </c>
      <c r="AY967" s="33">
        <v>0.75170788728506732</v>
      </c>
      <c r="AZ967" s="33">
        <v>0.7828196478098125</v>
      </c>
      <c r="BA967" s="33">
        <v>2.4836514677982544</v>
      </c>
      <c r="BB967" s="33">
        <v>3.0878890440229081</v>
      </c>
      <c r="BC967" s="33">
        <v>2.1439032019988029</v>
      </c>
      <c r="BD967" s="33">
        <v>0.60425336104956051</v>
      </c>
      <c r="BE967" s="33">
        <v>0.88709640326762373</v>
      </c>
      <c r="BF967" s="33">
        <v>0.74061328281514316</v>
      </c>
      <c r="BG967" s="33">
        <v>1.1403906568576936</v>
      </c>
      <c r="BH967" s="33">
        <v>1.274641298368272</v>
      </c>
      <c r="BI967" s="33">
        <v>0.55896775945041954</v>
      </c>
      <c r="BJ967" s="2">
        <f t="shared" si="70"/>
        <v>1.2523100469046224</v>
      </c>
      <c r="BK967" s="33">
        <f t="shared" si="63"/>
        <v>0.86018258732820563</v>
      </c>
      <c r="BM967" s="33">
        <v>31</v>
      </c>
      <c r="BN967" s="33" t="s">
        <v>470</v>
      </c>
      <c r="BO967" s="33">
        <v>0.43874744811906108</v>
      </c>
      <c r="BP967" s="33">
        <v>0.43222470730549373</v>
      </c>
      <c r="BQ967" s="33">
        <v>0.27402502274347079</v>
      </c>
      <c r="BR967" s="33">
        <v>1.8600159460339898</v>
      </c>
      <c r="BS967" s="33">
        <v>0.57611409967983962</v>
      </c>
      <c r="BT967" s="33">
        <v>5.4336297178126465</v>
      </c>
      <c r="BU967" s="33">
        <v>1.7218113510254807</v>
      </c>
      <c r="BV967" s="33">
        <v>1.0694221601993081</v>
      </c>
      <c r="BW967" s="33">
        <v>1.1118999161268708</v>
      </c>
      <c r="BX967" s="33">
        <v>1.2424650688712533</v>
      </c>
      <c r="BY967" s="33">
        <v>1.4579123247110866</v>
      </c>
      <c r="BZ967" s="33">
        <v>2.5752492881075968</v>
      </c>
      <c r="CA967" s="33">
        <v>0.92144071987731424</v>
      </c>
      <c r="CB967" s="33">
        <v>1.5520801089969984</v>
      </c>
      <c r="CC967" s="33">
        <v>1.1499148540987338</v>
      </c>
      <c r="CD967" s="33">
        <v>0.99812630988285567</v>
      </c>
      <c r="CE967" s="33">
        <v>3.7083011249514048</v>
      </c>
      <c r="CF967" s="33">
        <v>0.98193371928844475</v>
      </c>
      <c r="CG967" s="33">
        <v>0.47502039501583054</v>
      </c>
      <c r="CH967" s="33">
        <v>1.5513834157314932</v>
      </c>
      <c r="CI967" s="33">
        <v>1.1212997714212709</v>
      </c>
      <c r="CJ967" s="33">
        <v>1.8447305239140959</v>
      </c>
      <c r="CK967" s="33">
        <v>0.66799351764586123</v>
      </c>
      <c r="CL967" s="33">
        <v>1.8817551856863413</v>
      </c>
      <c r="CM967" s="33">
        <v>1.1022641764179983</v>
      </c>
      <c r="CN967" s="2">
        <f t="shared" si="64"/>
        <v>1.44599043494659</v>
      </c>
      <c r="CO967" s="33">
        <f t="shared" si="65"/>
        <v>1.1167492573938211</v>
      </c>
      <c r="CR967" s="33">
        <v>31</v>
      </c>
      <c r="CS967" s="33" t="s">
        <v>470</v>
      </c>
      <c r="CT967" s="33">
        <v>2.0156298889505373</v>
      </c>
      <c r="CU967" s="33">
        <v>4.0251236604849998</v>
      </c>
      <c r="CV967" s="33">
        <v>0.89346329976256555</v>
      </c>
      <c r="CW967" s="33">
        <v>1.6243115060598752</v>
      </c>
      <c r="CX967" s="33">
        <v>0.11714886128435759</v>
      </c>
      <c r="CY967" s="33">
        <v>1.3113114032996547</v>
      </c>
      <c r="CZ967" s="33">
        <v>1.3784328058077517</v>
      </c>
      <c r="DA967" s="33">
        <v>1.4285940526812393</v>
      </c>
      <c r="DB967" s="33">
        <v>2.3729325766992053</v>
      </c>
      <c r="DC967" s="2">
        <f t="shared" si="66"/>
        <v>1.6852164505589096</v>
      </c>
      <c r="DD967" s="33">
        <f t="shared" si="67"/>
        <v>1.0866512167104381</v>
      </c>
    </row>
    <row r="968" spans="1:108" x14ac:dyDescent="0.2">
      <c r="A968" s="33">
        <v>32</v>
      </c>
      <c r="B968" s="33" t="s">
        <v>470</v>
      </c>
      <c r="C968" s="33">
        <v>1.6443070555863655</v>
      </c>
      <c r="D968" s="33">
        <v>1.0737284222377512</v>
      </c>
      <c r="E968" s="33">
        <v>1.9139550088284356</v>
      </c>
      <c r="F968" s="33">
        <v>0.49024796097844658</v>
      </c>
      <c r="G968" s="33">
        <v>0.41339188085166573</v>
      </c>
      <c r="H968" s="33">
        <v>3.2954705388650898</v>
      </c>
      <c r="I968" s="33">
        <v>1.1713593624089202</v>
      </c>
      <c r="J968" s="33">
        <v>1.8547415967780467</v>
      </c>
      <c r="K968" s="33">
        <v>0.80143994453773859</v>
      </c>
      <c r="L968" s="33">
        <v>3.5396504414149117</v>
      </c>
      <c r="M968" s="33">
        <v>1.6107894361498849</v>
      </c>
      <c r="N968" s="33">
        <v>0.48442486420850356</v>
      </c>
      <c r="O968" s="33">
        <v>1.2685343768069759</v>
      </c>
      <c r="P968" s="33">
        <v>0.85304832900888705</v>
      </c>
      <c r="Q968" s="33">
        <v>0.87386959071864967</v>
      </c>
      <c r="R968" s="33">
        <v>1.7074341886791053</v>
      </c>
      <c r="S968" s="33">
        <v>1.8269144810963058</v>
      </c>
      <c r="T968" s="33">
        <v>8.5133399574773367</v>
      </c>
      <c r="U968" s="33">
        <v>4.6557611959183243</v>
      </c>
      <c r="V968" s="33">
        <v>3.9528579415716223</v>
      </c>
      <c r="W968" s="33">
        <v>0.45970883206939039</v>
      </c>
      <c r="X968" s="33">
        <v>6.3249943276057694</v>
      </c>
      <c r="Y968" s="33">
        <v>8.527903652233439</v>
      </c>
      <c r="Z968" s="33">
        <v>2.137883359391465</v>
      </c>
      <c r="AA968" s="33">
        <v>3.2802841318178917</v>
      </c>
      <c r="AB968" s="33">
        <v>0.56517658543472882</v>
      </c>
      <c r="AC968" s="33">
        <v>1.3177902413131497</v>
      </c>
      <c r="AD968" s="33">
        <v>1.0544270273555565</v>
      </c>
      <c r="AE968" s="33">
        <v>4.38289264846218</v>
      </c>
      <c r="AF968" s="33">
        <v>2.0601147199873249</v>
      </c>
      <c r="AG968" s="33">
        <v>6.635345842181601</v>
      </c>
      <c r="AH968" s="33">
        <v>0.6566447792773612</v>
      </c>
      <c r="AI968" s="33">
        <v>0.57124842960003408</v>
      </c>
      <c r="AJ968" s="33">
        <v>2.8136700302520987</v>
      </c>
      <c r="AK968" s="33">
        <v>4.1066664697863562</v>
      </c>
      <c r="AL968" s="33">
        <v>2.8093474451676133</v>
      </c>
      <c r="AM968" s="33">
        <v>2.2300345161719521</v>
      </c>
      <c r="AN968" s="33">
        <v>7.204852073160902</v>
      </c>
      <c r="AO968" s="33">
        <v>0.48219060701095379</v>
      </c>
      <c r="AP968" s="33">
        <v>3.8280970368169918</v>
      </c>
      <c r="AQ968" s="33">
        <v>10.545580751824941</v>
      </c>
      <c r="AR968" s="2">
        <f t="shared" si="68"/>
        <v>2.7790273190498698</v>
      </c>
      <c r="AS968" s="33">
        <f t="shared" si="69"/>
        <v>2.5368570974982547</v>
      </c>
      <c r="AV968" s="33">
        <v>32</v>
      </c>
      <c r="AW968" s="33" t="s">
        <v>470</v>
      </c>
      <c r="AX968" s="33">
        <v>1.2095350777060228</v>
      </c>
      <c r="AY968" s="33">
        <v>0.87809962607846992</v>
      </c>
      <c r="AZ968" s="33">
        <v>0.79213678399821641</v>
      </c>
      <c r="BA968" s="33">
        <v>1.8340719840711173</v>
      </c>
      <c r="BB968" s="33">
        <v>2.4318783458057247</v>
      </c>
      <c r="BC968" s="33">
        <v>0.35242155034936634</v>
      </c>
      <c r="BD968" s="33">
        <v>0.5417443926651232</v>
      </c>
      <c r="BE968" s="33">
        <v>1.4138094471792886</v>
      </c>
      <c r="BF968" s="33">
        <v>0.86992859407056899</v>
      </c>
      <c r="BG968" s="33">
        <v>1.4769002579228518</v>
      </c>
      <c r="BH968" s="33">
        <v>2.3474626795023514</v>
      </c>
      <c r="BI968" s="33">
        <v>1.5408747975012109</v>
      </c>
      <c r="BJ968" s="2">
        <f t="shared" si="70"/>
        <v>1.3074052947375259</v>
      </c>
      <c r="BK968" s="33">
        <f t="shared" si="63"/>
        <v>0.69337089121454731</v>
      </c>
      <c r="BM968" s="33">
        <v>32</v>
      </c>
      <c r="BN968" s="33" t="s">
        <v>470</v>
      </c>
      <c r="BO968" s="33">
        <v>0.50142732650120969</v>
      </c>
      <c r="BP968" s="33">
        <v>0.42536274313596123</v>
      </c>
      <c r="BQ968" s="33">
        <v>0.24114057692283045</v>
      </c>
      <c r="BR968" s="33">
        <v>2.3402658074280573</v>
      </c>
      <c r="BS968" s="33">
        <v>0.52719867775921647</v>
      </c>
      <c r="BT968" s="33">
        <v>5.7180478598902162</v>
      </c>
      <c r="BU968" s="33">
        <v>1.6452881512327047</v>
      </c>
      <c r="BV968" s="33">
        <v>1.3536073710792442</v>
      </c>
      <c r="BW968" s="33">
        <v>1.5601350180506175</v>
      </c>
      <c r="BX968" s="33">
        <v>1.6833474837500972</v>
      </c>
      <c r="BY968" s="33">
        <v>1.5659052131394953</v>
      </c>
      <c r="BZ968" s="33">
        <v>2.9257283002729251</v>
      </c>
      <c r="CA968" s="33">
        <v>1.0606163431403097</v>
      </c>
      <c r="CB968" s="33">
        <v>1.9583261586277747</v>
      </c>
      <c r="CC968" s="33">
        <v>1.9165271830269075</v>
      </c>
      <c r="CD968" s="33">
        <v>1.8674646921152258</v>
      </c>
      <c r="CE968" s="33">
        <v>3.9674348977629528</v>
      </c>
      <c r="CF968" s="33">
        <v>0.93517588684365838</v>
      </c>
      <c r="CG968" s="33">
        <v>0.57281921882540399</v>
      </c>
      <c r="CH968" s="33">
        <v>2.2565557174592459</v>
      </c>
      <c r="CI968" s="33">
        <v>2.0282318137589153</v>
      </c>
      <c r="CJ968" s="33">
        <v>3.900173033130343</v>
      </c>
      <c r="CK968" s="33">
        <v>2.4376818469171897</v>
      </c>
      <c r="CL968" s="33">
        <v>2.433051855217689</v>
      </c>
      <c r="CM968" s="33">
        <v>1.2451512064947665</v>
      </c>
      <c r="CN968" s="2">
        <f t="shared" si="64"/>
        <v>1.8826665752993181</v>
      </c>
      <c r="CO968" s="33">
        <f t="shared" si="65"/>
        <v>1.2590108358200867</v>
      </c>
      <c r="CR968" s="33">
        <v>32</v>
      </c>
      <c r="CS968" s="33" t="s">
        <v>470</v>
      </c>
      <c r="CT968" s="33">
        <v>1.7917273230905482</v>
      </c>
      <c r="CU968" s="33">
        <v>4.0251236604849998</v>
      </c>
      <c r="CV968" s="33">
        <v>0.81902812790762758</v>
      </c>
      <c r="CW968" s="33">
        <v>2.1027711866044814</v>
      </c>
      <c r="CX968" s="33">
        <v>0.20758163811796876</v>
      </c>
      <c r="CY968" s="33">
        <v>1.9880426226725256</v>
      </c>
      <c r="CZ968" s="33">
        <v>3.0369512132851506</v>
      </c>
      <c r="DA968" s="33">
        <v>1.597536836025141</v>
      </c>
      <c r="DB968" s="33">
        <v>2.3729325766992053</v>
      </c>
      <c r="DC968" s="2">
        <f t="shared" si="66"/>
        <v>1.9935216872097383</v>
      </c>
      <c r="DD968" s="33">
        <f t="shared" si="67"/>
        <v>1.1257559569896416</v>
      </c>
    </row>
    <row r="969" spans="1:108" x14ac:dyDescent="0.2">
      <c r="A969" s="33">
        <v>33</v>
      </c>
      <c r="B969" s="33" t="s">
        <v>470</v>
      </c>
      <c r="C969" s="33">
        <v>2.2788761444640571</v>
      </c>
      <c r="D969" s="33">
        <v>2.734780785139951</v>
      </c>
      <c r="E969" s="33">
        <v>1.5204325119830826</v>
      </c>
      <c r="F969" s="33">
        <v>1.2011080086533923</v>
      </c>
      <c r="G969" s="33">
        <v>0.42006073072193534</v>
      </c>
      <c r="H969" s="33">
        <v>3.1101883919613722</v>
      </c>
      <c r="I969" s="33">
        <v>1.7143738266007258</v>
      </c>
      <c r="J969" s="33">
        <v>3.3442409333733614</v>
      </c>
      <c r="K969" s="33">
        <v>1.139824008388723</v>
      </c>
      <c r="L969" s="33">
        <v>7.0619464882133247</v>
      </c>
      <c r="M969" s="33">
        <v>2.4566375767494035</v>
      </c>
      <c r="N969" s="33">
        <v>0.47134045322692414</v>
      </c>
      <c r="O969" s="33">
        <v>2.3673710798105656</v>
      </c>
      <c r="P969" s="33">
        <v>2.1140774546811008</v>
      </c>
      <c r="Q969" s="33">
        <v>2.8048098552181897</v>
      </c>
      <c r="R969" s="33">
        <v>2.7961612680467569</v>
      </c>
      <c r="S969" s="33">
        <v>2.0893420747834979</v>
      </c>
      <c r="T969" s="33">
        <v>18.317806810915204</v>
      </c>
      <c r="U969" s="33">
        <v>9.4798599694472756</v>
      </c>
      <c r="V969" s="33">
        <v>8.9588329901764219</v>
      </c>
      <c r="W969" s="33">
        <v>1.2736216859964524</v>
      </c>
      <c r="X969" s="33">
        <v>7.2446546510253755</v>
      </c>
      <c r="Y969" s="33">
        <v>8.443466554964866</v>
      </c>
      <c r="Z969" s="33">
        <v>3.4583410835084383</v>
      </c>
      <c r="AA969" s="33">
        <v>4.6389483742796251</v>
      </c>
      <c r="AB969" s="33">
        <v>0.83834546217012007</v>
      </c>
      <c r="AC969" s="33">
        <v>3.248312868642</v>
      </c>
      <c r="AD969" s="33">
        <v>2.2886798488094064</v>
      </c>
      <c r="AE969" s="33">
        <v>6.0497123943910358</v>
      </c>
      <c r="AF969" s="33">
        <v>5.4351953712358494</v>
      </c>
      <c r="AG969" s="33">
        <v>8.9184021774886304</v>
      </c>
      <c r="AH969" s="33">
        <v>2.1012623859422779</v>
      </c>
      <c r="AI969" s="33">
        <v>1.1280969494370587</v>
      </c>
      <c r="AJ969" s="33">
        <v>3.8185533651620167</v>
      </c>
      <c r="AK969" s="33">
        <v>6.6365388150440765</v>
      </c>
      <c r="AL969" s="33">
        <v>5.0547364994217601</v>
      </c>
      <c r="AM969" s="33">
        <v>3.3346334296479694</v>
      </c>
      <c r="AN969" s="33">
        <v>9.9177885729823956</v>
      </c>
      <c r="AO969" s="33">
        <v>0.62148913601415468</v>
      </c>
      <c r="AP969" s="33">
        <v>7.153697674881494</v>
      </c>
      <c r="AQ969" s="33">
        <v>19.89732086035319</v>
      </c>
      <c r="AR969" s="2">
        <f t="shared" si="68"/>
        <v>4.5825334030232554</v>
      </c>
      <c r="AS969" s="33">
        <f t="shared" si="69"/>
        <v>4.30261086154339</v>
      </c>
      <c r="AV969" s="33">
        <v>33</v>
      </c>
      <c r="AW969" s="33" t="s">
        <v>470</v>
      </c>
      <c r="AX969" s="33">
        <v>2.9358178975650286</v>
      </c>
      <c r="AY969" s="33">
        <v>0.7051416455390529</v>
      </c>
      <c r="AZ969" s="33">
        <v>0.61507285429431158</v>
      </c>
      <c r="BA969" s="33">
        <v>1.9678174326931646</v>
      </c>
      <c r="BB969" s="33">
        <v>2.1535716856245104</v>
      </c>
      <c r="BC969" s="33">
        <v>0.37004347368048884</v>
      </c>
      <c r="BD969" s="33">
        <v>0.75705195027430261</v>
      </c>
      <c r="BE969" s="33">
        <v>2.3979326878470388</v>
      </c>
      <c r="BF969" s="33">
        <v>1.8338939146791522</v>
      </c>
      <c r="BG969" s="33">
        <v>2.8696731155794142</v>
      </c>
      <c r="BH969" s="33">
        <v>3.9620045366009191</v>
      </c>
      <c r="BI969" s="33">
        <v>3.5366944130709483</v>
      </c>
      <c r="BJ969" s="2">
        <f t="shared" si="70"/>
        <v>2.0087263006206943</v>
      </c>
      <c r="BK969" s="33">
        <f t="shared" si="63"/>
        <v>1.1533453319156104</v>
      </c>
      <c r="BM969" s="33">
        <v>33</v>
      </c>
      <c r="BN969" s="33" t="s">
        <v>470</v>
      </c>
      <c r="BO969" s="33">
        <v>1.0724729610804082</v>
      </c>
      <c r="BP969" s="33">
        <v>0.40478249601129607</v>
      </c>
      <c r="BQ969" s="33">
        <v>0.17537619494224929</v>
      </c>
      <c r="BR969" s="33">
        <v>5.416153653975246</v>
      </c>
      <c r="BS969" s="33">
        <v>0.84243313601823455</v>
      </c>
      <c r="BT969" s="33">
        <v>5.5936165225993273</v>
      </c>
      <c r="BU969" s="33">
        <v>3.252306831431417</v>
      </c>
      <c r="BV969" s="33">
        <v>1.503176753358586</v>
      </c>
      <c r="BW969" s="33">
        <v>1.67827561417961</v>
      </c>
      <c r="BX969" s="33">
        <v>3.5670885697598456</v>
      </c>
      <c r="BY969" s="33">
        <v>2.5423473151518041</v>
      </c>
      <c r="BZ969" s="33">
        <v>3.5352532009175697</v>
      </c>
      <c r="CA969" s="33">
        <v>2.1356288709018281</v>
      </c>
      <c r="CB969" s="33">
        <v>3.3645723743560447</v>
      </c>
      <c r="CC969" s="33">
        <v>3.001575269312494</v>
      </c>
      <c r="CD969" s="33">
        <v>1.9640622613836216</v>
      </c>
      <c r="CE969" s="33">
        <v>5.9243422987167813</v>
      </c>
      <c r="CF969" s="33">
        <v>1.2624903329311283</v>
      </c>
      <c r="CG969" s="33">
        <v>1.669555370502311</v>
      </c>
      <c r="CH969" s="33">
        <v>2.6796576478524177</v>
      </c>
      <c r="CI969" s="33">
        <v>1.9210462531356947</v>
      </c>
      <c r="CJ969" s="33">
        <v>4.854343260521178</v>
      </c>
      <c r="CK969" s="33">
        <v>2.6570223897307477</v>
      </c>
      <c r="CL969" s="33">
        <v>3.9472759278831311</v>
      </c>
      <c r="CM969" s="33">
        <v>1.2145313574492804</v>
      </c>
      <c r="CN969" s="2">
        <f t="shared" si="64"/>
        <v>2.6471754745640901</v>
      </c>
      <c r="CO969" s="33">
        <f t="shared" si="65"/>
        <v>1.6021792989833676</v>
      </c>
      <c r="CR969" s="33">
        <v>33</v>
      </c>
      <c r="CS969" s="33" t="s">
        <v>470</v>
      </c>
      <c r="CT969" s="33">
        <v>1.6957401207956595</v>
      </c>
      <c r="CU969" s="33">
        <v>3.4257578601921783</v>
      </c>
      <c r="CV969" s="33">
        <v>0.95862422982354989</v>
      </c>
      <c r="CW969" s="33">
        <v>1.8887081659697373</v>
      </c>
      <c r="CX969" s="33">
        <v>0.54567165953321961</v>
      </c>
      <c r="CY969" s="33">
        <v>3.6377805475595495</v>
      </c>
      <c r="CZ969" s="33">
        <v>2.7660232498736099</v>
      </c>
      <c r="DA969" s="33">
        <v>1.5497932860336319</v>
      </c>
      <c r="DB969" s="33">
        <v>2.6848051180247956</v>
      </c>
      <c r="DC969" s="2">
        <f t="shared" si="66"/>
        <v>2.1281004708673255</v>
      </c>
      <c r="DD969" s="33">
        <f t="shared" si="67"/>
        <v>1.0683136910259177</v>
      </c>
    </row>
    <row r="970" spans="1:108" x14ac:dyDescent="0.2">
      <c r="A970" s="33">
        <v>34</v>
      </c>
      <c r="B970" s="33" t="s">
        <v>470</v>
      </c>
      <c r="C970" s="33">
        <v>2.3837062481319022</v>
      </c>
      <c r="D970" s="33">
        <v>1.2205483948046609</v>
      </c>
      <c r="E970" s="33">
        <v>1.5919807187890844</v>
      </c>
      <c r="F970" s="33">
        <v>1.0785434971277899</v>
      </c>
      <c r="G970" s="33">
        <v>0.4867382564096242</v>
      </c>
      <c r="H970" s="33">
        <v>4.0775401969674201</v>
      </c>
      <c r="I970" s="33">
        <v>1.3730488989063545</v>
      </c>
      <c r="J970" s="33">
        <v>5.9694108735145628</v>
      </c>
      <c r="K970" s="33">
        <v>1.0863915578124539</v>
      </c>
      <c r="L970" s="33">
        <v>5.8820653873378239</v>
      </c>
      <c r="M970" s="33">
        <v>1.8020232469681121</v>
      </c>
      <c r="N970" s="33">
        <v>0.60225997751523452</v>
      </c>
      <c r="O970" s="33">
        <v>2.0836216031920083</v>
      </c>
      <c r="P970" s="33">
        <v>2.0918275496044609</v>
      </c>
      <c r="Q970" s="33">
        <v>2.6826778213279425</v>
      </c>
      <c r="R970" s="33">
        <v>1.8569132700875197</v>
      </c>
      <c r="S970" s="33">
        <v>1.4635506420035236</v>
      </c>
      <c r="T970" s="33">
        <v>9.037863371490463</v>
      </c>
      <c r="U970" s="33">
        <v>6.9980694852616461</v>
      </c>
      <c r="V970" s="33">
        <v>4.8100469406384425</v>
      </c>
      <c r="W970" s="33">
        <v>0.85912842600555683</v>
      </c>
      <c r="X970" s="33">
        <v>5.0205820549453728</v>
      </c>
      <c r="Y970" s="33">
        <v>5.994864554215023</v>
      </c>
      <c r="Z970" s="33">
        <v>2.1336923882638184</v>
      </c>
      <c r="AA970" s="33">
        <v>3.0529362735797845</v>
      </c>
      <c r="AB970" s="33">
        <v>0.65937462075990583</v>
      </c>
      <c r="AC970" s="33">
        <v>1.9053407562982725</v>
      </c>
      <c r="AD970" s="33">
        <v>1.23425282145385</v>
      </c>
      <c r="AE970" s="33">
        <v>5.6240128057379559</v>
      </c>
      <c r="AF970" s="33">
        <v>4.1311872451937282</v>
      </c>
      <c r="AG970" s="33">
        <v>5.5041643228132973</v>
      </c>
      <c r="AH970" s="33">
        <v>0.4780368183569409</v>
      </c>
      <c r="AI970" s="33">
        <v>0.88807606976636433</v>
      </c>
      <c r="AJ970" s="33">
        <v>3.2156134417290514</v>
      </c>
      <c r="AK970" s="33">
        <v>5.3961306663500119</v>
      </c>
      <c r="AL970" s="33">
        <v>4.1670246351752978</v>
      </c>
      <c r="AM970" s="33">
        <v>1.7506820503703127</v>
      </c>
      <c r="AN970" s="33">
        <v>5.4970340655795544</v>
      </c>
      <c r="AO970" s="33">
        <v>0.73935746121685064</v>
      </c>
      <c r="AP970" s="33">
        <v>7.1993798491174665</v>
      </c>
      <c r="AQ970" s="33">
        <v>15.052325394093961</v>
      </c>
      <c r="AR970" s="2">
        <f t="shared" si="68"/>
        <v>3.3922445038759377</v>
      </c>
      <c r="AS970" s="33">
        <f t="shared" si="69"/>
        <v>2.9092338044151096</v>
      </c>
      <c r="AV970" s="33">
        <v>34</v>
      </c>
      <c r="AW970" s="33" t="s">
        <v>470</v>
      </c>
      <c r="AX970" s="33">
        <v>1.5394195906809964</v>
      </c>
      <c r="AY970" s="33">
        <v>0.64527115428514026</v>
      </c>
      <c r="AZ970" s="33">
        <v>0.75486057081975466</v>
      </c>
      <c r="BA970" s="33">
        <v>2.5027442048842774</v>
      </c>
      <c r="BB970" s="33">
        <v>2.8493396992166597</v>
      </c>
      <c r="BC970" s="33">
        <v>1.7914792350389961</v>
      </c>
      <c r="BD970" s="33">
        <v>1.0140354872847541</v>
      </c>
      <c r="BE970" s="33">
        <v>2.3840721184159226</v>
      </c>
      <c r="BF970" s="33">
        <v>1.8456590856861586</v>
      </c>
      <c r="BG970" s="33">
        <v>2.5986079017294079</v>
      </c>
      <c r="BH970" s="33">
        <v>3.3884166078642584</v>
      </c>
      <c r="BI970" s="33">
        <v>2.9845840429141068</v>
      </c>
      <c r="BJ970" s="2">
        <f t="shared" si="70"/>
        <v>2.0248741415683695</v>
      </c>
      <c r="BK970" s="33">
        <f t="shared" si="63"/>
        <v>0.89454484131704526</v>
      </c>
      <c r="BM970" s="33">
        <v>34</v>
      </c>
      <c r="BN970" s="33" t="s">
        <v>470</v>
      </c>
      <c r="BO970" s="33">
        <v>1.0446256378492127</v>
      </c>
      <c r="BP970" s="33">
        <v>0.46652888276922377</v>
      </c>
      <c r="BQ970" s="33">
        <v>0.22470060884286006</v>
      </c>
      <c r="BR970" s="33">
        <v>3.956342266723083</v>
      </c>
      <c r="BS970" s="33">
        <v>0.86417506275351319</v>
      </c>
      <c r="BT970" s="33">
        <v>4.331495551738981</v>
      </c>
      <c r="BU970" s="33">
        <v>2.5635822910212247</v>
      </c>
      <c r="BV970" s="33">
        <v>1.0619453833599344</v>
      </c>
      <c r="BW970" s="33">
        <v>1.1952924932289632</v>
      </c>
      <c r="BX970" s="33">
        <v>1.9238198064616783</v>
      </c>
      <c r="BY970" s="33">
        <v>1.8583874182592486</v>
      </c>
      <c r="BZ970" s="33">
        <v>3.1847741887522414</v>
      </c>
      <c r="CA970" s="33">
        <v>2.1308308008662311</v>
      </c>
      <c r="CB970" s="33">
        <v>4.3854053415343914</v>
      </c>
      <c r="CC970" s="33">
        <v>2.1995817287214265</v>
      </c>
      <c r="CD970" s="33">
        <v>1.9318586559404687</v>
      </c>
      <c r="CE970" s="33">
        <v>4.7001570921023328</v>
      </c>
      <c r="CF970" s="33">
        <v>1.2858740586405042</v>
      </c>
      <c r="CG970" s="33">
        <v>1.4041034730685502</v>
      </c>
      <c r="CH970" s="33">
        <v>2.1155241584006537</v>
      </c>
      <c r="CI970" s="33">
        <v>1.3768890630307968</v>
      </c>
      <c r="CJ970" s="33">
        <v>2.8823912391506092</v>
      </c>
      <c r="CK970" s="33">
        <v>1.5603155736929017</v>
      </c>
      <c r="CL970" s="33">
        <v>2.7123746543234364</v>
      </c>
      <c r="CM970" s="33">
        <v>1.0308206613796143</v>
      </c>
      <c r="CN970" s="2">
        <f t="shared" si="64"/>
        <v>2.0956718437044826</v>
      </c>
      <c r="CO970" s="33">
        <f t="shared" si="65"/>
        <v>1.237319960820487</v>
      </c>
      <c r="CR970" s="33">
        <v>34</v>
      </c>
      <c r="CS970" s="33" t="s">
        <v>470</v>
      </c>
      <c r="CT970" s="33">
        <v>2.65551078450242</v>
      </c>
      <c r="CU970" s="33">
        <v>6.0807263681559345</v>
      </c>
      <c r="CV970" s="33">
        <v>0.95862422982354989</v>
      </c>
      <c r="CW970" s="33">
        <v>1.8761247561509578</v>
      </c>
      <c r="CX970" s="33">
        <v>0.29184666043785934</v>
      </c>
      <c r="CY970" s="33">
        <v>2.6648956658472636</v>
      </c>
      <c r="CZ970" s="33">
        <v>1.9861899866471444</v>
      </c>
      <c r="DA970" s="33">
        <v>1.1715256028488017</v>
      </c>
      <c r="DB970" s="33">
        <v>2.345813952951219</v>
      </c>
      <c r="DC970" s="2">
        <f t="shared" si="66"/>
        <v>2.2256953341516832</v>
      </c>
      <c r="DD970" s="33">
        <f t="shared" si="67"/>
        <v>1.6541390172673736</v>
      </c>
    </row>
    <row r="971" spans="1:108" x14ac:dyDescent="0.2">
      <c r="A971" s="33">
        <v>35</v>
      </c>
      <c r="B971" s="33" t="s">
        <v>470</v>
      </c>
      <c r="C971" s="33">
        <v>2.1740195551712325</v>
      </c>
      <c r="D971" s="33">
        <v>1.1746919317257072</v>
      </c>
      <c r="E971" s="33">
        <v>2.8441037755434886</v>
      </c>
      <c r="F971" s="33">
        <v>1.3726963077644432</v>
      </c>
      <c r="G971" s="33">
        <v>0.51340816938319911</v>
      </c>
      <c r="H971" s="33">
        <v>5.058792923580838</v>
      </c>
      <c r="I971" s="33">
        <v>2.3427187248178405</v>
      </c>
      <c r="J971" s="33">
        <v>5.6669465345338779</v>
      </c>
      <c r="K971" s="33">
        <v>0.90829314216370216</v>
      </c>
      <c r="L971" s="33">
        <v>3.2707037269838266</v>
      </c>
      <c r="M971" s="33">
        <v>0.8090714766302507</v>
      </c>
      <c r="N971" s="33">
        <v>0.51063139340792052</v>
      </c>
      <c r="O971" s="33">
        <v>1.371461812497081</v>
      </c>
      <c r="P971" s="33">
        <v>1.6319231866533068</v>
      </c>
      <c r="Q971" s="33">
        <v>1.8572389581850175</v>
      </c>
      <c r="R971" s="33">
        <v>1.4540357212430335</v>
      </c>
      <c r="S971" s="33"/>
      <c r="T971" s="33">
        <v>5.9916186326564764</v>
      </c>
      <c r="U971" s="33">
        <v>4.2757970300373689</v>
      </c>
      <c r="V971" s="33">
        <v>2.3903281568789434</v>
      </c>
      <c r="W971" s="33">
        <v>0.70840804371534349</v>
      </c>
      <c r="X971" s="33">
        <v>4.4106051206865944</v>
      </c>
      <c r="Y971" s="33">
        <v>4.7388947572147631</v>
      </c>
      <c r="Z971" s="33">
        <v>1.3120740571822043</v>
      </c>
      <c r="AA971" s="33">
        <v>2.1002484404862281</v>
      </c>
      <c r="AB971" s="33">
        <v>0.51808144327758454</v>
      </c>
      <c r="AC971" s="33">
        <v>0.89391498131503644</v>
      </c>
      <c r="AD971" s="33">
        <v>0.66617011484086119</v>
      </c>
      <c r="AE971" s="33">
        <v>5.653992101681057</v>
      </c>
      <c r="AF971" s="33">
        <v>2.2628374978831745</v>
      </c>
      <c r="AG971" s="33">
        <v>2.896928142879406</v>
      </c>
      <c r="AH971" s="33">
        <v>1.4130991777002291</v>
      </c>
      <c r="AI971" s="33">
        <v>0.73446254877509265</v>
      </c>
      <c r="AJ971" s="33">
        <v>2.009766669819836</v>
      </c>
      <c r="AK971" s="33">
        <v>4.3799750294199731</v>
      </c>
      <c r="AL971" s="33">
        <v>3.3315315582048157</v>
      </c>
      <c r="AM971" s="33">
        <v>1.0768080864135674</v>
      </c>
      <c r="AN971" s="33">
        <v>4.1183282112890929</v>
      </c>
      <c r="AO971" s="33">
        <v>0.69649705361584036</v>
      </c>
      <c r="AP971" s="33">
        <v>6.0482101083319382</v>
      </c>
      <c r="AQ971" s="33">
        <v>10.844041935939927</v>
      </c>
      <c r="AR971" s="2">
        <f t="shared" si="68"/>
        <v>2.6608339060132531</v>
      </c>
      <c r="AS971" s="33">
        <f t="shared" si="69"/>
        <v>2.1717962197667449</v>
      </c>
      <c r="AV971" s="33">
        <v>35</v>
      </c>
      <c r="AW971" s="33" t="s">
        <v>470</v>
      </c>
      <c r="AX971" s="33">
        <v>0.76969735437983389</v>
      </c>
      <c r="AY971" s="33">
        <v>1.4635002891096978</v>
      </c>
      <c r="AZ971" s="33">
        <v>1.2208247381877959</v>
      </c>
      <c r="BA971" s="33">
        <v>2.1588548481475511</v>
      </c>
      <c r="BB971" s="33">
        <v>3.5451077128088087</v>
      </c>
      <c r="BC971" s="33">
        <v>3.8002866635902213</v>
      </c>
      <c r="BD971" s="33">
        <v>0.91679820297174708</v>
      </c>
      <c r="BE971" s="33">
        <v>1.7256793878351842</v>
      </c>
      <c r="BF971" s="33">
        <v>1.8338939146791522</v>
      </c>
      <c r="BG971" s="33">
        <v>2.2059954199746667</v>
      </c>
      <c r="BH971" s="33">
        <v>2.0606687151340211</v>
      </c>
      <c r="BI971" s="33">
        <v>2.2324374050445002</v>
      </c>
      <c r="BJ971" s="2">
        <f t="shared" si="70"/>
        <v>1.9944787209885984</v>
      </c>
      <c r="BK971" s="33">
        <f t="shared" si="63"/>
        <v>0.96831754637074008</v>
      </c>
      <c r="BM971" s="33">
        <v>35</v>
      </c>
      <c r="BN971" s="33" t="s">
        <v>470</v>
      </c>
      <c r="BO971" s="33">
        <v>0.84267404164314852</v>
      </c>
      <c r="BP971" s="33">
        <v>0.52141330535761898</v>
      </c>
      <c r="BQ971" s="33">
        <v>0.62477515779761972</v>
      </c>
      <c r="BR971" s="33">
        <v>2.4012493069703371</v>
      </c>
      <c r="BS971" s="33">
        <v>1.0978812089889902</v>
      </c>
      <c r="BT971" s="33">
        <v>4.8173776110335282</v>
      </c>
      <c r="BU971" s="33">
        <v>2.027904150196584</v>
      </c>
      <c r="BV971" s="33">
        <v>0.91985277791996634</v>
      </c>
      <c r="BW971" s="33">
        <v>1.3412295031576251</v>
      </c>
      <c r="BX971" s="33">
        <v>1.8637058482606861</v>
      </c>
      <c r="BY971" s="33">
        <v>1.4759108308962818</v>
      </c>
      <c r="BZ971" s="33">
        <v>3.1695395144134446</v>
      </c>
      <c r="CA971" s="33">
        <v>1.5069375566861316</v>
      </c>
      <c r="CB971" s="33">
        <v>2.0104103041812853</v>
      </c>
      <c r="CC971" s="33">
        <v>1.3504132392465007</v>
      </c>
      <c r="CD971" s="33">
        <v>1.5776852313711025</v>
      </c>
      <c r="CE971" s="33">
        <v>3.9316893926548935</v>
      </c>
      <c r="CF971" s="33">
        <v>0.86504394766346138</v>
      </c>
      <c r="CG971" s="33">
        <v>0.91511222808979698</v>
      </c>
      <c r="CH971" s="33">
        <v>2.0097432358893133</v>
      </c>
      <c r="CI971" s="33">
        <v>1.2532141989646535</v>
      </c>
      <c r="CJ971" s="33">
        <v>1.9361722531182208</v>
      </c>
      <c r="CK971" s="33">
        <v>0.77267989543507454</v>
      </c>
      <c r="CL971" s="33">
        <v>2.1463771031813104</v>
      </c>
      <c r="CM971" s="33">
        <v>0.83690614836253552</v>
      </c>
      <c r="CN971" s="2">
        <f t="shared" si="64"/>
        <v>1.6886359196592042</v>
      </c>
      <c r="CO971" s="33">
        <f t="shared" si="65"/>
        <v>1.0338158165152018</v>
      </c>
      <c r="CR971" s="33">
        <v>35</v>
      </c>
      <c r="CS971" s="33" t="s">
        <v>470</v>
      </c>
      <c r="CT971" s="33">
        <v>1.9196426866556484</v>
      </c>
      <c r="CU971" s="33">
        <v>8.9068717754625784</v>
      </c>
      <c r="CV971" s="33">
        <v>1.0982203317394723</v>
      </c>
      <c r="CW971" s="33">
        <v>1.2591387773131584</v>
      </c>
      <c r="CX971" s="33">
        <v>0.15414355006627076</v>
      </c>
      <c r="CY971" s="33">
        <v>1.6497379248870239</v>
      </c>
      <c r="CZ971" s="33">
        <v>1.7225849705818967</v>
      </c>
      <c r="DA971" s="33">
        <v>1.1127610561600947</v>
      </c>
      <c r="DB971" s="33">
        <v>1.9390234390997614</v>
      </c>
      <c r="DC971" s="2">
        <f t="shared" si="66"/>
        <v>2.1957916124406562</v>
      </c>
      <c r="DD971" s="33">
        <f t="shared" si="67"/>
        <v>2.5769688463473037</v>
      </c>
    </row>
    <row r="972" spans="1:108" x14ac:dyDescent="0.2">
      <c r="A972" s="33">
        <v>36</v>
      </c>
      <c r="B972" s="33" t="s">
        <v>470</v>
      </c>
      <c r="C972" s="33">
        <v>1.8705472641590624</v>
      </c>
      <c r="D972" s="33">
        <v>1.1471604337196109</v>
      </c>
      <c r="E972" s="33">
        <v>7.9420349407747803</v>
      </c>
      <c r="F972" s="33">
        <v>2.549297465187093</v>
      </c>
      <c r="G972" s="33">
        <v>1.0734873148432782</v>
      </c>
      <c r="H972" s="33">
        <v>4.0914411185747905</v>
      </c>
      <c r="I972" s="33">
        <v>3.056394057060265</v>
      </c>
      <c r="J972" s="33">
        <v>5.0448940439036773</v>
      </c>
      <c r="K972" s="33">
        <v>0.8370537759042016</v>
      </c>
      <c r="L972" s="33">
        <v>1.8132022837631943</v>
      </c>
      <c r="M972" s="33">
        <v>0.58106100184275544</v>
      </c>
      <c r="N972" s="33">
        <v>0.61534438849681394</v>
      </c>
      <c r="O972" s="33">
        <v>0.7900503900394592</v>
      </c>
      <c r="P972" s="33">
        <v>1.2795724935133304</v>
      </c>
      <c r="Q972" s="33">
        <v>1.1434012050110709</v>
      </c>
      <c r="R972" s="33">
        <v>1.124700591243331</v>
      </c>
      <c r="S972" s="33">
        <v>1.4029872336683336</v>
      </c>
      <c r="T972" s="33">
        <v>4.8417092596964846</v>
      </c>
      <c r="U972" s="33">
        <v>2.7270830049094905</v>
      </c>
      <c r="V972" s="33">
        <v>1.6898844655564134</v>
      </c>
      <c r="W972" s="33">
        <v>0.79130235484496825</v>
      </c>
      <c r="X972" s="33">
        <v>4.541985718454483</v>
      </c>
      <c r="Y972" s="33">
        <v>4.8655482319400116</v>
      </c>
      <c r="Z972" s="33">
        <v>1.1318209063859772</v>
      </c>
      <c r="AA972" s="33">
        <v>1.8512490415777823</v>
      </c>
      <c r="AB972" s="33">
        <v>0.27316887673539114</v>
      </c>
      <c r="AC972" s="33">
        <v>0.59174634237159474</v>
      </c>
      <c r="AD972" s="33">
        <v>0.42095327575038954</v>
      </c>
      <c r="AE972" s="33">
        <v>5.384183371838497</v>
      </c>
      <c r="AF972" s="33">
        <v>1.4628996830616567</v>
      </c>
      <c r="AG972" s="33">
        <v>2.6486199352666544</v>
      </c>
      <c r="AH972" s="33">
        <v>0.95817506703270061</v>
      </c>
      <c r="AI972" s="33">
        <v>0.51844415207653605</v>
      </c>
      <c r="AJ972" s="33">
        <v>2.1705440344106171</v>
      </c>
      <c r="AK972" s="33">
        <v>4.0506011793887895</v>
      </c>
      <c r="AL972" s="33">
        <v>2.443819693958353</v>
      </c>
      <c r="AM972" s="33">
        <v>0.68776794835976562</v>
      </c>
      <c r="AN972" s="33">
        <v>3.5401614762387319</v>
      </c>
      <c r="AO972" s="33">
        <v>0.65363664601483018</v>
      </c>
      <c r="AP972" s="33">
        <v>6.1395706978822808</v>
      </c>
      <c r="AQ972" s="33">
        <v>6.8247807563002283</v>
      </c>
      <c r="AR972" s="2">
        <f t="shared" si="68"/>
        <v>2.3798118566282356</v>
      </c>
      <c r="AS972" s="33">
        <f t="shared" si="69"/>
        <v>1.9651934768991757</v>
      </c>
      <c r="AV972" s="33">
        <v>36</v>
      </c>
      <c r="AW972" s="33" t="s">
        <v>470</v>
      </c>
      <c r="AX972" s="33">
        <v>0.53879312445014949</v>
      </c>
      <c r="AY972" s="33">
        <v>2.2085546831724447</v>
      </c>
      <c r="AZ972" s="33">
        <v>1.5469973548179712</v>
      </c>
      <c r="BA972" s="33">
        <v>2.4836514677982544</v>
      </c>
      <c r="BB972" s="33">
        <v>3.591492610552049</v>
      </c>
      <c r="BC972" s="33">
        <v>5.6798730986743893</v>
      </c>
      <c r="BD972" s="33">
        <v>0.80567225933662967</v>
      </c>
      <c r="BE972" s="33">
        <v>1.2058980543302344</v>
      </c>
      <c r="BF972" s="33">
        <v>0.95221707790518417</v>
      </c>
      <c r="BG972" s="33">
        <v>1.8227513655135792</v>
      </c>
      <c r="BH972" s="33">
        <v>1.6888963334378098</v>
      </c>
      <c r="BI972" s="33">
        <v>1.3625530472058442</v>
      </c>
      <c r="BJ972" s="2">
        <f t="shared" si="70"/>
        <v>1.9906125397662116</v>
      </c>
      <c r="BK972" s="33">
        <f t="shared" si="63"/>
        <v>1.4815564878809666</v>
      </c>
      <c r="BM972" s="33">
        <v>36</v>
      </c>
      <c r="BN972" s="33" t="s">
        <v>470</v>
      </c>
      <c r="BO972" s="33">
        <v>0.73818807674626818</v>
      </c>
      <c r="BP972" s="33">
        <v>0.65862718452057312</v>
      </c>
      <c r="BQ972" s="33">
        <v>1.1235007893839504</v>
      </c>
      <c r="BR972" s="33">
        <v>1.7914088229776943</v>
      </c>
      <c r="BS972" s="33">
        <v>1.1794016945450239</v>
      </c>
      <c r="BT972" s="33">
        <v>5.5284357651718361</v>
      </c>
      <c r="BU972" s="33">
        <v>1.1478794814420568</v>
      </c>
      <c r="BV972" s="33">
        <v>0.92733263162223711</v>
      </c>
      <c r="BW972" s="33">
        <v>1.3342812336334786</v>
      </c>
      <c r="BX972" s="33">
        <v>1.7434614419510894</v>
      </c>
      <c r="BY972" s="33">
        <v>1.5344069016567847</v>
      </c>
      <c r="BZ972" s="33">
        <v>2.7733439404051099</v>
      </c>
      <c r="CA972" s="33">
        <v>1.2189881955745288</v>
      </c>
      <c r="CB972" s="33">
        <v>1.5624943666860489</v>
      </c>
      <c r="CC972" s="33">
        <v>1.2206797036202059</v>
      </c>
      <c r="CD972" s="33">
        <v>1.7708803699078932</v>
      </c>
      <c r="CE972" s="33">
        <v>4.0389185552062425</v>
      </c>
      <c r="CF972" s="33">
        <v>1.0053174449978206</v>
      </c>
      <c r="CG972" s="33">
        <v>0.67061516856586345</v>
      </c>
      <c r="CH972" s="33">
        <v>1.9921179176156874</v>
      </c>
      <c r="CI972" s="33">
        <v>1.2367248955217305</v>
      </c>
      <c r="CJ972" s="33">
        <v>1.8129239227589842</v>
      </c>
      <c r="CK972" s="33">
        <v>0.61814432654506524</v>
      </c>
      <c r="CL972" s="33">
        <v>1.4921742623745187</v>
      </c>
      <c r="CM972" s="33">
        <v>0.72463476822962869</v>
      </c>
      <c r="CN972" s="2">
        <f t="shared" si="64"/>
        <v>1.5937952744664128</v>
      </c>
      <c r="CO972" s="33">
        <f t="shared" si="65"/>
        <v>1.1028115749036371</v>
      </c>
      <c r="CR972" s="33">
        <v>36</v>
      </c>
      <c r="CS972" s="33" t="s">
        <v>470</v>
      </c>
      <c r="CT972" s="33">
        <v>1.9516722071679873</v>
      </c>
      <c r="CU972" s="33">
        <v>6.9371041700558012</v>
      </c>
      <c r="CV972" s="33">
        <v>0.97722632174552571</v>
      </c>
      <c r="CW972" s="33">
        <v>1.1458155620863966</v>
      </c>
      <c r="CX972" s="33">
        <v>0.11303801146691139</v>
      </c>
      <c r="CY972" s="33">
        <v>1.4382518048453852</v>
      </c>
      <c r="CZ972" s="33">
        <v>1.5779712587685017</v>
      </c>
      <c r="DA972" s="33">
        <v>1.0650175061685858</v>
      </c>
      <c r="DB972" s="33">
        <v>1.7898682190779203</v>
      </c>
      <c r="DC972" s="2">
        <f t="shared" si="66"/>
        <v>1.8884405623758904</v>
      </c>
      <c r="DD972" s="33">
        <f t="shared" si="67"/>
        <v>1.9689357248212056</v>
      </c>
    </row>
    <row r="973" spans="1:108" x14ac:dyDescent="0.2">
      <c r="A973" s="33">
        <v>37</v>
      </c>
      <c r="B973" s="33" t="s">
        <v>470</v>
      </c>
      <c r="C973" s="33">
        <v>1.914698800999461</v>
      </c>
      <c r="D973" s="33">
        <v>1.2756113908168534</v>
      </c>
      <c r="E973" s="33">
        <v>6.6362470492097021</v>
      </c>
      <c r="F973" s="33">
        <v>2.1080732917940948</v>
      </c>
      <c r="G973" s="33">
        <v>1.1201610341739103</v>
      </c>
      <c r="H973" s="33">
        <v>3.5407361146225287</v>
      </c>
      <c r="I973" s="33">
        <v>2.8236726605228815</v>
      </c>
      <c r="J973" s="33">
        <v>4.4742059473422202</v>
      </c>
      <c r="K973" s="33">
        <v>0.78362717709121976</v>
      </c>
      <c r="L973" s="33">
        <v>1.3533964918868611</v>
      </c>
      <c r="M973" s="33">
        <v>0.47073403607368042</v>
      </c>
      <c r="N973" s="33">
        <v>0.62846650671465154</v>
      </c>
      <c r="O973" s="33">
        <v>0.54524621309316834</v>
      </c>
      <c r="P973" s="33">
        <v>0.95690080241629361</v>
      </c>
      <c r="Q973" s="33">
        <v>0.70330682925267862</v>
      </c>
      <c r="R973" s="33">
        <v>1.0351696891029762</v>
      </c>
      <c r="S973" s="33">
        <v>1.2616781511923427</v>
      </c>
      <c r="T973" s="33">
        <v>3.3690264628241202</v>
      </c>
      <c r="U973" s="33">
        <v>2.0248713751914407</v>
      </c>
      <c r="V973" s="33">
        <v>1.2294507919907833</v>
      </c>
      <c r="W973" s="33">
        <v>0.45217199904202582</v>
      </c>
      <c r="X973" s="33">
        <v>4.1290758198919209</v>
      </c>
      <c r="Y973" s="33">
        <v>4.4011593952061361</v>
      </c>
      <c r="Z973" s="33">
        <v>0.88449669543212084</v>
      </c>
      <c r="AA973" s="33">
        <v>1.5860121006998404</v>
      </c>
      <c r="AB973" s="33">
        <v>0.37678439028981925</v>
      </c>
      <c r="AC973" s="33">
        <v>0.55817281656807305</v>
      </c>
      <c r="AD973" s="33">
        <v>0.35556223075821114</v>
      </c>
      <c r="AE973" s="33">
        <v>4.598739632336228</v>
      </c>
      <c r="AF973" s="33">
        <v>0.94787156662197525</v>
      </c>
      <c r="AG973" s="33">
        <v>2.1175184761678922</v>
      </c>
      <c r="AH973" s="33">
        <v>0.64718909929707535</v>
      </c>
      <c r="AI973" s="33">
        <v>0.31202635356176611</v>
      </c>
      <c r="AJ973" s="33">
        <v>1.8891753776375715</v>
      </c>
      <c r="AK973" s="33">
        <v>2.1093956420153317</v>
      </c>
      <c r="AL973" s="33">
        <v>2.4229306751589186</v>
      </c>
      <c r="AM973" s="33">
        <v>0.84755305637911516</v>
      </c>
      <c r="AN973" s="33">
        <v>3.5134756190615941</v>
      </c>
      <c r="AO973" s="33">
        <v>0.65363664601483018</v>
      </c>
      <c r="AP973" s="33">
        <v>5.600533822231256</v>
      </c>
      <c r="AQ973" s="33">
        <v>5.5613031267678386</v>
      </c>
      <c r="AR973" s="2">
        <f t="shared" si="68"/>
        <v>2.0053674477427172</v>
      </c>
      <c r="AS973" s="33">
        <f t="shared" si="69"/>
        <v>1.6755297466253636</v>
      </c>
      <c r="AV973" s="33">
        <v>37</v>
      </c>
      <c r="AW973" s="33" t="s">
        <v>470</v>
      </c>
      <c r="AX973" s="33">
        <v>0.52229641060926801</v>
      </c>
      <c r="AY973" s="33">
        <v>1.8426809793633916</v>
      </c>
      <c r="AZ973" s="33">
        <v>2.0315996287752434</v>
      </c>
      <c r="BA973" s="33">
        <v>3.2860553816591924</v>
      </c>
      <c r="BB973" s="33">
        <v>2.9089770354182214</v>
      </c>
      <c r="BC973" s="33">
        <v>3.7767923768890181</v>
      </c>
      <c r="BD973" s="33">
        <v>0.84734490492625447</v>
      </c>
      <c r="BE973" s="33">
        <v>0.9078886831054549</v>
      </c>
      <c r="BF973" s="33">
        <v>0.78764011023595393</v>
      </c>
      <c r="BG973" s="33">
        <v>1.4956101917420748</v>
      </c>
      <c r="BH973" s="33">
        <v>1.147175857473322</v>
      </c>
      <c r="BI973" s="33">
        <v>0.8355908272235798</v>
      </c>
      <c r="BJ973" s="2">
        <f t="shared" si="70"/>
        <v>1.6991376989517482</v>
      </c>
      <c r="BK973" s="33">
        <f t="shared" si="63"/>
        <v>1.1079488243340072</v>
      </c>
      <c r="BM973" s="33">
        <v>37</v>
      </c>
      <c r="BN973" s="33" t="s">
        <v>470</v>
      </c>
      <c r="BO973" s="33">
        <v>0.72426441513067052</v>
      </c>
      <c r="BP973" s="33">
        <v>0.65862718452057312</v>
      </c>
      <c r="BQ973" s="33">
        <v>0.90976091087118727</v>
      </c>
      <c r="BR973" s="33">
        <v>1.3950133316679534</v>
      </c>
      <c r="BS973" s="33">
        <v>0.96200590659475971</v>
      </c>
      <c r="BT973" s="33">
        <v>5.1669850431681779</v>
      </c>
      <c r="BU973" s="33">
        <v>1.1478794814420568</v>
      </c>
      <c r="BV973" s="33">
        <v>0.81515636412845494</v>
      </c>
      <c r="BW973" s="33">
        <v>1.3516535752953864</v>
      </c>
      <c r="BX973" s="33">
        <v>1.3025872720260514</v>
      </c>
      <c r="BY973" s="33">
        <v>1.5974035246222058</v>
      </c>
      <c r="BZ973" s="33">
        <v>2.3314380739670773</v>
      </c>
      <c r="CA973" s="33">
        <v>0.9454350190841343</v>
      </c>
      <c r="CB973" s="33">
        <v>1.6562441144012672</v>
      </c>
      <c r="CC973" s="33">
        <v>1.167606673028023</v>
      </c>
      <c r="CD973" s="33">
        <v>1.5454948729890126</v>
      </c>
      <c r="CE973" s="33">
        <v>3.3866173136837716</v>
      </c>
      <c r="CF973" s="33">
        <v>1.052075277442607</v>
      </c>
      <c r="CG973" s="33">
        <v>0.64267346864001784</v>
      </c>
      <c r="CH973" s="33">
        <v>1.5866413054961412</v>
      </c>
      <c r="CI973" s="33">
        <v>1.2284819398816766</v>
      </c>
      <c r="CJ973" s="33">
        <v>1.5067954054341464</v>
      </c>
      <c r="CK973" s="33">
        <v>0.53838356979876378</v>
      </c>
      <c r="CL973" s="33">
        <v>1.2937078242532916</v>
      </c>
      <c r="CM973" s="33">
        <v>0.74505080032770232</v>
      </c>
      <c r="CN973" s="2">
        <f t="shared" si="64"/>
        <v>1.4263193067158042</v>
      </c>
      <c r="CO973" s="33">
        <f t="shared" si="65"/>
        <v>0.98281684251441981</v>
      </c>
      <c r="CR973" s="33">
        <v>37</v>
      </c>
      <c r="CS973" s="33" t="s">
        <v>470</v>
      </c>
      <c r="CT973" s="33">
        <v>2.1756761322701039</v>
      </c>
      <c r="CU973" s="33">
        <v>4.6247361133705338</v>
      </c>
      <c r="CV973" s="33">
        <v>1.209913295772431</v>
      </c>
      <c r="CW973" s="33">
        <v>1.1458155620863966</v>
      </c>
      <c r="CX973" s="33">
        <v>0.10070842158967537</v>
      </c>
      <c r="CY973" s="33">
        <v>1.1843710017539246</v>
      </c>
      <c r="CZ973" s="33">
        <v>1.9331052085119249</v>
      </c>
      <c r="DA973" s="33">
        <v>1.0356458095964947</v>
      </c>
      <c r="DB973" s="33">
        <v>2.0068227878776423</v>
      </c>
      <c r="DC973" s="2">
        <f t="shared" si="66"/>
        <v>1.7129771480921252</v>
      </c>
      <c r="DD973" s="33">
        <f t="shared" si="67"/>
        <v>1.261922659848236</v>
      </c>
    </row>
    <row r="974" spans="1:108" x14ac:dyDescent="0.2">
      <c r="A974" s="33">
        <v>38</v>
      </c>
      <c r="B974" s="33" t="s">
        <v>470</v>
      </c>
      <c r="C974" s="33">
        <v>1.6939676024224468</v>
      </c>
      <c r="D974" s="33">
        <v>1.3398809197622841</v>
      </c>
      <c r="E974" s="33">
        <v>6.2963893871750223</v>
      </c>
      <c r="F974" s="33">
        <v>1.4462370317045972</v>
      </c>
      <c r="G974" s="33">
        <v>1.0334824453829161</v>
      </c>
      <c r="H974" s="33">
        <v>3.3369828801035384</v>
      </c>
      <c r="I974" s="33">
        <v>1.9703651286766541</v>
      </c>
      <c r="J974" s="33">
        <v>3.3442409333733614</v>
      </c>
      <c r="K974" s="33">
        <v>0.56990907831271786</v>
      </c>
      <c r="L974" s="33">
        <v>1.4054489675537469</v>
      </c>
      <c r="M974" s="33">
        <v>0.55899439823344899</v>
      </c>
      <c r="N974" s="33">
        <v>0.64155091769623096</v>
      </c>
      <c r="O974" s="33">
        <v>0.43119040438418305</v>
      </c>
      <c r="P974" s="33">
        <v>0.68614733677533302</v>
      </c>
      <c r="Q974" s="33">
        <v>0.4758898139647173</v>
      </c>
      <c r="R974" s="33">
        <v>1.0271765985339019</v>
      </c>
      <c r="S974" s="33">
        <v>1.4029872336683336</v>
      </c>
      <c r="T974" s="33">
        <v>3.0260672498005832</v>
      </c>
      <c r="U974" s="33">
        <v>1.6689560000650732</v>
      </c>
      <c r="V974" s="33">
        <v>1.043318887896229</v>
      </c>
      <c r="W974" s="33">
        <v>0.36174085488503638</v>
      </c>
      <c r="X974" s="33">
        <v>4.2510742955081708</v>
      </c>
      <c r="Y974" s="33">
        <v>4.5911374361163979</v>
      </c>
      <c r="Z974" s="33">
        <v>0.85515299882069062</v>
      </c>
      <c r="AA974" s="33">
        <v>1.4560984025447747</v>
      </c>
      <c r="AB974" s="33">
        <v>0.32968537262723085</v>
      </c>
      <c r="AC974" s="33">
        <v>0.53718849960190374</v>
      </c>
      <c r="AD974" s="33">
        <v>0.30652020812348468</v>
      </c>
      <c r="AE974" s="33">
        <v>4.7786129411721587</v>
      </c>
      <c r="AF974" s="33">
        <v>1.0081406224412062</v>
      </c>
      <c r="AG974" s="33">
        <v>1.8899007273174786</v>
      </c>
      <c r="AH974" s="33">
        <v>0.52426525955335923</v>
      </c>
      <c r="AI974" s="33">
        <v>0.24482019124991714</v>
      </c>
      <c r="AJ974" s="33">
        <v>1.9695640599329618</v>
      </c>
      <c r="AK974" s="33">
        <v>1.9201806930649448</v>
      </c>
      <c r="AL974" s="33">
        <v>2.1200662206253567</v>
      </c>
      <c r="AM974" s="33">
        <v>0.77808027610760366</v>
      </c>
      <c r="AN974" s="33">
        <v>3.0776273562769627</v>
      </c>
      <c r="AO974" s="33">
        <v>0.58934603461331481</v>
      </c>
      <c r="AP974" s="33">
        <v>6.8247920346570581</v>
      </c>
      <c r="AQ974" s="33">
        <v>5.3225325422105536</v>
      </c>
      <c r="AR974" s="2">
        <f t="shared" si="68"/>
        <v>1.8813587864130696</v>
      </c>
      <c r="AS974" s="33">
        <f t="shared" si="69"/>
        <v>1.7050440883949272</v>
      </c>
      <c r="AV974" s="33">
        <v>38</v>
      </c>
      <c r="AW974" s="33" t="s">
        <v>470</v>
      </c>
      <c r="AX974" s="33">
        <v>0.38484867718991694</v>
      </c>
      <c r="AY974" s="33">
        <v>1.9092022269028817</v>
      </c>
      <c r="AZ974" s="33">
        <v>2.4230075355739378</v>
      </c>
      <c r="BA974" s="33">
        <v>3.4006805820466779</v>
      </c>
      <c r="BB974" s="33">
        <v>2.3722410096041626</v>
      </c>
      <c r="BC974" s="33">
        <v>2.34948183554999</v>
      </c>
      <c r="BD974" s="33">
        <v>0.70149064536256756</v>
      </c>
      <c r="BE974" s="33">
        <v>3.1464205454211882</v>
      </c>
      <c r="BF974" s="33">
        <v>0.74061328281514316</v>
      </c>
      <c r="BG974" s="33">
        <v>1.3273553912094955</v>
      </c>
      <c r="BH974" s="33">
        <v>1.2215303338125643</v>
      </c>
      <c r="BI974" s="33">
        <v>0.62983622768030778</v>
      </c>
      <c r="BJ974" s="2">
        <f t="shared" si="70"/>
        <v>1.7172256910974031</v>
      </c>
      <c r="BK974" s="33">
        <f t="shared" si="63"/>
        <v>1.0144620534154491</v>
      </c>
      <c r="BM974" s="33">
        <v>38</v>
      </c>
      <c r="BN974" s="33" t="s">
        <v>470</v>
      </c>
      <c r="BO974" s="33">
        <v>0.52928635028838467</v>
      </c>
      <c r="BP974" s="33">
        <v>0.5694385864684478</v>
      </c>
      <c r="BQ974" s="33">
        <v>0.83851503631038282</v>
      </c>
      <c r="BR974" s="33">
        <v>1.307344405541697</v>
      </c>
      <c r="BS974" s="33">
        <v>0.70655783362400415</v>
      </c>
      <c r="BT974" s="33">
        <v>5.6765707474599205</v>
      </c>
      <c r="BU974" s="33">
        <v>1.7600808220594732</v>
      </c>
      <c r="BV974" s="33">
        <v>0.83758977150947322</v>
      </c>
      <c r="BW974" s="33">
        <v>1.1813959541806707</v>
      </c>
      <c r="BX974" s="33">
        <v>0.94187054300487405</v>
      </c>
      <c r="BY974" s="33">
        <v>1.4399138185258913</v>
      </c>
      <c r="BZ974" s="33">
        <v>2.5752492881075968</v>
      </c>
      <c r="CA974" s="33">
        <v>0.93103883446292579</v>
      </c>
      <c r="CB974" s="33">
        <v>1.2499980647704909</v>
      </c>
      <c r="CC974" s="33">
        <v>1.167606673028023</v>
      </c>
      <c r="CD974" s="33">
        <v>1.4166936982774645</v>
      </c>
      <c r="CE974" s="33">
        <v>3.5921346670264374</v>
      </c>
      <c r="CF974" s="33">
        <v>1.0754590031519828</v>
      </c>
      <c r="CG974" s="33">
        <v>0.57980320677230834</v>
      </c>
      <c r="CH974" s="33">
        <v>1.6395317667518112</v>
      </c>
      <c r="CI974" s="33">
        <v>1.1048070758155331</v>
      </c>
      <c r="CJ974" s="33">
        <v>1.3914983164333563</v>
      </c>
      <c r="CK974" s="33">
        <v>0.40378767734907284</v>
      </c>
      <c r="CL974" s="33">
        <v>1.1540449125751753</v>
      </c>
      <c r="CM974" s="33">
        <v>0.68381110223673047</v>
      </c>
      <c r="CN974" s="2">
        <f t="shared" si="64"/>
        <v>1.3901611262292852</v>
      </c>
      <c r="CO974" s="33">
        <f t="shared" si="65"/>
        <v>1.1220595390770998</v>
      </c>
      <c r="CR974" s="33">
        <v>38</v>
      </c>
      <c r="CS974" s="33" t="s">
        <v>470</v>
      </c>
      <c r="CT974" s="33">
        <v>1.6637106002833209</v>
      </c>
      <c r="CU974" s="33">
        <v>3.4257578601921783</v>
      </c>
      <c r="CV974" s="33">
        <v>1.1726823077614448</v>
      </c>
      <c r="CW974" s="33">
        <v>1.0576954299260666</v>
      </c>
      <c r="CX974" s="33">
        <v>7.9127199941858489E-2</v>
      </c>
      <c r="CY974" s="33">
        <v>1.9457697634245714</v>
      </c>
      <c r="CZ974" s="33">
        <v>1.2722579774369911</v>
      </c>
      <c r="DA974" s="33">
        <v>0.9695409829578302</v>
      </c>
      <c r="DB974" s="33">
        <v>1.5186764027822253</v>
      </c>
      <c r="DC974" s="2">
        <f t="shared" si="66"/>
        <v>1.4561353916340543</v>
      </c>
      <c r="DD974" s="33">
        <f t="shared" si="67"/>
        <v>0.90636568005454077</v>
      </c>
    </row>
    <row r="975" spans="1:108" x14ac:dyDescent="0.2">
      <c r="A975" s="33">
        <v>39</v>
      </c>
      <c r="B975" s="33" t="s">
        <v>470</v>
      </c>
      <c r="C975" s="33">
        <v>1.578092993138257</v>
      </c>
      <c r="D975" s="33">
        <v>1.1654853987924685</v>
      </c>
      <c r="E975" s="33">
        <v>6.1890597175536772</v>
      </c>
      <c r="F975" s="33">
        <v>1.7158729059865447</v>
      </c>
      <c r="G975" s="33">
        <v>0.88679518077450248</v>
      </c>
      <c r="H975" s="33">
        <v>3.0871471383381968</v>
      </c>
      <c r="I975" s="33">
        <v>1.652313298113961</v>
      </c>
      <c r="J975" s="33">
        <v>2.8020854806555398</v>
      </c>
      <c r="K975" s="33">
        <v>0.65896121201873725</v>
      </c>
      <c r="L975" s="33">
        <v>1.6570412873683333</v>
      </c>
      <c r="M975" s="33">
        <v>0.54428433787348762</v>
      </c>
      <c r="N975" s="33">
        <v>0.56300674457049626</v>
      </c>
      <c r="O975" s="33">
        <v>0.45622724072975618</v>
      </c>
      <c r="P975" s="33">
        <v>0.62309881794918565</v>
      </c>
      <c r="Q975" s="33">
        <v>0.52432357376731198</v>
      </c>
      <c r="R975" s="33">
        <v>1.0655466562858507</v>
      </c>
      <c r="S975" s="33">
        <v>1.2717734368247378</v>
      </c>
      <c r="T975" s="33">
        <v>3.1874622618345296</v>
      </c>
      <c r="U975" s="33">
        <v>1.4477102912600588</v>
      </c>
      <c r="V975" s="33">
        <v>0.95025394348152448</v>
      </c>
      <c r="W975" s="33">
        <v>0.76116044882120293</v>
      </c>
      <c r="X975" s="33">
        <v>4.5044495079366911</v>
      </c>
      <c r="Y975" s="33">
        <v>4.2850621860226674</v>
      </c>
      <c r="Z975" s="33">
        <v>0.72939627011967734</v>
      </c>
      <c r="AA975" s="33">
        <v>1.5427067922926465</v>
      </c>
      <c r="AB975" s="33">
        <v>0.28259023047008647</v>
      </c>
      <c r="AC975" s="33">
        <v>0.46584389393045178</v>
      </c>
      <c r="AD975" s="33">
        <v>0.26973785040783488</v>
      </c>
      <c r="AE975" s="33">
        <v>4.3169396774809616</v>
      </c>
      <c r="AF975" s="33">
        <v>0.74514878872612555</v>
      </c>
      <c r="AG975" s="33">
        <v>1.8692102685551406</v>
      </c>
      <c r="AH975" s="33">
        <v>0.53372093953364508</v>
      </c>
      <c r="AI975" s="33">
        <v>0.2928251571941925</v>
      </c>
      <c r="AJ975" s="33">
        <v>0.96468072502304403</v>
      </c>
      <c r="AK975" s="33">
        <v>1.6538784926838905</v>
      </c>
      <c r="AL975" s="33">
        <v>1.9216355809211505</v>
      </c>
      <c r="AM975" s="33">
        <v>0.7363983228985419</v>
      </c>
      <c r="AN975" s="33">
        <v>3.3266855976438388</v>
      </c>
      <c r="AO975" s="33">
        <v>0.55719852461263941</v>
      </c>
      <c r="AP975" s="33">
        <v>4.0656383285694835</v>
      </c>
      <c r="AQ975" s="33">
        <v>4.556484761985482</v>
      </c>
      <c r="AR975" s="2">
        <f t="shared" si="68"/>
        <v>1.7172666893450379</v>
      </c>
      <c r="AS975" s="33">
        <f t="shared" si="69"/>
        <v>1.4815594569274213</v>
      </c>
      <c r="AV975" s="33">
        <v>39</v>
      </c>
      <c r="AW975" s="33" t="s">
        <v>470</v>
      </c>
      <c r="AX975" s="33">
        <v>0.37385086796266259</v>
      </c>
      <c r="AY975" s="33">
        <v>1.5233707803636103</v>
      </c>
      <c r="AZ975" s="33">
        <v>1.9011290484382042</v>
      </c>
      <c r="BA975" s="33">
        <v>2.3499060191762067</v>
      </c>
      <c r="BB975" s="33">
        <v>2.0873067670546739</v>
      </c>
      <c r="BC975" s="33">
        <v>1.879586435084168</v>
      </c>
      <c r="BD975" s="33">
        <v>0.74316329095219247</v>
      </c>
      <c r="BE975" s="33">
        <v>0.83858298456756053</v>
      </c>
      <c r="BF975" s="33">
        <v>0.54075773042850139</v>
      </c>
      <c r="BG975" s="33">
        <v>1.1684420972024852</v>
      </c>
      <c r="BH975" s="33">
        <v>0.98784733399994151</v>
      </c>
      <c r="BI975" s="33">
        <v>0.56468279920733355</v>
      </c>
      <c r="BJ975" s="2">
        <f t="shared" si="70"/>
        <v>1.2465521795364616</v>
      </c>
      <c r="BK975" s="33">
        <f t="shared" si="63"/>
        <v>0.6738281645794415</v>
      </c>
      <c r="BM975" s="33">
        <v>39</v>
      </c>
      <c r="BN975" s="33" t="s">
        <v>470</v>
      </c>
      <c r="BO975" s="33">
        <v>0.5780367167769459</v>
      </c>
      <c r="BP975" s="33">
        <v>0.56257944499088153</v>
      </c>
      <c r="BQ975" s="33">
        <v>0.70698401751887063</v>
      </c>
      <c r="BR975" s="33">
        <v>0.90332529071794054</v>
      </c>
      <c r="BS975" s="33">
        <v>0.76634421891226667</v>
      </c>
      <c r="BT975" s="33">
        <v>2.8323551961658673</v>
      </c>
      <c r="BU975" s="33">
        <v>1.3391796097863919</v>
      </c>
      <c r="BV975" s="33">
        <v>0.81515636412845494</v>
      </c>
      <c r="BW975" s="33">
        <v>1.2404645843936246</v>
      </c>
      <c r="BX975" s="33">
        <v>1.2424650688712533</v>
      </c>
      <c r="BY975" s="33">
        <v>1.2824222611123395</v>
      </c>
      <c r="BZ975" s="33">
        <v>2.560008344355492</v>
      </c>
      <c r="CA975" s="33">
        <v>0.78226509661431864</v>
      </c>
      <c r="CB975" s="33">
        <v>1.2187467202978339</v>
      </c>
      <c r="CC975" s="33">
        <v>1.2088859663992413</v>
      </c>
      <c r="CD975" s="33">
        <v>0.96593595150076561</v>
      </c>
      <c r="CE975" s="33">
        <v>2.7968624342309716</v>
      </c>
      <c r="CF975" s="33">
        <v>0.888418054398872</v>
      </c>
      <c r="CG975" s="33">
        <v>0.50994895695769449</v>
      </c>
      <c r="CH975" s="33">
        <v>1.5161255259668451</v>
      </c>
      <c r="CI975" s="33">
        <v>1.2697068945703911</v>
      </c>
      <c r="CJ975" s="33">
        <v>1.4074024348715746</v>
      </c>
      <c r="CK975" s="33">
        <v>0.45862281305246239</v>
      </c>
      <c r="CL975" s="33">
        <v>1.1540449125751753</v>
      </c>
      <c r="CM975" s="33">
        <v>0.62257560324738326</v>
      </c>
      <c r="CN975" s="2">
        <f t="shared" si="64"/>
        <v>1.1851544992965541</v>
      </c>
      <c r="CO975" s="33">
        <f t="shared" si="65"/>
        <v>0.65779336707125913</v>
      </c>
      <c r="CR975" s="33">
        <v>39</v>
      </c>
      <c r="CS975" s="33" t="s">
        <v>470</v>
      </c>
      <c r="CT975" s="33">
        <v>1.9516722071679873</v>
      </c>
      <c r="CU975" s="33">
        <v>3.5113463098636224</v>
      </c>
      <c r="CV975" s="33">
        <v>1.1447523657114467</v>
      </c>
      <c r="CW975" s="33">
        <v>0.74289260388334089</v>
      </c>
      <c r="CX975" s="33">
        <v>0.16031130457999135</v>
      </c>
      <c r="CY975" s="33">
        <v>1.4805246640933394</v>
      </c>
      <c r="CZ975" s="33">
        <v>1.1075048423962111</v>
      </c>
      <c r="DA975" s="33">
        <v>0.95851998626063206</v>
      </c>
      <c r="DB975" s="33">
        <v>2.4000512004471917</v>
      </c>
      <c r="DC975" s="2">
        <f t="shared" si="66"/>
        <v>1.4952861649337512</v>
      </c>
      <c r="DD975" s="33">
        <f t="shared" si="67"/>
        <v>1.0000765331010779</v>
      </c>
    </row>
    <row r="976" spans="1:108" x14ac:dyDescent="0.2">
      <c r="A976" s="33">
        <v>40</v>
      </c>
      <c r="B976" s="33" t="s">
        <v>470</v>
      </c>
      <c r="C976" s="33">
        <v>1.396004321405959</v>
      </c>
      <c r="D976" s="33">
        <v>1.0920974377074186</v>
      </c>
      <c r="E976" s="33">
        <v>5.241027578843295</v>
      </c>
      <c r="F976" s="33">
        <v>1.3972132441191489</v>
      </c>
      <c r="G976" s="33">
        <v>0.70676915332224455</v>
      </c>
      <c r="H976" s="33">
        <v>3.0593452951234563</v>
      </c>
      <c r="I976" s="33">
        <v>2.10224175696532</v>
      </c>
      <c r="J976" s="33">
        <v>3.2757574225942863</v>
      </c>
      <c r="K976" s="33">
        <v>0.81924686022097015</v>
      </c>
      <c r="L976" s="33">
        <v>2.1862539495280511</v>
      </c>
      <c r="M976" s="33">
        <v>0.59577106220271692</v>
      </c>
      <c r="N976" s="33">
        <v>0.45825604224534472</v>
      </c>
      <c r="O976" s="33">
        <v>0.53411784007428798</v>
      </c>
      <c r="P976" s="33">
        <v>0.65647901639589634</v>
      </c>
      <c r="Q976" s="33">
        <v>0.54959112027923984</v>
      </c>
      <c r="R976" s="33">
        <v>1.0823316860494228</v>
      </c>
      <c r="S976" s="33">
        <v>1.0396233945755513</v>
      </c>
      <c r="T976" s="33">
        <v>3.5102439858246632</v>
      </c>
      <c r="U976" s="33">
        <v>1.4429017204105856</v>
      </c>
      <c r="V976" s="33">
        <v>0.79351065100238005</v>
      </c>
      <c r="W976" s="33">
        <v>0.79883918787233288</v>
      </c>
      <c r="X976" s="33">
        <v>4.5138316300883305</v>
      </c>
      <c r="Y976" s="33">
        <v>4.4117113183926957</v>
      </c>
      <c r="Z976" s="33">
        <v>0.72101260318490823</v>
      </c>
      <c r="AA976" s="33">
        <v>1.5102294812871382</v>
      </c>
      <c r="AB976" s="33">
        <v>0.30142906243403306</v>
      </c>
      <c r="AC976" s="33">
        <v>0.47843310276780404</v>
      </c>
      <c r="AD976" s="33">
        <v>0.26156417996871384</v>
      </c>
      <c r="AE976" s="33">
        <v>4.8025953911975705</v>
      </c>
      <c r="AF976" s="33">
        <v>0.71227311884029132</v>
      </c>
      <c r="AG976" s="33">
        <v>3.1452363504921577</v>
      </c>
      <c r="AH976" s="33">
        <v>0.51165667764044687</v>
      </c>
      <c r="AI976" s="33">
        <v>0.2352195930661303</v>
      </c>
      <c r="AJ976" s="33">
        <v>1.3666406739783541</v>
      </c>
      <c r="AK976" s="33">
        <v>1.4997039898225561</v>
      </c>
      <c r="AL976" s="33">
        <v>1.9007503218443218</v>
      </c>
      <c r="AM976" s="33">
        <v>0.80586824491364462</v>
      </c>
      <c r="AN976" s="33">
        <v>2.294877588619153</v>
      </c>
      <c r="AO976" s="33">
        <v>0.67506684981533538</v>
      </c>
      <c r="AP976" s="33">
        <v>2.8505142956379159</v>
      </c>
      <c r="AQ976" s="33">
        <v>4.3873593499903771</v>
      </c>
      <c r="AR976" s="2">
        <f t="shared" si="68"/>
        <v>1.710331623188889</v>
      </c>
      <c r="AS976" s="33">
        <f t="shared" si="69"/>
        <v>1.4219595809123697</v>
      </c>
      <c r="AV976" s="33">
        <v>40</v>
      </c>
      <c r="AW976" s="33" t="s">
        <v>470</v>
      </c>
      <c r="AX976" s="33">
        <v>0.32438560836134661</v>
      </c>
      <c r="AY976" s="33">
        <v>1.3038465580781786</v>
      </c>
      <c r="AZ976" s="33">
        <v>1.0996751282515838</v>
      </c>
      <c r="BA976" s="33">
        <v>2.5218506975445698</v>
      </c>
      <c r="BB976" s="33">
        <v>2.0939343494229483</v>
      </c>
      <c r="BC976" s="33">
        <v>1.6035225248189315</v>
      </c>
      <c r="BD976" s="33">
        <v>0.73621562747949021</v>
      </c>
      <c r="BE976" s="33">
        <v>0.79006956586749744</v>
      </c>
      <c r="BF976" s="33">
        <v>0.67007304168392712</v>
      </c>
      <c r="BG976" s="33">
        <v>1.0749731904106268</v>
      </c>
      <c r="BH976" s="33">
        <v>0.86038189310499147</v>
      </c>
      <c r="BI976" s="33">
        <v>0.49152633983052407</v>
      </c>
      <c r="BJ976" s="2">
        <f t="shared" si="70"/>
        <v>1.1308712104045513</v>
      </c>
      <c r="BK976" s="33">
        <f t="shared" si="63"/>
        <v>0.65501062079140704</v>
      </c>
      <c r="BM976" s="33">
        <v>40</v>
      </c>
      <c r="BN976" s="33" t="s">
        <v>470</v>
      </c>
      <c r="BO976" s="33">
        <v>0.50838915730900769</v>
      </c>
      <c r="BP976" s="33">
        <v>0.50769219971052015</v>
      </c>
      <c r="BQ976" s="33">
        <v>0.65217811103803669</v>
      </c>
      <c r="BR976" s="33">
        <v>0.9300052287320727</v>
      </c>
      <c r="BS976" s="33">
        <v>0.80438867746525056</v>
      </c>
      <c r="BT976" s="33">
        <v>4.3433473742375792</v>
      </c>
      <c r="BU976" s="33">
        <v>1.6835418799914881</v>
      </c>
      <c r="BV976" s="33">
        <v>0.78524002618226896</v>
      </c>
      <c r="BW976" s="33">
        <v>1.0806276997135862</v>
      </c>
      <c r="BX976" s="33">
        <v>1.0019927461596723</v>
      </c>
      <c r="BY976" s="33">
        <v>1.4264140132283762</v>
      </c>
      <c r="BZ976" s="33">
        <v>2.5447736700166952</v>
      </c>
      <c r="CA976" s="33">
        <v>0.62389126966568176</v>
      </c>
      <c r="CB976" s="33">
        <v>1.3333292690939058</v>
      </c>
      <c r="CC976" s="33">
        <v>1.1558129358070584</v>
      </c>
      <c r="CD976" s="33">
        <v>1.3845033398953746</v>
      </c>
      <c r="CE976" s="33">
        <v>3.2525799413979812</v>
      </c>
      <c r="CF976" s="33">
        <v>1.3560059978207011</v>
      </c>
      <c r="CG976" s="33">
        <v>0.47502039501583054</v>
      </c>
      <c r="CH976" s="33">
        <v>1.3750867136908569</v>
      </c>
      <c r="CI976" s="33">
        <v>1.038849862043842</v>
      </c>
      <c r="CJ976" s="33">
        <v>1.2284954150032101</v>
      </c>
      <c r="CK976" s="33">
        <v>0.48354843409537429</v>
      </c>
      <c r="CL976" s="33">
        <v>1.12464314935362</v>
      </c>
      <c r="CM976" s="33">
        <v>0.78587446632060054</v>
      </c>
      <c r="CN976" s="2">
        <f t="shared" si="64"/>
        <v>1.2754492789195437</v>
      </c>
      <c r="CO976" s="33">
        <f t="shared" si="65"/>
        <v>0.90002385153803122</v>
      </c>
      <c r="CR976" s="33">
        <v>40</v>
      </c>
      <c r="CS976" s="33" t="s">
        <v>470</v>
      </c>
      <c r="CT976" s="33">
        <v>1.7917273230905482</v>
      </c>
      <c r="CU976" s="33">
        <v>2.7405569576351998</v>
      </c>
      <c r="CV976" s="33">
        <v>1.0609893437284861</v>
      </c>
      <c r="CW976" s="33">
        <v>0.91916913163287328</v>
      </c>
      <c r="CX976" s="33">
        <v>5.8575910429730073E-2</v>
      </c>
      <c r="CY976" s="33">
        <v>4.3569064499822421</v>
      </c>
      <c r="CZ976" s="33">
        <v>0.88051456306242615</v>
      </c>
      <c r="DA976" s="33">
        <v>0.9695409829578302</v>
      </c>
      <c r="DB976" s="33">
        <v>1.6135943753080928</v>
      </c>
      <c r="DC976" s="2">
        <f t="shared" si="66"/>
        <v>1.5990638930919365</v>
      </c>
      <c r="DD976" s="33">
        <f t="shared" si="67"/>
        <v>1.2739470595013109</v>
      </c>
    </row>
    <row r="977" spans="1:108" x14ac:dyDescent="0.2">
      <c r="A977" s="33">
        <v>41</v>
      </c>
      <c r="B977" s="33" t="s">
        <v>470</v>
      </c>
      <c r="C977" s="33">
        <v>1.4953254150781214</v>
      </c>
      <c r="D977" s="33">
        <v>1.3215119042926167</v>
      </c>
      <c r="E977" s="33">
        <v>4.704401308973595</v>
      </c>
      <c r="F977" s="33">
        <v>1.225624945008098</v>
      </c>
      <c r="G977" s="33">
        <v>0.61342171466098072</v>
      </c>
      <c r="H977" s="33">
        <v>2.9296668346492201</v>
      </c>
      <c r="I977" s="33">
        <v>1.7066150636924551</v>
      </c>
      <c r="J977" s="33">
        <v>3.0817227653696162</v>
      </c>
      <c r="K977" s="33">
        <v>0.89048622648047071</v>
      </c>
      <c r="L977" s="33">
        <v>1.8305531089854896</v>
      </c>
      <c r="M977" s="33">
        <v>0.36776058741522177</v>
      </c>
      <c r="N977" s="33">
        <v>0.74630162002138256</v>
      </c>
      <c r="O977" s="33">
        <v>0.52299347294922294</v>
      </c>
      <c r="P977" s="33">
        <v>0.61196852457911433</v>
      </c>
      <c r="Q977" s="33">
        <v>0.566438172771772</v>
      </c>
      <c r="R977" s="33">
        <v>1.0567524149339309</v>
      </c>
      <c r="S977" s="33">
        <v>1.0699050987431464</v>
      </c>
      <c r="T977" s="33">
        <v>4.0952832667824808</v>
      </c>
      <c r="U977" s="33">
        <v>1.534284354907979</v>
      </c>
      <c r="V977" s="33">
        <v>0.9894387589687379</v>
      </c>
      <c r="W977" s="33">
        <v>0.45217199904202582</v>
      </c>
      <c r="X977" s="33">
        <v>4.6545982109634769</v>
      </c>
      <c r="Y977" s="33">
        <v>4.0950841451124065</v>
      </c>
      <c r="Z977" s="33">
        <v>0.65394154302727892</v>
      </c>
      <c r="AA977" s="33">
        <v>1.3857297818329153</v>
      </c>
      <c r="AB977" s="33">
        <v>0.36736691206056804</v>
      </c>
      <c r="AC977" s="33">
        <v>0.49522159234750163</v>
      </c>
      <c r="AD977" s="33">
        <v>0.23295549269218513</v>
      </c>
      <c r="AE977" s="33">
        <v>5.1623395420467597</v>
      </c>
      <c r="AF977" s="33">
        <v>0.70679534334505145</v>
      </c>
      <c r="AG977" s="33">
        <v>2.0140548311238544</v>
      </c>
      <c r="AH977" s="33">
        <v>0.47173404030928162</v>
      </c>
      <c r="AI977" s="33">
        <v>0.14401292280748484</v>
      </c>
      <c r="AJ977" s="33">
        <v>1.4068267463868707</v>
      </c>
      <c r="AK977" s="33">
        <v>1.6959252980255057</v>
      </c>
      <c r="AL977" s="33">
        <v>2.2349445448544296</v>
      </c>
      <c r="AM977" s="33">
        <v>0.72250433849552143</v>
      </c>
      <c r="AN977" s="33">
        <v>3.3533677952135741</v>
      </c>
      <c r="AO977" s="33">
        <v>1.3501336996306708</v>
      </c>
      <c r="AP977" s="33">
        <v>2.7865600034918745</v>
      </c>
      <c r="AQ977" s="33">
        <v>4.6858205341053623</v>
      </c>
      <c r="AR977" s="2">
        <f t="shared" si="68"/>
        <v>1.7178669481994693</v>
      </c>
      <c r="AS977" s="33">
        <f t="shared" si="69"/>
        <v>1.4334804526061291</v>
      </c>
      <c r="AV977" s="33">
        <v>41</v>
      </c>
      <c r="AW977" s="33" t="s">
        <v>470</v>
      </c>
      <c r="AX977" s="33">
        <v>0.40134539103079853</v>
      </c>
      <c r="AY977" s="33">
        <v>1.1242350843164408</v>
      </c>
      <c r="AZ977" s="33">
        <v>0.88533115115679395</v>
      </c>
      <c r="BA977" s="33">
        <v>2.3881190044967915</v>
      </c>
      <c r="BB977" s="33">
        <v>1.8553850046167</v>
      </c>
      <c r="BC977" s="33">
        <v>1.4449324646701509</v>
      </c>
      <c r="BD977" s="33">
        <v>0.65287033630024049</v>
      </c>
      <c r="BE977" s="33">
        <v>0.88709640326762373</v>
      </c>
      <c r="BF977" s="33">
        <v>0.56427114413890678</v>
      </c>
      <c r="BG977" s="33">
        <v>1.177783603728054</v>
      </c>
      <c r="BH977" s="33">
        <v>0.80727092854928373</v>
      </c>
      <c r="BI977" s="33">
        <v>0.50752910956460162</v>
      </c>
      <c r="BJ977" s="2">
        <f t="shared" si="70"/>
        <v>1.0580141354863655</v>
      </c>
      <c r="BK977" s="33">
        <f t="shared" si="63"/>
        <v>0.59219155635039111</v>
      </c>
      <c r="BM977" s="33">
        <v>41</v>
      </c>
      <c r="BN977" s="33" t="s">
        <v>470</v>
      </c>
      <c r="BO977" s="33">
        <v>0.61983695301368658</v>
      </c>
      <c r="BP977" s="33">
        <v>0.5694385864684478</v>
      </c>
      <c r="BQ977" s="33">
        <v>0.6631388413681335</v>
      </c>
      <c r="BR977" s="33">
        <v>0.96049972278813478</v>
      </c>
      <c r="BS977" s="33">
        <v>0.75547325554462741</v>
      </c>
      <c r="BT977" s="33">
        <v>4.124101456957912</v>
      </c>
      <c r="BU977" s="33">
        <v>1.5304954804059363</v>
      </c>
      <c r="BV977" s="33">
        <v>0.86002625575338831</v>
      </c>
      <c r="BW977" s="33">
        <v>1.0563070885275319</v>
      </c>
      <c r="BX977" s="33">
        <v>0.92183530525581214</v>
      </c>
      <c r="BY977" s="33">
        <v>1.4624128769160043</v>
      </c>
      <c r="BZ977" s="33">
        <v>2.3466790177191821</v>
      </c>
      <c r="CA977" s="33">
        <v>1.0126237956978339</v>
      </c>
      <c r="CB977" s="33">
        <v>1.479163162362634</v>
      </c>
      <c r="CC977" s="33">
        <v>1.1263273796568047</v>
      </c>
      <c r="CD977" s="33">
        <v>1.8352743337331361</v>
      </c>
      <c r="CE977" s="33">
        <v>3.1096089501249864</v>
      </c>
      <c r="CF977" s="33">
        <v>0.81827649624470988</v>
      </c>
      <c r="CG977" s="33">
        <v>0.51693294490459885</v>
      </c>
      <c r="CH977" s="33">
        <v>1.2693130443969129</v>
      </c>
      <c r="CI977" s="33">
        <v>1.1955033329958309</v>
      </c>
      <c r="CJ977" s="33">
        <v>1.2205441736447633</v>
      </c>
      <c r="CK977" s="33">
        <v>0.41874346017182551</v>
      </c>
      <c r="CL977" s="33">
        <v>1.359863303627034</v>
      </c>
      <c r="CM977" s="33">
        <v>0.72463476822962869</v>
      </c>
      <c r="CN977" s="2">
        <f t="shared" si="64"/>
        <v>1.2782821594603799</v>
      </c>
      <c r="CO977" s="33">
        <f t="shared" si="65"/>
        <v>0.84234775088762659</v>
      </c>
      <c r="CR977" s="33">
        <v>41</v>
      </c>
      <c r="CS977" s="33" t="s">
        <v>470</v>
      </c>
      <c r="CT977" s="33">
        <v>2.1116170912454262</v>
      </c>
      <c r="CU977" s="33">
        <v>3.5113463098636224</v>
      </c>
      <c r="CV977" s="33">
        <v>0.90279114989058795</v>
      </c>
      <c r="CW977" s="33">
        <v>0.83104899947254329</v>
      </c>
      <c r="CX977" s="33">
        <v>9.7624544332815089E-2</v>
      </c>
      <c r="CY977" s="33">
        <v>1.4805246640933394</v>
      </c>
      <c r="CZ977" s="33">
        <v>1.2539532451214201</v>
      </c>
      <c r="DA977" s="33">
        <v>0.93648856963849803</v>
      </c>
      <c r="DB977" s="33">
        <v>1.6407129990560794</v>
      </c>
      <c r="DC977" s="2">
        <f t="shared" si="66"/>
        <v>1.4184563969682591</v>
      </c>
      <c r="DD977" s="33">
        <f t="shared" si="67"/>
        <v>0.97010434726803729</v>
      </c>
    </row>
    <row r="978" spans="1:108" x14ac:dyDescent="0.2">
      <c r="A978" s="33">
        <v>42</v>
      </c>
      <c r="B978" s="33" t="s">
        <v>470</v>
      </c>
      <c r="C978" s="33">
        <v>1.3463437745698774</v>
      </c>
      <c r="D978" s="33">
        <v>1.2480798928107573</v>
      </c>
      <c r="E978" s="33">
        <v>4.453975225740245</v>
      </c>
      <c r="F978" s="33">
        <v>1.0540366458970474</v>
      </c>
      <c r="G978" s="33">
        <v>0.5000732128964116</v>
      </c>
      <c r="H978" s="33">
        <v>3.0547751291155536</v>
      </c>
      <c r="I978" s="33">
        <v>1.9238221260064308</v>
      </c>
      <c r="J978" s="33">
        <v>3.0874307029258934</v>
      </c>
      <c r="K978" s="33">
        <v>0.7658202614079882</v>
      </c>
      <c r="L978" s="33">
        <v>2.1602259269975059</v>
      </c>
      <c r="M978" s="33">
        <v>0.38247064777518319</v>
      </c>
      <c r="N978" s="33">
        <v>0.5891755665336551</v>
      </c>
      <c r="O978" s="33">
        <v>0.47013570405644894</v>
      </c>
      <c r="P978" s="33">
        <v>0.63422377048750533</v>
      </c>
      <c r="Q978" s="33">
        <v>0.5222161760923103</v>
      </c>
      <c r="R978" s="33">
        <v>1.2014384045898068</v>
      </c>
      <c r="S978" s="33">
        <v>1.1102779358135468</v>
      </c>
      <c r="T978" s="33">
        <v>4.4785808577173052</v>
      </c>
      <c r="U978" s="33">
        <v>1.2264665612907848</v>
      </c>
      <c r="V978" s="33">
        <v>0.99923496284054125</v>
      </c>
      <c r="W978" s="33">
        <v>0.48985616417884875</v>
      </c>
      <c r="X978" s="33">
        <v>4.0540033988563371</v>
      </c>
      <c r="Y978" s="33">
        <v>4.221733277482433</v>
      </c>
      <c r="Z978" s="33">
        <v>0.74616360398921566</v>
      </c>
      <c r="AA978" s="33">
        <v>1.3640782411625765</v>
      </c>
      <c r="AB978" s="33">
        <v>0.37678439028981925</v>
      </c>
      <c r="AC978" s="33">
        <v>0.5162041826357342</v>
      </c>
      <c r="AD978" s="33">
        <v>0.19617313497653538</v>
      </c>
      <c r="AE978" s="33">
        <v>4.4548424653610867</v>
      </c>
      <c r="AF978" s="33">
        <v>0.64652628752582064</v>
      </c>
      <c r="AG978" s="33">
        <v>2.324440090639794</v>
      </c>
      <c r="AH978" s="33">
        <v>0.51480957957307338</v>
      </c>
      <c r="AI978" s="33">
        <v>9.6007956863209495E-2</v>
      </c>
      <c r="AJ978" s="33">
        <v>1.4470293562737446</v>
      </c>
      <c r="AK978" s="33">
        <v>1.5277351933836327</v>
      </c>
      <c r="AL978" s="33">
        <v>1.7649792190932077</v>
      </c>
      <c r="AM978" s="33">
        <v>0.68081952703005089</v>
      </c>
      <c r="AN978" s="33">
        <v>3.0509451587072274</v>
      </c>
      <c r="AO978" s="33">
        <v>0.62148913601415468</v>
      </c>
      <c r="AP978" s="33">
        <v>2.978422879929997</v>
      </c>
      <c r="AQ978" s="33">
        <v>4.8947396791389322</v>
      </c>
      <c r="AR978" s="2">
        <f t="shared" si="68"/>
        <v>1.6628435709431768</v>
      </c>
      <c r="AS978" s="33">
        <f t="shared" si="69"/>
        <v>1.4096099686045958</v>
      </c>
      <c r="AV978" s="33">
        <v>42</v>
      </c>
      <c r="AW978" s="33" t="s">
        <v>470</v>
      </c>
      <c r="AX978" s="33">
        <v>0.35185524950815389</v>
      </c>
      <c r="AY978" s="33">
        <v>0.89140387558636802</v>
      </c>
      <c r="AZ978" s="33">
        <v>0.89464828734519786</v>
      </c>
      <c r="BA978" s="33">
        <v>2.6746888832526405</v>
      </c>
      <c r="BB978" s="33">
        <v>2.146944103256236</v>
      </c>
      <c r="BC978" s="33">
        <v>1.4684267513713538</v>
      </c>
      <c r="BD978" s="33">
        <v>0.7153793046846777</v>
      </c>
      <c r="BE978" s="33">
        <v>0.81779355611204385</v>
      </c>
      <c r="BF978" s="33">
        <v>0.3879459337662774</v>
      </c>
      <c r="BG978" s="33">
        <v>1.0843146969361956</v>
      </c>
      <c r="BH978" s="33">
        <v>0.7647839049822146</v>
      </c>
      <c r="BI978" s="33">
        <v>0.43436935811419952</v>
      </c>
      <c r="BJ978" s="2">
        <f t="shared" si="70"/>
        <v>1.0527128254096298</v>
      </c>
      <c r="BK978" s="33">
        <f t="shared" si="63"/>
        <v>0.7213329029291432</v>
      </c>
      <c r="BM978" s="33">
        <v>42</v>
      </c>
      <c r="BN978" s="33" t="s">
        <v>470</v>
      </c>
      <c r="BO978" s="33">
        <v>0.52928635028838367</v>
      </c>
      <c r="BP978" s="33">
        <v>0.53513441100471781</v>
      </c>
      <c r="BQ978" s="33">
        <v>0.49324413900610753</v>
      </c>
      <c r="BR978" s="33">
        <v>1.0367304693584456</v>
      </c>
      <c r="BS978" s="33">
        <v>0.76090482399469339</v>
      </c>
      <c r="BT978" s="33">
        <v>4.6633209838109408</v>
      </c>
      <c r="BU978" s="33">
        <v>0.88004041102973662</v>
      </c>
      <c r="BV978" s="33">
        <v>0.92733263162223711</v>
      </c>
      <c r="BW978" s="33">
        <v>1.188344223704817</v>
      </c>
      <c r="BX978" s="33">
        <v>1.0420714666116024</v>
      </c>
      <c r="BY978" s="33">
        <v>1.6738999528851417</v>
      </c>
      <c r="BZ978" s="33">
        <v>2.7885848841572147</v>
      </c>
      <c r="CA978" s="33">
        <v>0.83025566954237684</v>
      </c>
      <c r="CB978" s="33">
        <v>2.6562442804987607</v>
      </c>
      <c r="CC978" s="33">
        <v>1.8280705145761467</v>
      </c>
      <c r="CD978" s="33">
        <v>1.0625202737080985</v>
      </c>
      <c r="CE978" s="33">
        <v>3.2079008173027179</v>
      </c>
      <c r="CF978" s="33">
        <v>0.91180178010824775</v>
      </c>
      <c r="CG978" s="33">
        <v>0.64267346864001784</v>
      </c>
      <c r="CH978" s="33">
        <v>1.392719285181879</v>
      </c>
      <c r="CI978" s="33">
        <v>1.1460320305042477</v>
      </c>
      <c r="CJ978" s="33">
        <v>1.1569326070558645</v>
      </c>
      <c r="CK978" s="33">
        <v>0.34396659704308979</v>
      </c>
      <c r="CL978" s="33">
        <v>1.2790069426425139</v>
      </c>
      <c r="CM978" s="33">
        <v>0.71443095128221645</v>
      </c>
      <c r="CN978" s="2">
        <f t="shared" si="64"/>
        <v>1.3476579986224086</v>
      </c>
      <c r="CO978" s="33">
        <f t="shared" si="65"/>
        <v>1.0025625392934294</v>
      </c>
      <c r="CR978" s="33">
        <v>42</v>
      </c>
      <c r="CS978" s="33" t="s">
        <v>470</v>
      </c>
      <c r="CT978" s="33">
        <v>1.7276682820658709</v>
      </c>
      <c r="CU978" s="33">
        <v>3.5969347595350665</v>
      </c>
      <c r="CV978" s="33">
        <v>0.82832917386861549</v>
      </c>
      <c r="CW978" s="33">
        <v>0.85621581911010258</v>
      </c>
      <c r="CX978" s="33">
        <v>7.9127199941858489E-2</v>
      </c>
      <c r="CY978" s="33">
        <v>1.3535842625476091</v>
      </c>
      <c r="CZ978" s="33">
        <v>0.88783751040871872</v>
      </c>
      <c r="DA978" s="33">
        <v>0.96219012623561073</v>
      </c>
      <c r="DB978" s="33">
        <v>1.7763116966118417</v>
      </c>
      <c r="DC978" s="2">
        <f t="shared" si="66"/>
        <v>1.340910981147255</v>
      </c>
      <c r="DD978" s="33">
        <f t="shared" si="67"/>
        <v>0.99167987331811791</v>
      </c>
    </row>
    <row r="979" spans="1:108" x14ac:dyDescent="0.2">
      <c r="A979" s="33">
        <v>43</v>
      </c>
      <c r="B979" s="33" t="s">
        <v>470</v>
      </c>
      <c r="C979" s="33">
        <v>1.2801297121217692</v>
      </c>
      <c r="D979" s="33">
        <v>1.2113859122682322</v>
      </c>
      <c r="E979" s="33">
        <v>3.7205950668602124</v>
      </c>
      <c r="F979" s="33">
        <v>1.2746487325935465</v>
      </c>
      <c r="G979" s="33">
        <v>0.40005692436487827</v>
      </c>
      <c r="H979" s="33">
        <v>3.0408742075081832</v>
      </c>
      <c r="I979" s="33">
        <v>1.8229773577577137</v>
      </c>
      <c r="J979" s="33">
        <v>2.8933960457012229</v>
      </c>
      <c r="K979" s="33">
        <v>0.71238781083171909</v>
      </c>
      <c r="L979" s="33">
        <v>2.134201473861165</v>
      </c>
      <c r="M979" s="33">
        <v>0.27949719911672449</v>
      </c>
      <c r="N979" s="33">
        <v>0.60225997751523452</v>
      </c>
      <c r="O979" s="33">
        <v>0.48960835389258189</v>
      </c>
      <c r="P979" s="33">
        <v>0.67502238423701322</v>
      </c>
      <c r="Q979" s="33">
        <v>0.48852510333411647</v>
      </c>
      <c r="R979" s="33">
        <v>1.0071938721112152</v>
      </c>
      <c r="S979" s="33">
        <v>1.0900915172783465</v>
      </c>
      <c r="T979" s="33">
        <v>4.4785808577173052</v>
      </c>
      <c r="U979" s="33">
        <v>1.3322788660080784</v>
      </c>
      <c r="V979" s="33">
        <v>1.0482179974647035</v>
      </c>
      <c r="W979" s="33">
        <v>0.47478249812411955</v>
      </c>
      <c r="X979" s="33">
        <v>3.913240678936809</v>
      </c>
      <c r="Y979" s="33">
        <v>3.8945498386603647</v>
      </c>
      <c r="Z979" s="33">
        <v>0.70005257350824734</v>
      </c>
      <c r="AA979" s="33">
        <v>1.2937096204507168</v>
      </c>
      <c r="AB979" s="33">
        <v>0.32026789439797965</v>
      </c>
      <c r="AC979" s="33">
        <v>0.45325295841516283</v>
      </c>
      <c r="AD979" s="33">
        <v>0.1920854590173699</v>
      </c>
      <c r="AE979" s="33">
        <v>4.0771102435815028</v>
      </c>
      <c r="AF979" s="33">
        <v>0.63008845258290347</v>
      </c>
      <c r="AG979" s="33">
        <v>2.0278494162347753</v>
      </c>
      <c r="AH979" s="33">
        <v>0.41920130815640716</v>
      </c>
      <c r="AI979" s="33">
        <v>0.10080924346777352</v>
      </c>
      <c r="AJ979" s="33">
        <v>1.4068267463868707</v>
      </c>
      <c r="AK979" s="33">
        <v>1.6258472891228137</v>
      </c>
      <c r="AL979" s="33">
        <v>1.8171980063691888</v>
      </c>
      <c r="AM979" s="33">
        <v>0.70166193276278621</v>
      </c>
      <c r="AN979" s="33">
        <v>3.3177890920489923</v>
      </c>
      <c r="AO979" s="33">
        <v>0.63220644221432509</v>
      </c>
      <c r="AP979" s="33">
        <v>2.2840673636609874</v>
      </c>
      <c r="AQ979" s="33">
        <v>5.3324830220517923</v>
      </c>
      <c r="AR979" s="2">
        <f t="shared" si="68"/>
        <v>1.5999270598218502</v>
      </c>
      <c r="AS979" s="33">
        <f t="shared" si="69"/>
        <v>1.3629598255338382</v>
      </c>
      <c r="AV979" s="33">
        <v>43</v>
      </c>
      <c r="AW979" s="33" t="s">
        <v>470</v>
      </c>
      <c r="AX979" s="33">
        <v>0.37934977257628982</v>
      </c>
      <c r="AY979" s="33">
        <v>0.85149112706267405</v>
      </c>
      <c r="AZ979" s="33">
        <v>0.71758435764129302</v>
      </c>
      <c r="BA979" s="33">
        <v>2.1779613408078435</v>
      </c>
      <c r="BB979" s="33">
        <v>2.0144169923947901</v>
      </c>
      <c r="BC979" s="33">
        <v>1.4449324646701509</v>
      </c>
      <c r="BD979" s="33">
        <v>0.75010762061324754</v>
      </c>
      <c r="BE979" s="33">
        <v>0.5821581730184433</v>
      </c>
      <c r="BF979" s="33">
        <v>0.51726124502170323</v>
      </c>
      <c r="BG979" s="33">
        <v>1.0749731904106268</v>
      </c>
      <c r="BH979" s="33">
        <v>0.74354039319868015</v>
      </c>
      <c r="BI979" s="33">
        <v>0.48009296824310349</v>
      </c>
      <c r="BJ979" s="2">
        <f t="shared" si="70"/>
        <v>0.97782247047157045</v>
      </c>
      <c r="BK979" s="33">
        <f t="shared" si="63"/>
        <v>0.60309470770481244</v>
      </c>
      <c r="BM979" s="33">
        <v>43</v>
      </c>
      <c r="BN979" s="33" t="s">
        <v>470</v>
      </c>
      <c r="BO979" s="33">
        <v>0.46660647190623505</v>
      </c>
      <c r="BP979" s="33">
        <v>0.44594581295259245</v>
      </c>
      <c r="BQ979" s="33">
        <v>0.42199826444530308</v>
      </c>
      <c r="BR979" s="33">
        <v>0.93762885224608827</v>
      </c>
      <c r="BS979" s="33">
        <v>0.77177578736233277</v>
      </c>
      <c r="BT979" s="33">
        <v>4.3907461316023797</v>
      </c>
      <c r="BU979" s="33">
        <v>1.3009258810276088</v>
      </c>
      <c r="BV979" s="33">
        <v>0.85254640205111776</v>
      </c>
      <c r="BW979" s="33">
        <v>1.2717368008069092</v>
      </c>
      <c r="BX979" s="33">
        <v>1.0621067043606645</v>
      </c>
      <c r="BY979" s="33">
        <v>1.6963971599580168</v>
      </c>
      <c r="BZ979" s="33">
        <v>2.5447736700166952</v>
      </c>
      <c r="CA979" s="33">
        <v>0.66708377255814311</v>
      </c>
      <c r="CB979" s="33">
        <v>1.4895774200516847</v>
      </c>
      <c r="CC979" s="33">
        <v>1.297340208654318</v>
      </c>
      <c r="CD979" s="33">
        <v>0.93373234605761291</v>
      </c>
      <c r="CE979" s="33">
        <v>2.6181496142363323</v>
      </c>
      <c r="CF979" s="33">
        <v>0.79490238950929926</v>
      </c>
      <c r="CG979" s="33">
        <v>0.49597523292565771</v>
      </c>
      <c r="CH979" s="33">
        <v>1.4103446034555047</v>
      </c>
      <c r="CI979" s="33">
        <v>1.1955033329958309</v>
      </c>
      <c r="CJ979" s="33">
        <v>1.0734421192101862</v>
      </c>
      <c r="CK979" s="33">
        <v>0.38883189452632011</v>
      </c>
      <c r="CL979" s="33">
        <v>1.242253226490327</v>
      </c>
      <c r="CM979" s="33">
        <v>0.69401911828576734</v>
      </c>
      <c r="CN979" s="2">
        <f t="shared" si="64"/>
        <v>1.2185737287077172</v>
      </c>
      <c r="CO979" s="33">
        <f t="shared" si="65"/>
        <v>0.87657733534551074</v>
      </c>
      <c r="CR979" s="33">
        <v>43</v>
      </c>
      <c r="CS979" s="33" t="s">
        <v>470</v>
      </c>
      <c r="CT979" s="33">
        <v>1.7596978025782097</v>
      </c>
      <c r="CU979" s="33">
        <v>2.5693800582923121</v>
      </c>
      <c r="CV979" s="33">
        <v>0.82832917386861549</v>
      </c>
      <c r="CW979" s="33">
        <v>0.84363240929132288</v>
      </c>
      <c r="CX979" s="33">
        <v>9.9681449029089458E-2</v>
      </c>
      <c r="CY979" s="33">
        <v>1.3535842625476091</v>
      </c>
      <c r="CZ979" s="33">
        <v>0.87319161571613357</v>
      </c>
      <c r="DA979" s="33">
        <v>0.92913771291627856</v>
      </c>
      <c r="DB979" s="33">
        <v>1.5186764027822253</v>
      </c>
      <c r="DC979" s="2">
        <f t="shared" si="66"/>
        <v>1.197256765224644</v>
      </c>
      <c r="DD979" s="33">
        <f t="shared" si="67"/>
        <v>0.70440990344193632</v>
      </c>
    </row>
    <row r="980" spans="1:108" x14ac:dyDescent="0.2">
      <c r="A980" s="33">
        <v>44</v>
      </c>
      <c r="B980" s="33" t="s">
        <v>470</v>
      </c>
      <c r="C980" s="33">
        <v>1.3022187233544582</v>
      </c>
      <c r="D980" s="33">
        <v>1.2572864257439957</v>
      </c>
      <c r="E980" s="33">
        <v>3.488052355622191</v>
      </c>
      <c r="F980" s="33">
        <v>1.1275773698372016</v>
      </c>
      <c r="G980" s="33">
        <v>0.48006940653935459</v>
      </c>
      <c r="H980" s="33">
        <v>2.9807003550707991</v>
      </c>
      <c r="I980" s="33">
        <v>1.4273506644848484</v>
      </c>
      <c r="J980" s="33">
        <v>2.2313950361148334</v>
      </c>
      <c r="K980" s="33">
        <v>0.60552876144246814</v>
      </c>
      <c r="L980" s="33">
        <v>1.6136624396154935</v>
      </c>
      <c r="M980" s="33">
        <v>0.33098392344595384</v>
      </c>
      <c r="N980" s="33">
        <v>0.4320495130459277</v>
      </c>
      <c r="O980" s="33">
        <v>0.51186509993034257</v>
      </c>
      <c r="P980" s="33">
        <v>0.64906060109309938</v>
      </c>
      <c r="Q980" s="33">
        <v>0.26742421661741944</v>
      </c>
      <c r="R980" s="33">
        <v>0.89688139492275099</v>
      </c>
      <c r="S980" s="33">
        <v>1.1102779358135468</v>
      </c>
      <c r="T980" s="33">
        <v>4.4382341797282585</v>
      </c>
      <c r="U980" s="33">
        <v>1.4621399614799588</v>
      </c>
      <c r="V980" s="33">
        <v>1.0923019225203912</v>
      </c>
      <c r="W980" s="33">
        <v>0.36174085488503638</v>
      </c>
      <c r="X980" s="33">
        <v>3.800628186427816</v>
      </c>
      <c r="Y980" s="33">
        <v>4.0423115021139511</v>
      </c>
      <c r="Z980" s="33">
        <v>0.71681990737778556</v>
      </c>
      <c r="AA980" s="33">
        <v>1.2341667700740269</v>
      </c>
      <c r="AB980" s="33">
        <v>0.36736691206056804</v>
      </c>
      <c r="AC980" s="33">
        <v>0.49941741973397341</v>
      </c>
      <c r="AD980" s="33">
        <v>0.22478182225306403</v>
      </c>
      <c r="AE980" s="33">
        <v>3.8612632597074543</v>
      </c>
      <c r="AF980" s="33">
        <v>0.70131531362121291</v>
      </c>
      <c r="AG980" s="33">
        <v>2.1451076463897341</v>
      </c>
      <c r="AH980" s="33">
        <v>0.4664797080578364</v>
      </c>
      <c r="AI980" s="33">
        <v>0.2112171100939926</v>
      </c>
      <c r="AJ980" s="33">
        <v>1.6537478357414226</v>
      </c>
      <c r="AK980" s="33">
        <v>1.5908068430337616</v>
      </c>
      <c r="AL980" s="33">
        <v>1.9320800903208679</v>
      </c>
      <c r="AM980" s="33">
        <v>0.67387396395674504</v>
      </c>
      <c r="AN980" s="33">
        <v>3.4156323555552932</v>
      </c>
      <c r="AO980" s="33">
        <v>0.76078766501735573</v>
      </c>
      <c r="AP980" s="33">
        <v>2.2109751330991108</v>
      </c>
      <c r="AQ980" s="33">
        <v>4.8947396791389322</v>
      </c>
      <c r="AR980" s="2">
        <f t="shared" si="68"/>
        <v>1.5480565918312981</v>
      </c>
      <c r="AS980" s="33">
        <f t="shared" si="69"/>
        <v>1.3026460106168198</v>
      </c>
      <c r="AV980" s="33">
        <v>44</v>
      </c>
      <c r="AW980" s="33" t="s">
        <v>470</v>
      </c>
      <c r="AX980" s="33">
        <v>0.36835196334903542</v>
      </c>
      <c r="AY980" s="33">
        <v>0.86479537657057193</v>
      </c>
      <c r="AZ980" s="33">
        <v>0.79213678399821641</v>
      </c>
      <c r="BA980" s="33">
        <v>2.1206556184012353</v>
      </c>
      <c r="BB980" s="33">
        <v>1.9879121154781461</v>
      </c>
      <c r="BC980" s="33">
        <v>1.1923628411061173</v>
      </c>
      <c r="BD980" s="33">
        <v>0.64592600663918542</v>
      </c>
      <c r="BE980" s="33">
        <v>0.78314070684309667</v>
      </c>
      <c r="BF980" s="33">
        <v>0.44672100389048713</v>
      </c>
      <c r="BG980" s="33">
        <v>1.233859563649552</v>
      </c>
      <c r="BH980" s="33">
        <v>0.7647839049822146</v>
      </c>
      <c r="BI980" s="33">
        <v>0.53610430834917122</v>
      </c>
      <c r="BJ980" s="2">
        <f t="shared" si="70"/>
        <v>0.97806251610475259</v>
      </c>
      <c r="BK980" s="33">
        <f t="shared" si="63"/>
        <v>0.57568919448688771</v>
      </c>
      <c r="BM980" s="33">
        <v>44</v>
      </c>
      <c r="BN980" s="33" t="s">
        <v>470</v>
      </c>
      <c r="BO980" s="33">
        <v>0.49446549569340992</v>
      </c>
      <c r="BP980" s="33">
        <v>0.5694385864684478</v>
      </c>
      <c r="BQ980" s="33">
        <v>0.49324413900610753</v>
      </c>
      <c r="BR980" s="33">
        <v>1.0024269078302981</v>
      </c>
      <c r="BS980" s="33">
        <v>0.36414988017964139</v>
      </c>
      <c r="BT980" s="33">
        <v>4.8470114335948162</v>
      </c>
      <c r="BU980" s="33">
        <v>0.99481733958129581</v>
      </c>
      <c r="BV980" s="33">
        <v>0.89741937053894805</v>
      </c>
      <c r="BW980" s="33">
        <v>1.212668170593955</v>
      </c>
      <c r="BX980" s="33">
        <v>0.98194926345680411</v>
      </c>
      <c r="BY980" s="33">
        <v>1.286922813317257</v>
      </c>
      <c r="BZ980" s="33">
        <v>2.7123927042233071</v>
      </c>
      <c r="CA980" s="33">
        <v>0.57110065218760886</v>
      </c>
      <c r="CB980" s="33">
        <v>1.7604124055082881</v>
      </c>
      <c r="CC980" s="33">
        <v>1.2442671780621353</v>
      </c>
      <c r="CD980" s="33">
        <v>1.3201093760701319</v>
      </c>
      <c r="CE980" s="33">
        <v>2.8415415583262349</v>
      </c>
      <c r="CF980" s="33">
        <v>0.79490238950929926</v>
      </c>
      <c r="CG980" s="33">
        <v>0.55186150684646273</v>
      </c>
      <c r="CH980" s="33">
        <v>1.5513834157314932</v>
      </c>
      <c r="CI980" s="33">
        <v>1.2614605467675222</v>
      </c>
      <c r="CJ980" s="33">
        <v>1.1052470846439735</v>
      </c>
      <c r="CK980" s="33">
        <v>0.43369719200955048</v>
      </c>
      <c r="CL980" s="33">
        <v>1.477473380763741</v>
      </c>
      <c r="CM980" s="33">
        <v>0.68381110223673047</v>
      </c>
      <c r="CN980" s="2">
        <f t="shared" si="64"/>
        <v>1.2581669557258985</v>
      </c>
      <c r="CO980" s="33">
        <f t="shared" si="65"/>
        <v>0.97674255025541445</v>
      </c>
      <c r="CR980" s="33">
        <v>44</v>
      </c>
      <c r="CS980" s="33" t="s">
        <v>470</v>
      </c>
      <c r="CT980" s="33">
        <v>2.079688929975215</v>
      </c>
      <c r="CU980" s="33">
        <v>2.0553560550782217</v>
      </c>
      <c r="CV980" s="33">
        <v>0.7166362098356569</v>
      </c>
      <c r="CW980" s="33">
        <v>1.1080653326300578</v>
      </c>
      <c r="CX980" s="33">
        <v>6.987852774638019E-2</v>
      </c>
      <c r="CY980" s="33">
        <v>1.565070382589248</v>
      </c>
      <c r="CZ980" s="33">
        <v>0.83108862255019222</v>
      </c>
      <c r="DA980" s="33">
        <v>0.86670302625259299</v>
      </c>
      <c r="DB980" s="33">
        <v>1.7763116966118417</v>
      </c>
      <c r="DC980" s="2">
        <f t="shared" si="66"/>
        <v>1.2298665314743784</v>
      </c>
      <c r="DD980" s="33">
        <f t="shared" si="67"/>
        <v>0.68276273504516682</v>
      </c>
    </row>
    <row r="981" spans="1:108" x14ac:dyDescent="0.2">
      <c r="A981" s="33">
        <v>45</v>
      </c>
      <c r="B981" s="33" t="s">
        <v>470</v>
      </c>
      <c r="C981" s="33">
        <v>1.269111692130404</v>
      </c>
      <c r="D981" s="33">
        <v>1.1104224027802763</v>
      </c>
      <c r="E981" s="33">
        <v>3.4701689836268628</v>
      </c>
      <c r="F981" s="33">
        <v>1.2011080086533923</v>
      </c>
      <c r="G981" s="33">
        <v>0.42672958059220484</v>
      </c>
      <c r="H981" s="33">
        <v>2.4530366047417131</v>
      </c>
      <c r="I981" s="33">
        <v>1.3730488989063545</v>
      </c>
      <c r="J981" s="33">
        <v>2.0658953707130485</v>
      </c>
      <c r="K981" s="33">
        <v>0.7658202614079882</v>
      </c>
      <c r="L981" s="33">
        <v>1.8305531089854896</v>
      </c>
      <c r="M981" s="33">
        <v>0.27214368200610811</v>
      </c>
      <c r="N981" s="33">
        <v>0.54988462635265878</v>
      </c>
      <c r="O981" s="33">
        <v>0.5174292864397827</v>
      </c>
      <c r="P981" s="33">
        <v>0.69727763014540423</v>
      </c>
      <c r="Q981" s="33">
        <v>0.52432357376731198</v>
      </c>
      <c r="R981" s="33">
        <v>1.3333336076092255</v>
      </c>
      <c r="S981" s="33">
        <v>1.2314005997543374</v>
      </c>
      <c r="T981" s="33">
        <v>4.3171941457611176</v>
      </c>
      <c r="U981" s="33">
        <v>1.2841812844989047</v>
      </c>
      <c r="V981" s="33">
        <v>0.99923496284054125</v>
      </c>
      <c r="W981" s="33">
        <v>0.91188625719710903</v>
      </c>
      <c r="X981" s="33">
        <v>3.7349378875438717</v>
      </c>
      <c r="Y981" s="33">
        <v>3.5040374912980621</v>
      </c>
      <c r="Z981" s="33">
        <v>0.67909254383158624</v>
      </c>
      <c r="AA981" s="33">
        <v>1.2449925404091962</v>
      </c>
      <c r="AB981" s="33">
        <v>0.32968537262723085</v>
      </c>
      <c r="AC981" s="33">
        <v>0.45325295841516283</v>
      </c>
      <c r="AD981" s="33">
        <v>0.23295549269218513</v>
      </c>
      <c r="AE981" s="33">
        <v>3.8132958928339589</v>
      </c>
      <c r="AF981" s="33">
        <v>0.60817284214474654</v>
      </c>
      <c r="AG981" s="33">
        <v>1.9174898975393206</v>
      </c>
      <c r="AH981" s="33">
        <v>0.60936637937593197</v>
      </c>
      <c r="AI981" s="33">
        <v>0.2112171100939926</v>
      </c>
      <c r="AJ981" s="33">
        <v>1.7283980130467902</v>
      </c>
      <c r="AK981" s="33">
        <v>1.3104890408721692</v>
      </c>
      <c r="AL981" s="33">
        <v>1.9947433869965663</v>
      </c>
      <c r="AM981" s="33">
        <v>0.59050719928221296</v>
      </c>
      <c r="AN981" s="33">
        <v>2.8641514776820696</v>
      </c>
      <c r="AO981" s="33">
        <v>1.1143970492252788</v>
      </c>
      <c r="AP981" s="33">
        <v>3.8555033342212939</v>
      </c>
      <c r="AQ981" s="33">
        <v>4.9444838920186367</v>
      </c>
      <c r="AR981" s="2">
        <f t="shared" si="68"/>
        <v>1.5693988870990367</v>
      </c>
      <c r="AS981" s="33">
        <f t="shared" si="69"/>
        <v>1.2634634772972737</v>
      </c>
      <c r="AV981" s="33">
        <v>45</v>
      </c>
      <c r="AW981" s="33" t="s">
        <v>470</v>
      </c>
      <c r="AX981" s="33">
        <v>0.33538341758860091</v>
      </c>
      <c r="AY981" s="33">
        <v>0.73840363777716933</v>
      </c>
      <c r="AZ981" s="33">
        <v>0.89464828734519786</v>
      </c>
      <c r="BA981" s="33">
        <v>2.1970678334681359</v>
      </c>
      <c r="BB981" s="33">
        <v>1.7957476684151374</v>
      </c>
      <c r="BC981" s="33">
        <v>1.174740917774995</v>
      </c>
      <c r="BD981" s="33">
        <v>0.54868872232617827</v>
      </c>
      <c r="BE981" s="33">
        <v>0.84551469497427589</v>
      </c>
      <c r="BF981" s="33">
        <v>0.75236152551854218</v>
      </c>
      <c r="BG981" s="33">
        <v>1.4769002579228518</v>
      </c>
      <c r="BH981" s="33">
        <v>0.88162540488852603</v>
      </c>
      <c r="BI981" s="33">
        <v>0.63898160812080718</v>
      </c>
      <c r="BJ981" s="2">
        <f t="shared" si="70"/>
        <v>1.0233386646767013</v>
      </c>
      <c r="BK981" s="33">
        <f t="shared" si="63"/>
        <v>0.55775651990711106</v>
      </c>
      <c r="BM981" s="33">
        <v>45</v>
      </c>
      <c r="BN981" s="33" t="s">
        <v>470</v>
      </c>
      <c r="BO981" s="33">
        <v>0.45267696001264768</v>
      </c>
      <c r="BP981" s="33">
        <v>0.56257944499088153</v>
      </c>
      <c r="BQ981" s="33">
        <v>0.37815308829456584</v>
      </c>
      <c r="BR981" s="33">
        <v>0.8461563472175907</v>
      </c>
      <c r="BS981" s="33">
        <v>0.72829976035928279</v>
      </c>
      <c r="BT981" s="33">
        <v>4.6099920488820478</v>
      </c>
      <c r="BU981" s="33">
        <v>1.0713562816492812</v>
      </c>
      <c r="BV981" s="33">
        <v>0.88993951683667727</v>
      </c>
      <c r="BW981" s="33">
        <v>1.3203813588821018</v>
      </c>
      <c r="BX981" s="33">
        <v>1.162307627967393</v>
      </c>
      <c r="BY981" s="33">
        <v>1.2644237549271444</v>
      </c>
      <c r="BZ981" s="33">
        <v>2.2400112196943729</v>
      </c>
      <c r="CA981" s="33">
        <v>0.54710437846637083</v>
      </c>
      <c r="CB981" s="33">
        <v>1.3333292690939058</v>
      </c>
      <c r="CC981" s="33">
        <v>1.1617085913196985</v>
      </c>
      <c r="CD981" s="33">
        <v>1.5454948729890126</v>
      </c>
      <c r="CE981" s="33">
        <v>2.6360205285971547</v>
      </c>
      <c r="CF981" s="33">
        <v>0.79490238950929926</v>
      </c>
      <c r="CG981" s="33">
        <v>0.60774490669815395</v>
      </c>
      <c r="CH981" s="33">
        <v>1.6571570850254371</v>
      </c>
      <c r="CI981" s="33">
        <v>1.2202355920788077</v>
      </c>
      <c r="CJ981" s="33">
        <v>0.95417022739083512</v>
      </c>
      <c r="CK981" s="33">
        <v>0.40877362195166639</v>
      </c>
      <c r="CL981" s="33">
        <v>1.2937078242532916</v>
      </c>
      <c r="CM981" s="33">
        <v>0.87772981435543362</v>
      </c>
      <c r="CN981" s="2">
        <f t="shared" si="64"/>
        <v>1.2225742604577223</v>
      </c>
      <c r="CO981" s="33">
        <f t="shared" si="65"/>
        <v>0.88900774274098682</v>
      </c>
      <c r="CR981" s="33">
        <v>45</v>
      </c>
      <c r="CS981" s="33" t="s">
        <v>470</v>
      </c>
      <c r="CT981" s="33">
        <v>1.5997529185007706</v>
      </c>
      <c r="CU981" s="33">
        <v>2.2267796070138228</v>
      </c>
      <c r="CV981" s="33">
        <v>0.55841121183072417</v>
      </c>
      <c r="CW981" s="33">
        <v>0.74289260388334089</v>
      </c>
      <c r="CX981" s="33">
        <v>8.5291994880476507E-2</v>
      </c>
      <c r="CY981" s="33">
        <v>1.7342836433829325</v>
      </c>
      <c r="CZ981" s="33">
        <v>0.86220983074685531</v>
      </c>
      <c r="DA981" s="33">
        <v>0.74551436967246243</v>
      </c>
      <c r="DB981" s="33">
        <v>1.6949502465520525</v>
      </c>
      <c r="DC981" s="2">
        <f t="shared" si="66"/>
        <v>1.1388984918292708</v>
      </c>
      <c r="DD981" s="33">
        <f t="shared" si="67"/>
        <v>0.69774006931808885</v>
      </c>
    </row>
    <row r="982" spans="1:108" x14ac:dyDescent="0.2">
      <c r="A982" s="33">
        <v>46</v>
      </c>
      <c r="B982" s="33" t="s">
        <v>470</v>
      </c>
      <c r="C982" s="33">
        <v>1.3408347645741949</v>
      </c>
      <c r="D982" s="33">
        <v>1.3398809197622841</v>
      </c>
      <c r="E982" s="33">
        <v>3.0766464867815095</v>
      </c>
      <c r="F982" s="33">
        <v>1.4462370317045972</v>
      </c>
      <c r="G982" s="33">
        <v>0.36672090477478547</v>
      </c>
      <c r="H982" s="33">
        <v>2.4067636739116995</v>
      </c>
      <c r="I982" s="33">
        <v>4.3673856190729889</v>
      </c>
      <c r="J982" s="33">
        <v>2.0716033082693253</v>
      </c>
      <c r="K982" s="33">
        <v>0.96172559273997138</v>
      </c>
      <c r="L982" s="33">
        <v>1.6223396369237426</v>
      </c>
      <c r="M982" s="33">
        <v>0.35305052705526035</v>
      </c>
      <c r="N982" s="33">
        <v>0.52371580438949994</v>
      </c>
      <c r="O982" s="33">
        <v>0.53411784007428798</v>
      </c>
      <c r="P982" s="33">
        <v>0.63051723325198261</v>
      </c>
      <c r="Q982" s="33">
        <v>0.45272966512779134</v>
      </c>
      <c r="R982" s="33">
        <v>0.88888830435367638</v>
      </c>
      <c r="S982" s="33">
        <v>0.9487824348023558</v>
      </c>
      <c r="T982" s="33">
        <v>5.5477968746992019</v>
      </c>
      <c r="U982" s="33">
        <v>1.5006164436187055</v>
      </c>
      <c r="V982" s="33">
        <v>0.89637381455403342</v>
      </c>
      <c r="W982" s="33">
        <v>0.73101311671174452</v>
      </c>
      <c r="X982" s="33">
        <v>3.8757006074633997</v>
      </c>
      <c r="Y982" s="33">
        <v>2.8180061593838084</v>
      </c>
      <c r="Z982" s="33">
        <v>0.59944512093206503</v>
      </c>
      <c r="AA982" s="33">
        <v>1.2449925404091962</v>
      </c>
      <c r="AB982" s="33">
        <v>0.25433004477144461</v>
      </c>
      <c r="AC982" s="33">
        <v>0.44905540435075419</v>
      </c>
      <c r="AD982" s="33">
        <v>0.1920854590173699</v>
      </c>
      <c r="AE982" s="33">
        <v>3.8312839637643541</v>
      </c>
      <c r="AF982" s="33">
        <v>0.46023909034428923</v>
      </c>
      <c r="AG982" s="33">
        <v>1.7795412086220237</v>
      </c>
      <c r="AH982" s="33">
        <v>0.46122688871518797</v>
      </c>
      <c r="AI982" s="33">
        <v>0.22081968330312068</v>
      </c>
      <c r="AJ982" s="33">
        <v>1.7685840854553068</v>
      </c>
      <c r="AK982" s="33">
        <v>1.2544237504746032</v>
      </c>
      <c r="AL982" s="33">
        <v>1.7336494506166618</v>
      </c>
      <c r="AM982" s="33">
        <v>0.68081952703005089</v>
      </c>
      <c r="AN982" s="33">
        <v>2.6062003903277491</v>
      </c>
      <c r="AO982" s="33">
        <v>0.88937329642022189</v>
      </c>
      <c r="AP982" s="33">
        <v>4.0382320311651823</v>
      </c>
      <c r="AQ982" s="33">
        <v>3.8600821543225896</v>
      </c>
      <c r="AR982" s="2">
        <f t="shared" si="68"/>
        <v>1.5859958744888538</v>
      </c>
      <c r="AS982" s="33">
        <f t="shared" si="69"/>
        <v>1.3478595086575207</v>
      </c>
      <c r="AV982" s="33">
        <v>46</v>
      </c>
      <c r="AW982" s="33" t="s">
        <v>470</v>
      </c>
      <c r="AX982" s="33">
        <v>0.30788889452046503</v>
      </c>
      <c r="AY982" s="33">
        <v>0.76501213679296531</v>
      </c>
      <c r="AZ982" s="33">
        <v>0.88533115115679395</v>
      </c>
      <c r="BA982" s="33">
        <v>2.2161743261284288</v>
      </c>
      <c r="BB982" s="33">
        <v>1.7162303113869795</v>
      </c>
      <c r="BC982" s="33">
        <v>1.3861943313067027</v>
      </c>
      <c r="BD982" s="33">
        <v>0.66676232943399782</v>
      </c>
      <c r="BE982" s="33">
        <v>0.87323583383650782</v>
      </c>
      <c r="BF982" s="33">
        <v>0.56427114413890678</v>
      </c>
      <c r="BG982" s="33">
        <v>1.112339216512902</v>
      </c>
      <c r="BH982" s="33">
        <v>0.74354039319868015</v>
      </c>
      <c r="BI982" s="33">
        <v>0.47095087987619683</v>
      </c>
      <c r="BJ982" s="2">
        <f t="shared" si="70"/>
        <v>0.97566091235746066</v>
      </c>
      <c r="BK982" s="33">
        <f t="shared" si="63"/>
        <v>0.55487478636411425</v>
      </c>
      <c r="BM982" s="33">
        <v>46</v>
      </c>
      <c r="BN982" s="33" t="s">
        <v>470</v>
      </c>
      <c r="BO982" s="33">
        <v>0.49446549569340992</v>
      </c>
      <c r="BP982" s="33">
        <v>0.43908667147502611</v>
      </c>
      <c r="BQ982" s="33">
        <v>0.54805004548694158</v>
      </c>
      <c r="BR982" s="33">
        <v>0.90713984675987058</v>
      </c>
      <c r="BS982" s="33">
        <v>0.7228603654417094</v>
      </c>
      <c r="BT982" s="33">
        <v>4.0826243445276154</v>
      </c>
      <c r="BU982" s="33">
        <v>1.4157185518543771</v>
      </c>
      <c r="BV982" s="33">
        <v>0.94228926216388154</v>
      </c>
      <c r="BW982" s="33">
        <v>1.0215590695006322</v>
      </c>
      <c r="BX982" s="33">
        <v>1.1422723902183309</v>
      </c>
      <c r="BY982" s="33">
        <v>1.3049213195024523</v>
      </c>
      <c r="BZ982" s="33">
        <v>2.3619136920579789</v>
      </c>
      <c r="CA982" s="33">
        <v>0.39353257058216673</v>
      </c>
      <c r="CB982" s="33">
        <v>1.4479118178899772</v>
      </c>
      <c r="CC982" s="33">
        <v>1.037873137401728</v>
      </c>
      <c r="CD982" s="33">
        <v>1.4488973037206172</v>
      </c>
      <c r="CE982" s="33">
        <v>3.2525799413979812</v>
      </c>
      <c r="CF982" s="33">
        <v>0.98193371928844475</v>
      </c>
      <c r="CG982" s="33">
        <v>0.49597523292565771</v>
      </c>
      <c r="CH982" s="33">
        <v>1.1282814853383212</v>
      </c>
      <c r="CI982" s="33">
        <v>1.0800748167325562</v>
      </c>
      <c r="CJ982" s="33">
        <v>0.8468260154698164</v>
      </c>
      <c r="CK982" s="33">
        <v>0.3938178391289136</v>
      </c>
      <c r="CL982" s="33">
        <v>0.94822954577380214</v>
      </c>
      <c r="CM982" s="33">
        <v>0.78587446632060054</v>
      </c>
      <c r="CN982" s="2">
        <f t="shared" si="64"/>
        <v>1.1849883578661125</v>
      </c>
      <c r="CO982" s="33">
        <f t="shared" si="65"/>
        <v>0.87115222882613219</v>
      </c>
      <c r="CR982" s="33">
        <v>46</v>
      </c>
      <c r="CS982" s="33" t="s">
        <v>470</v>
      </c>
      <c r="CT982" s="33">
        <v>1.5997529185007706</v>
      </c>
      <c r="CU982" s="33">
        <v>2.9975689592422454</v>
      </c>
      <c r="CV982" s="33">
        <v>0.67010417586368276</v>
      </c>
      <c r="CW982" s="33">
        <v>0.6673558815417906</v>
      </c>
      <c r="CX982" s="33">
        <v>6.3713732807762172E-2</v>
      </c>
      <c r="CY982" s="33">
        <v>1.0575524240100616</v>
      </c>
      <c r="CZ982" s="33">
        <v>0.80546094288832881</v>
      </c>
      <c r="DA982" s="33">
        <v>0.80794905633614811</v>
      </c>
      <c r="DB982" s="33">
        <v>1.7085123478339608</v>
      </c>
      <c r="DC982" s="2">
        <f t="shared" si="66"/>
        <v>1.1531078265583057</v>
      </c>
      <c r="DD982" s="33">
        <f t="shared" si="67"/>
        <v>0.85258090729740665</v>
      </c>
    </row>
    <row r="983" spans="1:108" x14ac:dyDescent="0.2">
      <c r="A983" s="33">
        <v>47</v>
      </c>
      <c r="B983" s="33" t="s">
        <v>470</v>
      </c>
      <c r="C983" s="33">
        <v>1.0925320303937884</v>
      </c>
      <c r="D983" s="33">
        <v>1.4408003788534303</v>
      </c>
      <c r="E983" s="33">
        <v>2.6115684237178112</v>
      </c>
      <c r="F983" s="33">
        <v>0.75988383526039405</v>
      </c>
      <c r="G983" s="33">
        <v>0.44006453707899229</v>
      </c>
      <c r="H983" s="33">
        <v>2.2401430382069174</v>
      </c>
      <c r="I983" s="33">
        <v>1.3963219960380331</v>
      </c>
      <c r="J983" s="33">
        <v>2.0658953707130485</v>
      </c>
      <c r="K983" s="33">
        <v>0.73020057827823792</v>
      </c>
      <c r="L983" s="33">
        <v>1.6657184846765827</v>
      </c>
      <c r="M983" s="33">
        <v>0.39718070813514461</v>
      </c>
      <c r="N983" s="33">
        <v>0.62846650671465154</v>
      </c>
      <c r="O983" s="33">
        <v>0.58975569927487426</v>
      </c>
      <c r="P983" s="33">
        <v>0.66018555363141918</v>
      </c>
      <c r="Q983" s="33">
        <v>0.39797977675393231</v>
      </c>
      <c r="R983" s="33">
        <v>1.0551547176830849</v>
      </c>
      <c r="S983" s="33">
        <v>0.9084095977319554</v>
      </c>
      <c r="T983" s="33">
        <v>5.1183840517324617</v>
      </c>
      <c r="U983" s="33">
        <v>1.2649430434295315</v>
      </c>
      <c r="V983" s="33">
        <v>0.81310305874598676</v>
      </c>
      <c r="W983" s="33">
        <v>0.59536097439056745</v>
      </c>
      <c r="X983" s="33">
        <v>3.8381643969456078</v>
      </c>
      <c r="Y983" s="33">
        <v>3.2929512616594629</v>
      </c>
      <c r="Z983" s="33">
        <v>0.60363781673918782</v>
      </c>
      <c r="AA983" s="33">
        <v>1.2179270010380145</v>
      </c>
      <c r="AB983" s="33">
        <v>0.24490869103674928</v>
      </c>
      <c r="AC983" s="33">
        <v>0.39030173419459135</v>
      </c>
      <c r="AD983" s="33">
        <v>0.17573811813912774</v>
      </c>
      <c r="AE983" s="33">
        <v>3.4895254170228864</v>
      </c>
      <c r="AF983" s="33">
        <v>0.53146595138259856</v>
      </c>
      <c r="AG983" s="33">
        <v>2.1520035200411511</v>
      </c>
      <c r="AH983" s="33">
        <v>0.50325246927396883</v>
      </c>
      <c r="AI983" s="33">
        <v>9.6007956863209495E-2</v>
      </c>
      <c r="AJ983" s="33">
        <v>1.3264380640914801</v>
      </c>
      <c r="AK983" s="33">
        <v>1.2474173912220403</v>
      </c>
      <c r="AL983" s="33">
        <v>1.7127641915398331</v>
      </c>
      <c r="AM983" s="33">
        <v>0.50714329286408966</v>
      </c>
      <c r="AN983" s="33">
        <v>2.6773577966569126</v>
      </c>
      <c r="AO983" s="33">
        <v>0.99652872402258297</v>
      </c>
      <c r="AP983" s="33">
        <v>2.8413801161436827</v>
      </c>
      <c r="AQ983" s="33">
        <v>3.8600821543225896</v>
      </c>
      <c r="AR983" s="2">
        <f t="shared" si="68"/>
        <v>1.428708498210747</v>
      </c>
      <c r="AS983" s="33">
        <f t="shared" si="69"/>
        <v>1.1897684083771525</v>
      </c>
      <c r="AV983" s="33">
        <v>47</v>
      </c>
      <c r="AW983" s="33" t="s">
        <v>470</v>
      </c>
      <c r="AX983" s="33">
        <v>0.28589327606595627</v>
      </c>
      <c r="AY983" s="33">
        <v>0.73175014455484888</v>
      </c>
      <c r="AZ983" s="33">
        <v>0.6989462510520621</v>
      </c>
      <c r="BA983" s="33">
        <v>1.7194467836836316</v>
      </c>
      <c r="BB983" s="33">
        <v>1.709602729018705</v>
      </c>
      <c r="BC983" s="33">
        <v>1.3274586145536951</v>
      </c>
      <c r="BD983" s="33">
        <v>0.63203401350542798</v>
      </c>
      <c r="BE983" s="33">
        <v>0.69997443887408639</v>
      </c>
      <c r="BF983" s="33">
        <v>0.45846924659388621</v>
      </c>
      <c r="BG983" s="33">
        <v>1.1029977099873334</v>
      </c>
      <c r="BH983" s="33">
        <v>0.75415996399357599</v>
      </c>
      <c r="BI983" s="33">
        <v>0.54982237900992026</v>
      </c>
      <c r="BJ983" s="2">
        <f t="shared" si="70"/>
        <v>0.8892129625744275</v>
      </c>
      <c r="BK983" s="33">
        <f t="shared" si="63"/>
        <v>0.48169924032837813</v>
      </c>
      <c r="BM983" s="33">
        <v>47</v>
      </c>
      <c r="BN983" s="33" t="s">
        <v>470</v>
      </c>
      <c r="BO983" s="33">
        <v>0.52231866920259507</v>
      </c>
      <c r="BP983" s="33">
        <v>0.55571748082134897</v>
      </c>
      <c r="BQ983" s="33">
        <v>0.60833518971764911</v>
      </c>
      <c r="BR983" s="33">
        <v>0.94144340828801831</v>
      </c>
      <c r="BS983" s="33">
        <v>0.66851337507102027</v>
      </c>
      <c r="BT983" s="33">
        <v>4.0826243445276154</v>
      </c>
      <c r="BU983" s="33">
        <v>0.76524774020296815</v>
      </c>
      <c r="BV983" s="33">
        <v>0.88246273999730351</v>
      </c>
      <c r="BW983" s="33">
        <v>1.115375718740486</v>
      </c>
      <c r="BX983" s="33">
        <v>0.98194926345680411</v>
      </c>
      <c r="BY983" s="33">
        <v>1.4804113831011994</v>
      </c>
      <c r="BZ983" s="33">
        <v>2.438105871991886</v>
      </c>
      <c r="CA983" s="33">
        <v>0.62389126966568176</v>
      </c>
      <c r="CB983" s="33">
        <v>1.2708308658513445</v>
      </c>
      <c r="CC983" s="33">
        <v>1.167606673028023</v>
      </c>
      <c r="CD983" s="33">
        <v>1.4488973037206172</v>
      </c>
      <c r="CE983" s="33">
        <v>3.0381252926816971</v>
      </c>
      <c r="CF983" s="33">
        <v>1.0286915517332311</v>
      </c>
      <c r="CG983" s="33">
        <v>0.53789065688353999</v>
      </c>
      <c r="CH983" s="33">
        <v>1.7100475462811073</v>
      </c>
      <c r="CI983" s="33">
        <v>1.2532141989646535</v>
      </c>
      <c r="CJ983" s="33">
        <v>0.76731196616402397</v>
      </c>
      <c r="CK983" s="33">
        <v>0.30408724416245303</v>
      </c>
      <c r="CL983" s="33">
        <v>0.94822954577380214</v>
      </c>
      <c r="CM983" s="33">
        <v>0.74505080032770232</v>
      </c>
      <c r="CN983" s="2">
        <f t="shared" si="64"/>
        <v>1.1954552040142707</v>
      </c>
      <c r="CO983" s="33">
        <f t="shared" si="65"/>
        <v>0.85655371551357129</v>
      </c>
      <c r="CR983" s="33">
        <v>47</v>
      </c>
      <c r="CS983" s="33" t="s">
        <v>470</v>
      </c>
      <c r="CT983" s="33">
        <v>1.503765716205882</v>
      </c>
      <c r="CU983" s="33">
        <v>2.2267796070138228</v>
      </c>
      <c r="CV983" s="33">
        <v>0.53980911990874825</v>
      </c>
      <c r="CW983" s="33">
        <v>0.7177257842457816</v>
      </c>
      <c r="CX983" s="33">
        <v>6.1656828111487802E-2</v>
      </c>
      <c r="CY983" s="33">
        <v>1.3113114032996547</v>
      </c>
      <c r="CZ983" s="33">
        <v>0.72491379417943169</v>
      </c>
      <c r="DA983" s="33">
        <v>0.73449337297526451</v>
      </c>
      <c r="DB983" s="33">
        <v>1.6000378528420145</v>
      </c>
      <c r="DC983" s="2">
        <f t="shared" si="66"/>
        <v>1.0467214976424541</v>
      </c>
      <c r="DD983" s="33">
        <f t="shared" si="67"/>
        <v>0.66277736716929558</v>
      </c>
    </row>
    <row r="984" spans="1:108" x14ac:dyDescent="0.2">
      <c r="A984" s="33">
        <v>48</v>
      </c>
      <c r="B984" s="33" t="s">
        <v>470</v>
      </c>
      <c r="C984" s="33">
        <v>1.0980410403894711</v>
      </c>
      <c r="D984" s="33">
        <v>1.2297549277378994</v>
      </c>
      <c r="E984" s="33">
        <v>2.235929298867787</v>
      </c>
      <c r="F984" s="33">
        <v>0.88244834678599648</v>
      </c>
      <c r="G984" s="33">
        <v>0.34004824854745896</v>
      </c>
      <c r="H984" s="33">
        <v>2.7167732681144248</v>
      </c>
      <c r="I984" s="33">
        <v>1.5592272927735147</v>
      </c>
      <c r="J984" s="33">
        <v>2.4482567476061119</v>
      </c>
      <c r="K984" s="33">
        <v>1.3891559385336878</v>
      </c>
      <c r="L984" s="33">
        <v>1.5355819414180629</v>
      </c>
      <c r="M984" s="33">
        <v>0.26478713875676307</v>
      </c>
      <c r="N984" s="33">
        <v>0.61534438849681394</v>
      </c>
      <c r="O984" s="33">
        <v>0.72050406751217999</v>
      </c>
      <c r="P984" s="33">
        <v>0.66760396893421614</v>
      </c>
      <c r="Q984" s="33">
        <v>0.37271223024200451</v>
      </c>
      <c r="R984" s="33">
        <v>0.85291709463541865</v>
      </c>
      <c r="S984" s="33">
        <v>1.1607460585163418</v>
      </c>
      <c r="T984" s="33">
        <v>5.6486677197106996</v>
      </c>
      <c r="U984" s="33">
        <v>0.98598261141639709</v>
      </c>
      <c r="V984" s="33">
        <v>0.93066153573791777</v>
      </c>
      <c r="W984" s="33">
        <v>0.45217199904202582</v>
      </c>
      <c r="X984" s="33">
        <v>3.5003307803742461</v>
      </c>
      <c r="Y984" s="33">
        <v>3.5779183230248552</v>
      </c>
      <c r="Z984" s="33">
        <v>0.62040515060872603</v>
      </c>
      <c r="AA984" s="33">
        <v>1.2016872320020024</v>
      </c>
      <c r="AB984" s="33">
        <v>0.31084654066328427</v>
      </c>
      <c r="AC984" s="33">
        <v>0.42387525999811299</v>
      </c>
      <c r="AD984" s="33">
        <v>0.17165044217996228</v>
      </c>
      <c r="AE984" s="33">
        <v>4.2569810855947612</v>
      </c>
      <c r="AF984" s="33">
        <v>0.54242375660167708</v>
      </c>
      <c r="AG984" s="33">
        <v>1.5588250090392011</v>
      </c>
      <c r="AH984" s="33">
        <v>0.48434110931339713</v>
      </c>
      <c r="AI984" s="33">
        <v>0.18241531554263216</v>
      </c>
      <c r="AJ984" s="33">
        <v>1.8891753776375715</v>
      </c>
      <c r="AK984" s="33">
        <v>1.4086011366113502</v>
      </c>
      <c r="AL984" s="33">
        <v>1.9425245997205851</v>
      </c>
      <c r="AM984" s="33">
        <v>0.71555591716580669</v>
      </c>
      <c r="AN984" s="33">
        <v>2.4727747640494639</v>
      </c>
      <c r="AO984" s="33">
        <v>0.63220644221432509</v>
      </c>
      <c r="AP984" s="33">
        <v>2.5490187117393828</v>
      </c>
      <c r="AQ984" s="33">
        <v>3.6412084362845389</v>
      </c>
      <c r="AR984" s="2">
        <f t="shared" si="68"/>
        <v>1.4680507622961239</v>
      </c>
      <c r="AS984" s="33">
        <f t="shared" si="69"/>
        <v>1.2483197628106693</v>
      </c>
      <c r="AV984" s="33">
        <v>48</v>
      </c>
      <c r="AW984" s="33" t="s">
        <v>470</v>
      </c>
      <c r="AX984" s="33">
        <v>0.30788889452046503</v>
      </c>
      <c r="AY984" s="33">
        <v>0.72509938826927145</v>
      </c>
      <c r="AZ984" s="33">
        <v>0.68962528065123496</v>
      </c>
      <c r="BA984" s="33">
        <v>1.9104979547122873</v>
      </c>
      <c r="BB984" s="33">
        <v>1.6830978521020614</v>
      </c>
      <c r="BC984" s="33">
        <v>1.303961911242052</v>
      </c>
      <c r="BD984" s="33">
        <v>0.77788827306911512</v>
      </c>
      <c r="BE984" s="33">
        <v>0.59601874244955932</v>
      </c>
      <c r="BF984" s="33">
        <v>1.2696227705402454</v>
      </c>
      <c r="BG984" s="33">
        <v>0.93474290945475413</v>
      </c>
      <c r="BH984" s="33">
        <v>0.67980985784807646</v>
      </c>
      <c r="BI984" s="33">
        <v>0.57039783896424745</v>
      </c>
      <c r="BJ984" s="2">
        <f t="shared" si="70"/>
        <v>0.95405430615194742</v>
      </c>
      <c r="BK984" s="33">
        <f t="shared" si="63"/>
        <v>0.49291036735621391</v>
      </c>
      <c r="BM984" s="33">
        <v>48</v>
      </c>
      <c r="BN984" s="33" t="s">
        <v>470</v>
      </c>
      <c r="BO984" s="33">
        <v>0.66856976866827844</v>
      </c>
      <c r="BP984" s="33">
        <v>0.42536274313596123</v>
      </c>
      <c r="BQ984" s="33">
        <v>0.537087060326495</v>
      </c>
      <c r="BR984" s="33">
        <v>1.0900903453867099</v>
      </c>
      <c r="BS984" s="33">
        <v>0.74460229217698803</v>
      </c>
      <c r="BT984" s="33">
        <v>4.6692426287454447</v>
      </c>
      <c r="BU984" s="33">
        <v>1.0330868106152884</v>
      </c>
      <c r="BV984" s="33">
        <v>1.0320321222766455</v>
      </c>
      <c r="BW984" s="33">
        <v>1.303009017220194</v>
      </c>
      <c r="BX984" s="33">
        <v>1.0821501870635328</v>
      </c>
      <c r="BY984" s="33">
        <v>1.2509239496296292</v>
      </c>
      <c r="BZ984" s="33">
        <v>2.6057249061984984</v>
      </c>
      <c r="CA984" s="33">
        <v>0.62869131421569657</v>
      </c>
      <c r="CB984" s="33">
        <v>1.5624943666860489</v>
      </c>
      <c r="CC984" s="33">
        <v>0.87275596391685495</v>
      </c>
      <c r="CD984" s="33">
        <v>0.83713477678921766</v>
      </c>
      <c r="CE984" s="33">
        <v>3.0649335024161379</v>
      </c>
      <c r="CF984" s="33">
        <v>0.888418054398872</v>
      </c>
      <c r="CG984" s="33">
        <v>0.5588454947933672</v>
      </c>
      <c r="CH984" s="33">
        <v>1.4279771749465271</v>
      </c>
      <c r="CI984" s="33">
        <v>1.0965641201754792</v>
      </c>
      <c r="CJ984" s="33">
        <v>0.67587023695989901</v>
      </c>
      <c r="CK984" s="33">
        <v>0.35892237986584252</v>
      </c>
      <c r="CL984" s="33">
        <v>1.1319951022842516</v>
      </c>
      <c r="CM984" s="33">
        <v>0.76546263332415143</v>
      </c>
      <c r="CN984" s="2">
        <f t="shared" si="64"/>
        <v>1.2124778780886405</v>
      </c>
      <c r="CO984" s="33">
        <f t="shared" si="65"/>
        <v>0.94765765310502581</v>
      </c>
      <c r="CR984" s="33">
        <v>48</v>
      </c>
      <c r="CS984" s="33" t="s">
        <v>470</v>
      </c>
      <c r="CT984" s="33">
        <v>1.9196426866556484</v>
      </c>
      <c r="CU984" s="33">
        <v>3.7683583114706676</v>
      </c>
      <c r="CV984" s="33">
        <v>0.57704010791973448</v>
      </c>
      <c r="CW984" s="33">
        <v>0.6673558815417906</v>
      </c>
      <c r="CX984" s="33">
        <v>6.268676024717626E-2</v>
      </c>
      <c r="CY984" s="33">
        <v>1.7342836433829325</v>
      </c>
      <c r="CZ984" s="33">
        <v>0.83108862255019222</v>
      </c>
      <c r="DA984" s="33">
        <v>0.74551436967246243</v>
      </c>
      <c r="DB984" s="33">
        <v>1.410201907790279</v>
      </c>
      <c r="DC984" s="2">
        <f t="shared" si="66"/>
        <v>1.3017969212478762</v>
      </c>
      <c r="DD984" s="33">
        <f t="shared" si="67"/>
        <v>1.0987864515895871</v>
      </c>
    </row>
    <row r="985" spans="1:108" x14ac:dyDescent="0.2">
      <c r="A985" s="33">
        <v>49</v>
      </c>
      <c r="B985" s="33" t="s">
        <v>470</v>
      </c>
      <c r="C985" s="33">
        <v>1.175299608453924</v>
      </c>
      <c r="D985" s="33">
        <v>1.2113859122682322</v>
      </c>
      <c r="E985" s="33">
        <v>2.0749421538481112</v>
      </c>
      <c r="F985" s="33">
        <v>0.95598907072615069</v>
      </c>
      <c r="G985" s="33">
        <v>0.32671329206067151</v>
      </c>
      <c r="H985" s="33">
        <v>2.3696310750974909</v>
      </c>
      <c r="I985" s="33">
        <v>1.3730488989063545</v>
      </c>
      <c r="J985" s="33">
        <v>2.1400844710691502</v>
      </c>
      <c r="K985" s="33">
        <v>0.96172559273997138</v>
      </c>
      <c r="L985" s="33">
        <v>1.5355819414180629</v>
      </c>
      <c r="M985" s="33">
        <v>0.22065695767687876</v>
      </c>
      <c r="N985" s="33">
        <v>0.5891755665336551</v>
      </c>
      <c r="O985" s="33">
        <v>0.56750295913092885</v>
      </c>
      <c r="P985" s="33">
        <v>0.63793030772302806</v>
      </c>
      <c r="Q985" s="33">
        <v>0.35165341462633931</v>
      </c>
      <c r="R985" s="33">
        <v>2.820142841911403</v>
      </c>
      <c r="S985" s="33">
        <v>0.968968853337556</v>
      </c>
      <c r="T985" s="33">
        <v>5.6486677197106996</v>
      </c>
      <c r="U985" s="33">
        <v>1.0677461253791038</v>
      </c>
      <c r="V985" s="33">
        <v>0.82289926261779012</v>
      </c>
      <c r="W985" s="33">
        <v>0.42956692604562485</v>
      </c>
      <c r="X985" s="33">
        <v>3.3689501826063575</v>
      </c>
      <c r="Y985" s="33">
        <v>3.1240814094775389</v>
      </c>
      <c r="Z985" s="33">
        <v>0.64974884722015613</v>
      </c>
      <c r="AA985" s="33">
        <v>1.1746239196973369</v>
      </c>
      <c r="AB985" s="33">
        <v>0.30142906243403306</v>
      </c>
      <c r="AC985" s="33">
        <v>0.40289094303194356</v>
      </c>
      <c r="AD985" s="33">
        <v>0.17165044217996228</v>
      </c>
      <c r="AE985" s="33">
        <v>3.6574075008461122</v>
      </c>
      <c r="AF985" s="33">
        <v>0.48763247627768597</v>
      </c>
      <c r="AG985" s="33">
        <v>1.6140033494828852</v>
      </c>
      <c r="AH985" s="33">
        <v>0.47173404030928162</v>
      </c>
      <c r="AI985" s="33">
        <v>0.13921163620292082</v>
      </c>
      <c r="AJ985" s="33">
        <v>1.6881954031599162</v>
      </c>
      <c r="AK985" s="33">
        <v>1.1002492476132686</v>
      </c>
      <c r="AL985" s="33">
        <v>1.6605454042638521</v>
      </c>
      <c r="AM985" s="33">
        <v>0.75029230730156249</v>
      </c>
      <c r="AN985" s="33">
        <v>2.4994606212266013</v>
      </c>
      <c r="AO985" s="33">
        <v>0.57862872841314461</v>
      </c>
      <c r="AP985" s="33">
        <v>4.5498626094119059</v>
      </c>
      <c r="AQ985" s="33">
        <v>3.4422356779289638</v>
      </c>
      <c r="AR985" s="2">
        <f t="shared" si="68"/>
        <v>1.4654182136674767</v>
      </c>
      <c r="AS985" s="33">
        <f t="shared" si="69"/>
        <v>1.2817110980029034</v>
      </c>
      <c r="AV985" s="33">
        <v>49</v>
      </c>
      <c r="AW985" s="33" t="s">
        <v>470</v>
      </c>
      <c r="AX985" s="33">
        <v>0.26389765761144757</v>
      </c>
      <c r="AY985" s="33">
        <v>0.57874716980890717</v>
      </c>
      <c r="AZ985" s="33">
        <v>0.64302809707194619</v>
      </c>
      <c r="BA985" s="33">
        <v>2.0060166624394804</v>
      </c>
      <c r="BB985" s="33">
        <v>1.6234605159004991</v>
      </c>
      <c r="BC985" s="33">
        <v>0.9985289342950916</v>
      </c>
      <c r="BD985" s="33">
        <v>0.70149064536256756</v>
      </c>
      <c r="BE985" s="33">
        <v>0.65146102017402319</v>
      </c>
      <c r="BF985" s="33">
        <v>0.45846924659388621</v>
      </c>
      <c r="BG985" s="33">
        <v>1.3179869639158417</v>
      </c>
      <c r="BH985" s="33">
        <v>0.57358792873666098</v>
      </c>
      <c r="BI985" s="33">
        <v>0.42179692906370736</v>
      </c>
      <c r="BJ985" s="2">
        <f t="shared" si="70"/>
        <v>0.85320598091450484</v>
      </c>
      <c r="BK985" s="33">
        <f t="shared" si="63"/>
        <v>0.53916544806964306</v>
      </c>
      <c r="BM985" s="33">
        <v>49</v>
      </c>
      <c r="BN985" s="33" t="s">
        <v>470</v>
      </c>
      <c r="BO985" s="33">
        <v>0.74514990755406574</v>
      </c>
      <c r="BP985" s="33">
        <v>0.50769219971052015</v>
      </c>
      <c r="BQ985" s="33">
        <v>0.40555604153498287</v>
      </c>
      <c r="BR985" s="33">
        <v>0.88045990874573843</v>
      </c>
      <c r="BS985" s="33">
        <v>0.72829976035928279</v>
      </c>
      <c r="BT985" s="33">
        <v>4.1537352795191991</v>
      </c>
      <c r="BU985" s="33">
        <v>0.84177093999574404</v>
      </c>
      <c r="BV985" s="33">
        <v>0.98715915378881491</v>
      </c>
      <c r="BW985" s="33">
        <v>1.1952924932289632</v>
      </c>
      <c r="BX985" s="33">
        <v>1.122228907515463</v>
      </c>
      <c r="BY985" s="33">
        <v>1.2509239496296292</v>
      </c>
      <c r="BZ985" s="33">
        <v>2.4076302539009848</v>
      </c>
      <c r="CA985" s="33">
        <v>0.51831003470953585</v>
      </c>
      <c r="CB985" s="33">
        <v>1.2187467202978339</v>
      </c>
      <c r="CC985" s="33">
        <v>0.99069576232218537</v>
      </c>
      <c r="CD985" s="33">
        <v>1.1269142375333412</v>
      </c>
      <c r="CE985" s="33">
        <v>2.448370413228897</v>
      </c>
      <c r="CF985" s="33">
        <v>0.888418054398872</v>
      </c>
      <c r="CG985" s="33">
        <v>0.51693294490459885</v>
      </c>
      <c r="CH985" s="33">
        <v>1.2516804729058906</v>
      </c>
      <c r="CI985" s="33">
        <v>1.1295427270613247</v>
      </c>
      <c r="CJ985" s="33">
        <v>0.64008883298622599</v>
      </c>
      <c r="CK985" s="33">
        <v>0.36390832446843602</v>
      </c>
      <c r="CL985" s="33">
        <v>0.98498023767550347</v>
      </c>
      <c r="CM985" s="33">
        <v>0.94917332939381771</v>
      </c>
      <c r="CN985" s="2">
        <f t="shared" si="64"/>
        <v>1.1301464354947941</v>
      </c>
      <c r="CO985" s="33">
        <f t="shared" si="65"/>
        <v>0.80753695229115574</v>
      </c>
      <c r="CR985" s="33">
        <v>49</v>
      </c>
      <c r="CS985" s="33" t="s">
        <v>470</v>
      </c>
      <c r="CT985" s="33">
        <v>1.9196426866556484</v>
      </c>
      <c r="CU985" s="33">
        <v>3.6827698617992235</v>
      </c>
      <c r="CV985" s="33">
        <v>0.49327708593677411</v>
      </c>
      <c r="CW985" s="33">
        <v>0.6673558815417906</v>
      </c>
      <c r="CX985" s="33">
        <v>6.3713732807762172E-2</v>
      </c>
      <c r="CY985" s="33">
        <v>1.2266438610018788</v>
      </c>
      <c r="CZ985" s="33">
        <v>0.69562200479426128</v>
      </c>
      <c r="DA985" s="33">
        <v>0.68676039975601777</v>
      </c>
      <c r="DB985" s="33">
        <v>1.4373205315382656</v>
      </c>
      <c r="DC985" s="2">
        <f t="shared" si="66"/>
        <v>1.2081228939812911</v>
      </c>
      <c r="DD985" s="33">
        <f t="shared" si="67"/>
        <v>1.0799649557381874</v>
      </c>
    </row>
    <row r="986" spans="1:108" x14ac:dyDescent="0.2">
      <c r="A986" s="33">
        <v>50</v>
      </c>
      <c r="B986" s="33" t="s">
        <v>470</v>
      </c>
      <c r="C986" s="33">
        <v>1.1311480716135254</v>
      </c>
      <c r="D986" s="33">
        <v>1.2572864257439957</v>
      </c>
      <c r="E986" s="33">
        <v>2.2717107616831314</v>
      </c>
      <c r="F986" s="33">
        <v>0.98049592195689317</v>
      </c>
      <c r="G986" s="33">
        <v>0.35338320503424636</v>
      </c>
      <c r="H986" s="33">
        <v>1.9577448636352703</v>
      </c>
      <c r="I986" s="33">
        <v>1.132571931053834</v>
      </c>
      <c r="J986" s="33">
        <v>1.5636884369514163</v>
      </c>
      <c r="K986" s="33">
        <v>0.46305002892346692</v>
      </c>
      <c r="L986" s="33">
        <v>1.2232599486283415</v>
      </c>
      <c r="M986" s="33">
        <v>0.36040404416587668</v>
      </c>
      <c r="N986" s="33">
        <v>0.57609115555207568</v>
      </c>
      <c r="O986" s="33">
        <v>0.38668091820247702</v>
      </c>
      <c r="P986" s="33">
        <v>0.54520812768569271</v>
      </c>
      <c r="Q986" s="33">
        <v>0.27163597974055248</v>
      </c>
      <c r="R986" s="33">
        <v>0.90967218155920793</v>
      </c>
      <c r="S986" s="33">
        <v>1.0598098131107514</v>
      </c>
      <c r="T986" s="33">
        <v>4.4180649907726144</v>
      </c>
      <c r="U986" s="33">
        <v>1.0821757955990041</v>
      </c>
      <c r="V986" s="33">
        <v>0.83759457605806786</v>
      </c>
      <c r="W986" s="33">
        <v>0.48231933115148412</v>
      </c>
      <c r="X986" s="33">
        <v>3.5378669908920379</v>
      </c>
      <c r="Y986" s="33">
        <v>3.1663021292894356</v>
      </c>
      <c r="Z986" s="33">
        <v>0.60363781673918782</v>
      </c>
      <c r="AA986" s="33">
        <v>1.1529701519604816</v>
      </c>
      <c r="AB986" s="33">
        <v>0.37678439028981925</v>
      </c>
      <c r="AC986" s="33">
        <v>0.3357421647469635</v>
      </c>
      <c r="AD986" s="33">
        <v>0.17165044217996228</v>
      </c>
      <c r="AE986" s="33">
        <v>3.2377047581107217</v>
      </c>
      <c r="AF986" s="33">
        <v>0.54242375660167708</v>
      </c>
      <c r="AG986" s="33">
        <v>1.4898492456765096</v>
      </c>
      <c r="AH986" s="33">
        <v>0.41815134945139615</v>
      </c>
      <c r="AI986" s="33">
        <v>0.4704391861322606</v>
      </c>
      <c r="AJ986" s="33">
        <v>1.7283980130467902</v>
      </c>
      <c r="AK986" s="33">
        <v>1.5417507951641711</v>
      </c>
      <c r="AL986" s="33">
        <v>1.6605454042638521</v>
      </c>
      <c r="AM986" s="33">
        <v>0.79197426051062425</v>
      </c>
      <c r="AN986" s="33">
        <v>2.712936499821494</v>
      </c>
      <c r="AO986" s="33">
        <v>0.50362081081145893</v>
      </c>
      <c r="AP986" s="33">
        <v>4.7965418395802333</v>
      </c>
      <c r="AQ986" s="33">
        <v>2.875164749222709</v>
      </c>
      <c r="AR986" s="2">
        <f t="shared" si="68"/>
        <v>1.3506939332515537</v>
      </c>
      <c r="AS986" s="33">
        <f t="shared" si="69"/>
        <v>1.1585067350091041</v>
      </c>
      <c r="AV986" s="33">
        <v>50</v>
      </c>
      <c r="AW986" s="33" t="s">
        <v>470</v>
      </c>
      <c r="AX986" s="33">
        <v>0.25839875299782039</v>
      </c>
      <c r="AY986" s="33">
        <v>0.58540066303122773</v>
      </c>
      <c r="AZ986" s="33">
        <v>0.6337109608835424</v>
      </c>
      <c r="BA986" s="33">
        <v>1.3373444416263203</v>
      </c>
      <c r="BB986" s="33">
        <v>1.4511760896640868</v>
      </c>
      <c r="BC986" s="33">
        <v>1.0044037142756126</v>
      </c>
      <c r="BD986" s="33">
        <v>0.57647270859369293</v>
      </c>
      <c r="BE986" s="33"/>
      <c r="BF986" s="33">
        <v>0.55252290143550764</v>
      </c>
      <c r="BG986" s="33">
        <v>1.3179869639158417</v>
      </c>
      <c r="BH986" s="33">
        <v>0.6904294286429723</v>
      </c>
      <c r="BI986" s="33">
        <v>0.4355149997244564</v>
      </c>
      <c r="BJ986" s="2">
        <f t="shared" si="70"/>
        <v>0.80394196589009825</v>
      </c>
      <c r="BK986" s="33">
        <f t="shared" si="63"/>
        <v>0.40776882613019522</v>
      </c>
      <c r="BM986" s="33">
        <v>50</v>
      </c>
      <c r="BN986" s="33" t="s">
        <v>470</v>
      </c>
      <c r="BO986" s="33">
        <v>0.59198962978249114</v>
      </c>
      <c r="BP986" s="33">
        <v>0.52141330535761898</v>
      </c>
      <c r="BQ986" s="33">
        <v>0.4329589947753999</v>
      </c>
      <c r="BR986" s="33">
        <v>0.91094891423195612</v>
      </c>
      <c r="BS986" s="33">
        <v>0.53806964112685585</v>
      </c>
      <c r="BT986" s="33">
        <v>5.1669850431681779</v>
      </c>
      <c r="BU986" s="33">
        <v>0.99481733958129581</v>
      </c>
      <c r="BV986" s="33">
        <v>0.87498288629503285</v>
      </c>
      <c r="BW986" s="33">
        <v>0.90341847337163972</v>
      </c>
      <c r="BX986" s="33">
        <v>1.0420714666116024</v>
      </c>
      <c r="BY986" s="33">
        <v>1.1384323603135407</v>
      </c>
      <c r="BZ986" s="33">
        <v>2.2095356016034717</v>
      </c>
      <c r="CA986" s="33">
        <v>0.58549881132323534</v>
      </c>
      <c r="CB986" s="33">
        <v>1.1770811181361265</v>
      </c>
      <c r="CC986" s="33">
        <v>1.1145336424358401</v>
      </c>
      <c r="CD986" s="33">
        <v>1.3201093760701319</v>
      </c>
      <c r="CE986" s="33">
        <v>2.3947576701464297</v>
      </c>
      <c r="CF986" s="33">
        <v>0.84166022195408552</v>
      </c>
      <c r="CG986" s="33">
        <v>0.4820043829627349</v>
      </c>
      <c r="CH986" s="33">
        <v>1.392719285181879</v>
      </c>
      <c r="CI986" s="33">
        <v>0.96464630046928168</v>
      </c>
      <c r="CJ986" s="33">
        <v>0.62816278880921805</v>
      </c>
      <c r="CK986" s="33">
        <v>0.2941174059422938</v>
      </c>
      <c r="CL986" s="33">
        <v>1.1907986287273622</v>
      </c>
      <c r="CM986" s="33">
        <v>0.63277942019479549</v>
      </c>
      <c r="CN986" s="2">
        <f t="shared" si="64"/>
        <v>1.1337797083429</v>
      </c>
      <c r="CO986" s="33">
        <f t="shared" si="65"/>
        <v>0.97648091439866691</v>
      </c>
      <c r="CR986" s="33">
        <v>50</v>
      </c>
      <c r="CS986" s="33" t="s">
        <v>470</v>
      </c>
      <c r="CT986" s="33">
        <v>1.9196426866556484</v>
      </c>
      <c r="CU986" s="33">
        <v>2.9119805095708013</v>
      </c>
      <c r="CV986" s="33">
        <v>0.57704010791973448</v>
      </c>
      <c r="CW986" s="33">
        <v>0.80584591640611147</v>
      </c>
      <c r="CX986" s="33">
        <v>3.596771622132728E-2</v>
      </c>
      <c r="CY986" s="33">
        <v>1.3535842625476091</v>
      </c>
      <c r="CZ986" s="33">
        <v>0.721254956556446</v>
      </c>
      <c r="DA986" s="33">
        <v>0.64268698973948746</v>
      </c>
      <c r="DB986" s="33">
        <v>1.7085123478339608</v>
      </c>
      <c r="DC986" s="2">
        <f t="shared" si="66"/>
        <v>1.1862794992723475</v>
      </c>
      <c r="DD986" s="33">
        <f t="shared" si="67"/>
        <v>0.8780264631837692</v>
      </c>
    </row>
    <row r="987" spans="1:108" x14ac:dyDescent="0.2">
      <c r="A987" s="33">
        <v>51</v>
      </c>
      <c r="B987" s="33" t="s">
        <v>470</v>
      </c>
      <c r="C987" s="33">
        <v>1.081487524777444</v>
      </c>
      <c r="D987" s="33">
        <v>1.2664489082804244</v>
      </c>
      <c r="E987" s="33">
        <v>2.28959413367846</v>
      </c>
      <c r="F987" s="33">
        <v>1.0295197095423414</v>
      </c>
      <c r="G987" s="33">
        <v>0.27337346611352176</v>
      </c>
      <c r="H987" s="33">
        <v>1.823572406586597</v>
      </c>
      <c r="I987" s="33">
        <v>1.1791149337240572</v>
      </c>
      <c r="J987" s="33">
        <v>1.5180343284181999</v>
      </c>
      <c r="K987" s="33">
        <v>0.73020057827823792</v>
      </c>
      <c r="L987" s="33">
        <v>1.4748522684429279</v>
      </c>
      <c r="M987" s="33">
        <v>0.26478713875676307</v>
      </c>
      <c r="N987" s="33">
        <v>0.5891755665336551</v>
      </c>
      <c r="O987" s="33">
        <v>0.450663054220316</v>
      </c>
      <c r="P987" s="33">
        <v>0.58600674143520048</v>
      </c>
      <c r="Q987" s="33">
        <v>0.40850766844832964</v>
      </c>
      <c r="R987" s="33">
        <v>0.81934473295085219</v>
      </c>
      <c r="S987" s="33">
        <v>0.9084095977319554</v>
      </c>
      <c r="T987" s="33">
        <v>5.1644909836866191</v>
      </c>
      <c r="U987" s="33">
        <v>0.96193382066181021</v>
      </c>
      <c r="V987" s="33">
        <v>0.76412203938696999</v>
      </c>
      <c r="W987" s="33">
        <v>0.97217549533033287</v>
      </c>
      <c r="X987" s="33">
        <v>3.4627945698564546</v>
      </c>
      <c r="Y987" s="33">
        <v>2.8707788023822634</v>
      </c>
      <c r="Z987" s="33">
        <v>0.62878881754349514</v>
      </c>
      <c r="AA987" s="33">
        <v>1.1746239196973369</v>
      </c>
      <c r="AB987" s="33">
        <v>0.36736691206056804</v>
      </c>
      <c r="AC987" s="33">
        <v>0.35672648171313293</v>
      </c>
      <c r="AD987" s="33">
        <v>0.17982411261908335</v>
      </c>
      <c r="AE987" s="33">
        <v>2.9319223532300445</v>
      </c>
      <c r="AF987" s="33">
        <v>0.48763247627768597</v>
      </c>
      <c r="AG987" s="33">
        <v>1.5312330010092725</v>
      </c>
      <c r="AH987" s="33">
        <v>0.50430242797897973</v>
      </c>
      <c r="AI987" s="33">
        <v>0.24002087967069433</v>
      </c>
      <c r="AJ987" s="33">
        <v>1.8087866953421807</v>
      </c>
      <c r="AK987" s="33">
        <v>1.4856883880420177</v>
      </c>
      <c r="AL987" s="33">
        <v>1.8589722842454521</v>
      </c>
      <c r="AM987" s="33">
        <v>0.61829516808825413</v>
      </c>
      <c r="AN987" s="33">
        <v>2.7396223569986318</v>
      </c>
      <c r="AO987" s="33">
        <v>0.55719852461263941</v>
      </c>
      <c r="AP987" s="33">
        <v>2.6677893576156286</v>
      </c>
      <c r="AQ987" s="33">
        <v>2.924904868939171</v>
      </c>
      <c r="AR987" s="2">
        <f t="shared" si="68"/>
        <v>1.315928963290439</v>
      </c>
      <c r="AS987" s="33">
        <f t="shared" si="69"/>
        <v>1.0750779553045091</v>
      </c>
      <c r="AV987" s="33">
        <v>51</v>
      </c>
      <c r="AW987" s="33" t="s">
        <v>470</v>
      </c>
      <c r="AX987" s="33">
        <v>0.26389765761144757</v>
      </c>
      <c r="AY987" s="33">
        <v>0.63861766106281981</v>
      </c>
      <c r="AZ987" s="33">
        <v>1.1462684776184493</v>
      </c>
      <c r="BA987" s="33">
        <v>1.7767662616645092</v>
      </c>
      <c r="BB987" s="33">
        <v>1.4180436303791688</v>
      </c>
      <c r="BC987" s="33">
        <v>1.074888990989662</v>
      </c>
      <c r="BD987" s="33">
        <v>0.55563638579888053</v>
      </c>
      <c r="BE987" s="33">
        <v>0.616808170905076</v>
      </c>
      <c r="BF987" s="33">
        <v>0.50549607401469687</v>
      </c>
      <c r="BG987" s="33">
        <v>1.6171036181106393</v>
      </c>
      <c r="BH987" s="33">
        <v>0.62669889329236872</v>
      </c>
      <c r="BI987" s="33">
        <v>0.4629478489723618</v>
      </c>
      <c r="BJ987" s="2">
        <f t="shared" si="70"/>
        <v>0.89193113920167333</v>
      </c>
      <c r="BK987" s="33">
        <f t="shared" si="63"/>
        <v>0.50339793573237879</v>
      </c>
      <c r="BM987" s="33">
        <v>51</v>
      </c>
      <c r="BN987" s="33" t="s">
        <v>470</v>
      </c>
      <c r="BO987" s="33">
        <v>0.57803671677694479</v>
      </c>
      <c r="BP987" s="33">
        <v>0.55571748082134897</v>
      </c>
      <c r="BQ987" s="33">
        <v>0.61929592004774603</v>
      </c>
      <c r="BR987" s="33">
        <v>0.87283628523172285</v>
      </c>
      <c r="BS987" s="33">
        <v>0.64677144833574163</v>
      </c>
      <c r="BT987" s="33">
        <v>4.1063279895248099</v>
      </c>
      <c r="BU987" s="33">
        <v>1.1861332102008402</v>
      </c>
      <c r="BV987" s="33">
        <v>0.85254640205111776</v>
      </c>
      <c r="BW987" s="33">
        <v>1.1292755934918628</v>
      </c>
      <c r="BX987" s="33">
        <v>0.88174833985007572</v>
      </c>
      <c r="BY987" s="33">
        <v>1.2689243071320622</v>
      </c>
      <c r="BZ987" s="33">
        <v>2.6514414680415044</v>
      </c>
      <c r="CA987" s="33">
        <v>0.72467443458623082</v>
      </c>
      <c r="CB987" s="33">
        <v>1.2187467202978339</v>
      </c>
      <c r="CC987" s="33">
        <v>1.0555625301353329</v>
      </c>
      <c r="CD987" s="33">
        <v>1.0303299153260084</v>
      </c>
      <c r="CE987" s="33">
        <v>2.3143367173295211</v>
      </c>
      <c r="CF987" s="33">
        <v>0.86504394766346138</v>
      </c>
      <c r="CG987" s="33">
        <v>0.62870261867709509</v>
      </c>
      <c r="CH987" s="33">
        <v>1.3574613954172312</v>
      </c>
      <c r="CI987" s="33">
        <v>1.0965641201754792</v>
      </c>
      <c r="CJ987" s="33">
        <v>0.69574915821667815</v>
      </c>
      <c r="CK987" s="33">
        <v>0.34396659704308979</v>
      </c>
      <c r="CL987" s="33">
        <v>0.86737318478928216</v>
      </c>
      <c r="CM987" s="33">
        <v>0.71443095128221645</v>
      </c>
      <c r="CN987" s="2">
        <f t="shared" si="64"/>
        <v>1.1304798980978097</v>
      </c>
      <c r="CO987" s="33">
        <f t="shared" si="65"/>
        <v>0.80472657255841362</v>
      </c>
      <c r="CR987" s="33">
        <v>51</v>
      </c>
      <c r="CS987" s="33" t="s">
        <v>470</v>
      </c>
      <c r="CT987" s="33">
        <v>2.1756761322701039</v>
      </c>
      <c r="CU987" s="33">
        <v>3.0831574089136895</v>
      </c>
      <c r="CV987" s="33">
        <v>0.43741720183677757</v>
      </c>
      <c r="CW987" s="33">
        <v>0.5036627636110379</v>
      </c>
      <c r="CX987" s="33">
        <v>7.5016350124412295E-2</v>
      </c>
      <c r="CY987" s="33">
        <v>1.9457697634245714</v>
      </c>
      <c r="CZ987" s="33">
        <v>0.67365843485570487</v>
      </c>
      <c r="DA987" s="33">
        <v>0.55822088645366774</v>
      </c>
      <c r="DB987" s="33">
        <v>1.4373205315382656</v>
      </c>
      <c r="DC987" s="2">
        <f t="shared" si="66"/>
        <v>1.2099888303364701</v>
      </c>
      <c r="DD987" s="33">
        <f t="shared" si="67"/>
        <v>1.0081383513114115</v>
      </c>
    </row>
    <row r="988" spans="1:108" x14ac:dyDescent="0.2">
      <c r="A988" s="33">
        <v>52</v>
      </c>
      <c r="B988" s="33" t="s">
        <v>470</v>
      </c>
      <c r="C988" s="33">
        <v>1.0097644523336531</v>
      </c>
      <c r="D988" s="33">
        <v>1.2205483948046609</v>
      </c>
      <c r="E988" s="33">
        <v>2.110723616663456</v>
      </c>
      <c r="F988" s="33">
        <v>0.88244834678599648</v>
      </c>
      <c r="G988" s="33">
        <v>0.28670842260030915</v>
      </c>
      <c r="H988" s="33">
        <v>1.9577448636352703</v>
      </c>
      <c r="I988" s="33">
        <v>1.1170575968304264</v>
      </c>
      <c r="J988" s="33">
        <v>1.4666722823287062</v>
      </c>
      <c r="K988" s="33">
        <v>0.73020057827823792</v>
      </c>
      <c r="L988" s="33">
        <v>1.4227997927760421</v>
      </c>
      <c r="M988" s="33">
        <v>0.41924731174445107</v>
      </c>
      <c r="N988" s="33">
        <v>0.68084185787722729</v>
      </c>
      <c r="O988" s="33">
        <v>0.5174292864397827</v>
      </c>
      <c r="P988" s="33">
        <v>0.64534872302582513</v>
      </c>
      <c r="Q988" s="33">
        <v>0.41903556014272703</v>
      </c>
      <c r="R988" s="33">
        <v>0.86330903323818442</v>
      </c>
      <c r="S988" s="33">
        <v>0.81756863795875989</v>
      </c>
      <c r="T988" s="33">
        <v>4.3171941457611176</v>
      </c>
      <c r="U988" s="33">
        <v>0.97636349088171037</v>
      </c>
      <c r="V988" s="33">
        <v>0.73473141250641449</v>
      </c>
      <c r="W988" s="33">
        <v>0.85912842600555683</v>
      </c>
      <c r="X988" s="33">
        <v>3.4158723762314058</v>
      </c>
      <c r="Y988" s="33">
        <v>3.0713131088343046</v>
      </c>
      <c r="Z988" s="33">
        <v>0.59106145399729593</v>
      </c>
      <c r="AA988" s="33">
        <v>1.0771897596142959</v>
      </c>
      <c r="AB988" s="33">
        <v>0.34852808009662151</v>
      </c>
      <c r="AC988" s="33">
        <v>0.31056202039432224</v>
      </c>
      <c r="AD988" s="33">
        <v>0.15530310130172012</v>
      </c>
      <c r="AE988" s="33">
        <v>3.147769337104092</v>
      </c>
      <c r="AF988" s="33">
        <v>0.48763247627768597</v>
      </c>
      <c r="AG988" s="33">
        <v>1.3036180899669456</v>
      </c>
      <c r="AH988" s="33">
        <v>0.50640385829779855</v>
      </c>
      <c r="AI988" s="33">
        <v>0.2016165119102058</v>
      </c>
      <c r="AJ988" s="33">
        <v>1.3666406739783541</v>
      </c>
      <c r="AK988" s="33">
        <v>1.2684422355305542</v>
      </c>
      <c r="AL988" s="33">
        <v>2.1513959891019026</v>
      </c>
      <c r="AM988" s="33">
        <v>0.75724072863127723</v>
      </c>
      <c r="AN988" s="33">
        <v>2.3749315005431635</v>
      </c>
      <c r="AO988" s="33">
        <v>0.54648121841246911</v>
      </c>
      <c r="AP988" s="33">
        <v>3.3438727559745702</v>
      </c>
      <c r="AQ988" s="33">
        <v>2.9348553487804092</v>
      </c>
      <c r="AR988" s="2">
        <f t="shared" si="68"/>
        <v>1.288185289209705</v>
      </c>
      <c r="AS988" s="33">
        <f t="shared" si="69"/>
        <v>1.0340290302338957</v>
      </c>
      <c r="AV988" s="33">
        <v>52</v>
      </c>
      <c r="AW988" s="33" t="s">
        <v>470</v>
      </c>
      <c r="AX988" s="33">
        <v>0.24740592015483176</v>
      </c>
      <c r="AY988" s="33">
        <v>0.53883442128521308</v>
      </c>
      <c r="AZ988" s="33">
        <v>0.53119945753656106</v>
      </c>
      <c r="BA988" s="33">
        <v>2.0633361404203576</v>
      </c>
      <c r="BB988" s="33">
        <v>1.3252738348926887</v>
      </c>
      <c r="BC988" s="33">
        <v>1.0396451443274171</v>
      </c>
      <c r="BD988" s="33">
        <v>0.6737066590950529</v>
      </c>
      <c r="BE988" s="33">
        <v>0.59601874244955932</v>
      </c>
      <c r="BF988" s="33">
        <v>0.43495583288348094</v>
      </c>
      <c r="BG988" s="33">
        <v>1.0562632565914041</v>
      </c>
      <c r="BH988" s="33">
        <v>0.74354039319868015</v>
      </c>
      <c r="BI988" s="33">
        <v>0.46523254804569025</v>
      </c>
      <c r="BJ988" s="2">
        <f t="shared" si="70"/>
        <v>0.80961769590674482</v>
      </c>
      <c r="BK988" s="33">
        <f t="shared" ref="BK988:BK1019" si="71">STDEV(AX988:BH988)</f>
        <v>0.51151073820137893</v>
      </c>
      <c r="BM988" s="33">
        <v>52</v>
      </c>
      <c r="BN988" s="33" t="s">
        <v>470</v>
      </c>
      <c r="BO988" s="33">
        <v>0.44571512920484885</v>
      </c>
      <c r="BP988" s="33">
        <v>0.5145541638800526</v>
      </c>
      <c r="BQ988" s="33">
        <v>0.58641147422710571</v>
      </c>
      <c r="BR988" s="33">
        <v>0.72799841560511669</v>
      </c>
      <c r="BS988" s="33">
        <v>0.64133205341816824</v>
      </c>
      <c r="BT988" s="33">
        <v>3.2175095631667197</v>
      </c>
      <c r="BU988" s="33">
        <v>0.80351721123696074</v>
      </c>
      <c r="BV988" s="33">
        <v>0.86002625575338831</v>
      </c>
      <c r="BW988" s="33">
        <v>1.0910517718513477</v>
      </c>
      <c r="BX988" s="33">
        <v>0.96191402570774232</v>
      </c>
      <c r="BY988" s="33">
        <v>1.3589186893752756</v>
      </c>
      <c r="BZ988" s="33">
        <v>2.1790537140992621</v>
      </c>
      <c r="CA988" s="33">
        <v>0.63348938425129342</v>
      </c>
      <c r="CB988" s="33">
        <v>1.2499980647704909</v>
      </c>
      <c r="CC988" s="33">
        <v>1.0791524307729463</v>
      </c>
      <c r="CD988" s="33">
        <v>1.2557154122448893</v>
      </c>
      <c r="CE988" s="33">
        <v>2.8862170060350838</v>
      </c>
      <c r="CF988" s="33">
        <v>0.98193371928844475</v>
      </c>
      <c r="CG988" s="33">
        <v>0.52391980692061724</v>
      </c>
      <c r="CH988" s="33">
        <v>1.2164225831412427</v>
      </c>
      <c r="CI988" s="33">
        <v>1.0553391654867648</v>
      </c>
      <c r="CJ988" s="33">
        <v>0.59635618765410636</v>
      </c>
      <c r="CK988" s="33">
        <v>0.3688922180860017</v>
      </c>
      <c r="CL988" s="33">
        <v>1.1760977471165845</v>
      </c>
      <c r="CM988" s="33">
        <v>0.52051223916351319</v>
      </c>
      <c r="CN988" s="2">
        <f t="shared" si="64"/>
        <v>1.0772819372983187</v>
      </c>
      <c r="CO988" s="33">
        <f t="shared" si="65"/>
        <v>0.71288326925346113</v>
      </c>
      <c r="CR988" s="33">
        <v>52</v>
      </c>
      <c r="CS988" s="33" t="s">
        <v>470</v>
      </c>
      <c r="CT988" s="33">
        <v>1.5997529185007706</v>
      </c>
      <c r="CU988" s="33">
        <v>2.5693800582923121</v>
      </c>
      <c r="CV988" s="33">
        <v>0.5956421998417103</v>
      </c>
      <c r="CW988" s="33">
        <v>0.64215279847535878</v>
      </c>
      <c r="CX988" s="33">
        <v>7.1935432442654559E-2</v>
      </c>
      <c r="CY988" s="33">
        <v>1.6497379248870239</v>
      </c>
      <c r="CZ988" s="33">
        <v>0.57846539145422249</v>
      </c>
      <c r="DA988" s="33">
        <v>0.68676039975601777</v>
      </c>
      <c r="DB988" s="33">
        <v>1.4915577790342387</v>
      </c>
      <c r="DC988" s="2">
        <f t="shared" si="66"/>
        <v>1.0983761002982566</v>
      </c>
      <c r="DD988" s="33">
        <f t="shared" si="67"/>
        <v>0.7768541693022597</v>
      </c>
    </row>
    <row r="989" spans="1:108" x14ac:dyDescent="0.2">
      <c r="A989" s="33">
        <v>53</v>
      </c>
      <c r="B989" s="33" t="s">
        <v>470</v>
      </c>
      <c r="C989" s="33">
        <v>0.96010390549757174</v>
      </c>
      <c r="D989" s="33">
        <v>1.1930168967985648</v>
      </c>
      <c r="E989" s="33">
        <v>2.110723616663456</v>
      </c>
      <c r="F989" s="33">
        <v>1.0295197095423414</v>
      </c>
      <c r="G989" s="33">
        <v>0.2800395727300396</v>
      </c>
      <c r="H989" s="33">
        <v>1.9069017667973542</v>
      </c>
      <c r="I989" s="33">
        <v>1.2023880308557358</v>
      </c>
      <c r="J989" s="33">
        <v>1.3810673068600503</v>
      </c>
      <c r="K989" s="33">
        <v>0.67676812770196881</v>
      </c>
      <c r="L989" s="33">
        <v>1.0323973017888903</v>
      </c>
      <c r="M989" s="33">
        <v>0.29420725947668597</v>
      </c>
      <c r="N989" s="33">
        <v>0.68084185787722729</v>
      </c>
      <c r="O989" s="33">
        <v>0.66486620831159371</v>
      </c>
      <c r="P989" s="33">
        <v>0.6416421857903023</v>
      </c>
      <c r="Q989" s="33">
        <v>0.50116039270351564</v>
      </c>
      <c r="R989" s="33">
        <v>0.92645721132278025</v>
      </c>
      <c r="S989" s="33">
        <v>1.0799962316459517</v>
      </c>
      <c r="T989" s="33">
        <v>4.2970166567277142</v>
      </c>
      <c r="U989" s="33">
        <v>0.91864678883785</v>
      </c>
      <c r="V989" s="33">
        <v>0.72493520863461114</v>
      </c>
      <c r="W989" s="33">
        <v>0.39941959393616644</v>
      </c>
      <c r="X989" s="33">
        <v>3.0029663386244612</v>
      </c>
      <c r="Y989" s="33">
        <v>2.8707788023822634</v>
      </c>
      <c r="Z989" s="33">
        <v>0.6078305125463106</v>
      </c>
      <c r="AA989" s="33">
        <v>1.06636176221261</v>
      </c>
      <c r="AB989" s="33">
        <v>0.32026789439797965</v>
      </c>
      <c r="AC989" s="33">
        <v>0.28538187604168108</v>
      </c>
      <c r="AD989" s="33">
        <v>0.1430417549034336</v>
      </c>
      <c r="AE989" s="33">
        <v>2.9199311282173386</v>
      </c>
      <c r="AF989" s="33">
        <v>0.43832122567753351</v>
      </c>
      <c r="AG989" s="33">
        <v>1.3587964304106297</v>
      </c>
      <c r="AH989" s="33">
        <v>0.50640385829779855</v>
      </c>
      <c r="AI989" s="33">
        <v>9.6007956863209495E-2</v>
      </c>
      <c r="AJ989" s="33">
        <v>1.5274180385691352</v>
      </c>
      <c r="AK989" s="33">
        <v>1.1983613433524498</v>
      </c>
      <c r="AL989" s="33">
        <v>1.7545384694160966</v>
      </c>
      <c r="AM989" s="33">
        <v>0.88228944651487085</v>
      </c>
      <c r="AN989" s="33">
        <v>2.4016173577203004</v>
      </c>
      <c r="AO989" s="33">
        <v>0.53576832081213432</v>
      </c>
      <c r="AP989" s="33">
        <v>5.4178051252873667</v>
      </c>
      <c r="AQ989" s="33">
        <v>2.6463446445066627</v>
      </c>
      <c r="AR989" s="2">
        <f t="shared" si="68"/>
        <v>1.2898133687135278</v>
      </c>
      <c r="AS989" s="33">
        <f t="shared" si="69"/>
        <v>1.1374679165428396</v>
      </c>
      <c r="AV989" s="33">
        <v>53</v>
      </c>
      <c r="AW989" s="33" t="s">
        <v>470</v>
      </c>
      <c r="AX989" s="33">
        <v>0.22541278989245589</v>
      </c>
      <c r="AY989" s="33">
        <v>0.59205141931680516</v>
      </c>
      <c r="AZ989" s="33">
        <v>0.53119945753656106</v>
      </c>
      <c r="BA989" s="33">
        <v>1.4519833975880754</v>
      </c>
      <c r="BB989" s="33">
        <v>1.2855165195177225</v>
      </c>
      <c r="BC989" s="33">
        <v>1.0396451443274171</v>
      </c>
      <c r="BD989" s="33">
        <v>0.65981799977294275</v>
      </c>
      <c r="BE989" s="33">
        <v>0.58908703204284407</v>
      </c>
      <c r="BF989" s="33">
        <v>0.45846924659388621</v>
      </c>
      <c r="BG989" s="33">
        <v>1.0843146969361956</v>
      </c>
      <c r="BH989" s="33">
        <v>0.57358792873666098</v>
      </c>
      <c r="BI989" s="33">
        <v>0.54181934810608512</v>
      </c>
      <c r="BJ989" s="2">
        <f t="shared" si="70"/>
        <v>0.75274208169730439</v>
      </c>
      <c r="BK989" s="33">
        <f t="shared" si="71"/>
        <v>0.38315607310614003</v>
      </c>
      <c r="BM989" s="33">
        <v>53</v>
      </c>
      <c r="BN989" s="33" t="s">
        <v>470</v>
      </c>
      <c r="BO989" s="33">
        <v>0.48749781460762137</v>
      </c>
      <c r="BP989" s="33">
        <v>0.49397109406342132</v>
      </c>
      <c r="BQ989" s="33">
        <v>0.47680191609578737</v>
      </c>
      <c r="BR989" s="33">
        <v>0.79279098261948189</v>
      </c>
      <c r="BS989" s="33">
        <v>0.76090482399469339</v>
      </c>
      <c r="BT989" s="33">
        <v>3.4900844153752808</v>
      </c>
      <c r="BU989" s="33">
        <v>1.4157185518543771</v>
      </c>
      <c r="BV989" s="33">
        <v>0.83011299467009925</v>
      </c>
      <c r="BW989" s="33">
        <v>1.094527574464963</v>
      </c>
      <c r="BX989" s="33">
        <v>0.80159089894621549</v>
      </c>
      <c r="BY989" s="33">
        <v>1.1789299248888485</v>
      </c>
      <c r="BZ989" s="33">
        <v>2.3466790177191821</v>
      </c>
      <c r="CA989" s="33">
        <v>0.49431376098829777</v>
      </c>
      <c r="CB989" s="33">
        <v>1.3958276723364667</v>
      </c>
      <c r="CC989" s="33">
        <v>1.0791524307729463</v>
      </c>
      <c r="CD989" s="33">
        <v>0.67615649075664219</v>
      </c>
      <c r="CE989" s="33">
        <v>6.6838763791770157</v>
      </c>
      <c r="CF989" s="33">
        <v>1.2391066072217525</v>
      </c>
      <c r="CG989" s="33">
        <v>0.53090379486752159</v>
      </c>
      <c r="CH989" s="33">
        <v>1.2516804729058906</v>
      </c>
      <c r="CI989" s="33">
        <v>0.91517839014051316</v>
      </c>
      <c r="CJ989" s="33">
        <v>0.59238138483554525</v>
      </c>
      <c r="CK989" s="33">
        <v>0.27916162311954112</v>
      </c>
      <c r="CL989" s="33">
        <v>1.0878894332014328</v>
      </c>
      <c r="CM989" s="33">
        <v>0.71443095128221645</v>
      </c>
      <c r="CN989" s="2">
        <f t="shared" si="64"/>
        <v>1.2443867760362304</v>
      </c>
      <c r="CO989" s="33">
        <f t="shared" si="65"/>
        <v>1.3173251013369316</v>
      </c>
      <c r="CR989" s="33">
        <v>53</v>
      </c>
      <c r="CS989" s="33" t="s">
        <v>470</v>
      </c>
      <c r="CT989" s="33">
        <v>1.9196426866556484</v>
      </c>
      <c r="CU989" s="33">
        <v>2.2267796070138228</v>
      </c>
      <c r="CV989" s="33">
        <v>0.40951406395381379</v>
      </c>
      <c r="CW989" s="33">
        <v>0.6673558815417906</v>
      </c>
      <c r="CX989" s="33">
        <v>5.8575910429730073E-2</v>
      </c>
      <c r="CY989" s="33">
        <v>0.93061202246433139</v>
      </c>
      <c r="CZ989" s="33">
        <v>0.59494070495830054</v>
      </c>
      <c r="DA989" s="33">
        <v>0.60228371969793582</v>
      </c>
      <c r="DB989" s="33">
        <v>1.7085123478339608</v>
      </c>
      <c r="DC989" s="2">
        <f t="shared" si="66"/>
        <v>1.0131352160610372</v>
      </c>
      <c r="DD989" s="33">
        <f t="shared" si="67"/>
        <v>0.75198394658800205</v>
      </c>
    </row>
    <row r="990" spans="1:108" x14ac:dyDescent="0.2">
      <c r="A990" s="33">
        <v>54</v>
      </c>
      <c r="B990" s="33" t="s">
        <v>470</v>
      </c>
      <c r="C990" s="33">
        <v>0.899398853045146</v>
      </c>
      <c r="D990" s="33">
        <v>1.1838544142621359</v>
      </c>
      <c r="E990" s="33">
        <v>2.0391680504451104</v>
      </c>
      <c r="F990" s="33">
        <v>0.7844007716150998</v>
      </c>
      <c r="G990" s="33">
        <v>0.2600385096267343</v>
      </c>
      <c r="H990" s="33">
        <v>2.0226793056642198</v>
      </c>
      <c r="I990" s="33">
        <v>1.6212846296671459</v>
      </c>
      <c r="J990" s="33">
        <v>1.6036369559076058</v>
      </c>
      <c r="K990" s="33">
        <v>0.7658202614079882</v>
      </c>
      <c r="L990" s="33">
        <v>1.3013404468257719</v>
      </c>
      <c r="M990" s="33">
        <v>0.25007707839680166</v>
      </c>
      <c r="N990" s="33">
        <v>0.69392626885880671</v>
      </c>
      <c r="O990" s="33">
        <v>0.49239245009420962</v>
      </c>
      <c r="P990" s="33">
        <v>0.56004495829128675</v>
      </c>
      <c r="Q990" s="33">
        <v>0.42535472094086185</v>
      </c>
      <c r="R990" s="33">
        <v>1.0063950234857921</v>
      </c>
      <c r="S990" s="33">
        <v>0.82766392359115482</v>
      </c>
      <c r="T990" s="33">
        <v>5.2048376616756649</v>
      </c>
      <c r="U990" s="33">
        <v>0.82245360465524309</v>
      </c>
      <c r="V990" s="33">
        <v>0.71024191045947882</v>
      </c>
      <c r="W990" s="33">
        <v>0.32405668974821333</v>
      </c>
      <c r="X990" s="33">
        <v>2.8434316524904193</v>
      </c>
      <c r="Y990" s="33">
        <v>2.934103368567277</v>
      </c>
      <c r="Z990" s="33">
        <v>0.62040515060872603</v>
      </c>
      <c r="AA990" s="33">
        <v>1.0392984499079445</v>
      </c>
      <c r="AB990" s="33">
        <v>0.37678439028981925</v>
      </c>
      <c r="AC990" s="33">
        <v>0.32315295590961129</v>
      </c>
      <c r="AD990" s="33">
        <v>0.17573811813912774</v>
      </c>
      <c r="AE990" s="33">
        <v>3.2377047581107217</v>
      </c>
      <c r="AF990" s="33">
        <v>0.52598592165876001</v>
      </c>
      <c r="AG990" s="33">
        <v>1.4484654903437464</v>
      </c>
      <c r="AH990" s="33">
        <v>0.45702402807755049</v>
      </c>
      <c r="AI990" s="33">
        <v>0.18241531554263216</v>
      </c>
      <c r="AJ990" s="33">
        <v>1.4872319661606186</v>
      </c>
      <c r="AK990" s="33">
        <v>1.8150622380732007</v>
      </c>
      <c r="AL990" s="33">
        <v>1.9738543681971314</v>
      </c>
      <c r="AM990" s="33">
        <v>0.70166193276278621</v>
      </c>
      <c r="AN990" s="33">
        <v>2.5083571268214482</v>
      </c>
      <c r="AO990" s="33">
        <v>0.69649705361584036</v>
      </c>
      <c r="AP990" s="33">
        <v>4.7143154295241239</v>
      </c>
      <c r="AQ990" s="33">
        <v>2.8453174028622379</v>
      </c>
      <c r="AR990" s="2">
        <f t="shared" si="68"/>
        <v>1.3342896001543467</v>
      </c>
      <c r="AS990" s="33">
        <f t="shared" si="69"/>
        <v>1.178059223109829</v>
      </c>
      <c r="AV990" s="33">
        <v>54</v>
      </c>
      <c r="AW990" s="33" t="s">
        <v>470</v>
      </c>
      <c r="AX990" s="33">
        <v>0.23091169450608304</v>
      </c>
      <c r="AY990" s="33">
        <v>0.59205141931680516</v>
      </c>
      <c r="AZ990" s="33">
        <v>0.6337109608835424</v>
      </c>
      <c r="BA990" s="33">
        <v>1.7576597690042166</v>
      </c>
      <c r="BB990" s="33">
        <v>1.4180436303791688</v>
      </c>
      <c r="BC990" s="33">
        <v>1.0337727809573365</v>
      </c>
      <c r="BD990" s="33">
        <v>0.81261658899768474</v>
      </c>
      <c r="BE990" s="33">
        <v>0.59601874244955932</v>
      </c>
      <c r="BF990" s="33">
        <v>0.43495583288348094</v>
      </c>
      <c r="BG990" s="33">
        <v>1.0188703097210436</v>
      </c>
      <c r="BH990" s="33">
        <v>0.65856197587079912</v>
      </c>
      <c r="BI990" s="33">
        <v>0.53153161812892147</v>
      </c>
      <c r="BJ990" s="2">
        <f t="shared" si="70"/>
        <v>0.80989211025822028</v>
      </c>
      <c r="BK990" s="33">
        <f t="shared" si="71"/>
        <v>0.44472487511676084</v>
      </c>
      <c r="BM990" s="33">
        <v>54</v>
      </c>
      <c r="BN990" s="33" t="s">
        <v>470</v>
      </c>
      <c r="BO990" s="33">
        <v>0.57803671677694479</v>
      </c>
      <c r="BP990" s="33">
        <v>0.5694385864684478</v>
      </c>
      <c r="BQ990" s="33">
        <v>0.50968636191642769</v>
      </c>
      <c r="BR990" s="33">
        <v>4.4365921281171508</v>
      </c>
      <c r="BS990" s="33">
        <v>0.73373132880934877</v>
      </c>
      <c r="BT990" s="33">
        <v>3.4426771253808917</v>
      </c>
      <c r="BU990" s="33">
        <v>0.76524774020296815</v>
      </c>
      <c r="BV990" s="33">
        <v>0.82263314096782869</v>
      </c>
      <c r="BW990" s="33">
        <v>1.2439403870072399</v>
      </c>
      <c r="BX990" s="33">
        <v>0.78155566119715347</v>
      </c>
      <c r="BY990" s="33">
        <v>1.2464252487419492</v>
      </c>
      <c r="BZ990" s="33">
        <v>2.4228649282397816</v>
      </c>
      <c r="CA990" s="33">
        <v>0.74387066375745414</v>
      </c>
      <c r="CB990" s="33">
        <v>1.1874953758251772</v>
      </c>
      <c r="CC990" s="33">
        <v>1.0024894995431499</v>
      </c>
      <c r="CD990" s="33">
        <v>1.4166936982774645</v>
      </c>
      <c r="CE990" s="33">
        <v>2.5824077855146874</v>
      </c>
      <c r="CF990" s="33">
        <v>0.888418054398872</v>
      </c>
      <c r="CG990" s="33">
        <v>0.49597523292565771</v>
      </c>
      <c r="CH990" s="33">
        <v>1.4103446034555047</v>
      </c>
      <c r="CI990" s="33">
        <v>1.0965641201754792</v>
      </c>
      <c r="CJ990" s="33">
        <v>0.52081857688819955</v>
      </c>
      <c r="CK990" s="33">
        <v>0.30408724416245303</v>
      </c>
      <c r="CL990" s="33">
        <v>1.2569541081011046</v>
      </c>
      <c r="CM990" s="33">
        <v>0.67360728528931824</v>
      </c>
      <c r="CN990" s="2">
        <f t="shared" si="64"/>
        <v>1.2453022240856262</v>
      </c>
      <c r="CO990" s="33">
        <f t="shared" si="65"/>
        <v>0.98605673809775718</v>
      </c>
      <c r="CR990" s="33">
        <v>54</v>
      </c>
      <c r="CS990" s="33" t="s">
        <v>470</v>
      </c>
      <c r="CT990" s="33">
        <v>1.9516722071679873</v>
      </c>
      <c r="CU990" s="33">
        <v>3.4257578601921783</v>
      </c>
      <c r="CV990" s="33">
        <v>0.55841121183072417</v>
      </c>
      <c r="CW990" s="33">
        <v>1.0073255272220758</v>
      </c>
      <c r="CX990" s="33">
        <v>7.3989377563826383E-2</v>
      </c>
      <c r="CY990" s="33">
        <v>1.4382518048453852</v>
      </c>
      <c r="CZ990" s="33">
        <v>0.55283771179235908</v>
      </c>
      <c r="DA990" s="33">
        <v>0.57291202312584455</v>
      </c>
      <c r="DB990" s="33">
        <v>1.4644391552862521</v>
      </c>
      <c r="DC990" s="2">
        <f t="shared" si="66"/>
        <v>1.2272885421140702</v>
      </c>
      <c r="DD990" s="33">
        <f t="shared" si="67"/>
        <v>1.0104279460482561</v>
      </c>
    </row>
    <row r="991" spans="1:108" x14ac:dyDescent="0.2">
      <c r="A991" s="33">
        <v>55</v>
      </c>
      <c r="B991" s="33" t="s">
        <v>470</v>
      </c>
      <c r="C991" s="33">
        <v>0.91595236865717311</v>
      </c>
      <c r="D991" s="33">
        <v>1.0920974377074186</v>
      </c>
      <c r="E991" s="33">
        <v>2.1286069886587842</v>
      </c>
      <c r="F991" s="33">
        <v>0.98049592195689317</v>
      </c>
      <c r="G991" s="33">
        <v>0.2600385096267343</v>
      </c>
      <c r="H991" s="33">
        <v>1.8467088720016038</v>
      </c>
      <c r="I991" s="33">
        <v>1.6445577267988243</v>
      </c>
      <c r="J991" s="33">
        <v>1.5408613826848081</v>
      </c>
      <c r="K991" s="33">
        <v>0.8370537759042016</v>
      </c>
      <c r="L991" s="33">
        <v>1.4748522684429279</v>
      </c>
      <c r="M991" s="33">
        <v>0.19123381081822727</v>
      </c>
      <c r="N991" s="33">
        <v>0.5891755665336551</v>
      </c>
      <c r="O991" s="33">
        <v>0.45344314452812845</v>
      </c>
      <c r="P991" s="33">
        <v>0.62680535518470826</v>
      </c>
      <c r="Q991" s="33">
        <v>0.35797257542447414</v>
      </c>
      <c r="R991" s="33">
        <v>0.93844914933381407</v>
      </c>
      <c r="S991" s="33">
        <v>0.9285960162671556</v>
      </c>
      <c r="T991" s="33">
        <v>4.6803225477402979</v>
      </c>
      <c r="U991" s="33">
        <v>0.87535975701388991</v>
      </c>
      <c r="V991" s="33">
        <v>0.71024191045947882</v>
      </c>
      <c r="W991" s="33">
        <v>0.33913035580294254</v>
      </c>
      <c r="X991" s="33">
        <v>2.9466581618921559</v>
      </c>
      <c r="Y991" s="33">
        <v>2.6596925727436642</v>
      </c>
      <c r="Z991" s="33">
        <v>0.58267778706252682</v>
      </c>
      <c r="AA991" s="33">
        <v>1.0122329105367629</v>
      </c>
      <c r="AB991" s="33">
        <v>0.30142906243403306</v>
      </c>
      <c r="AC991" s="33">
        <v>0.27698849459080066</v>
      </c>
      <c r="AD991" s="33">
        <v>0.15530310130172012</v>
      </c>
      <c r="AE991" s="33">
        <v>2.8959462113692545</v>
      </c>
      <c r="AF991" s="33">
        <v>0.48215470078244616</v>
      </c>
      <c r="AG991" s="33">
        <v>1.2139518678419159</v>
      </c>
      <c r="AH991" s="33">
        <v>0.43496127909314908</v>
      </c>
      <c r="AI991" s="33">
        <v>0.13441232462369804</v>
      </c>
      <c r="AJ991" s="33">
        <v>1.8489893052290547</v>
      </c>
      <c r="AK991" s="33">
        <v>1.4786791455140422</v>
      </c>
      <c r="AL991" s="33">
        <v>1.7440939600163792</v>
      </c>
      <c r="AM991" s="33">
        <v>0.583561636208907</v>
      </c>
      <c r="AN991" s="33">
        <v>2.2415095338722808</v>
      </c>
      <c r="AO991" s="33">
        <v>0.62148913601415468</v>
      </c>
      <c r="AP991" s="33">
        <v>3.7458706267608828</v>
      </c>
      <c r="AQ991" s="33">
        <v>2.3279865938724451</v>
      </c>
      <c r="AR991" s="2">
        <f t="shared" si="68"/>
        <v>1.2463547281294247</v>
      </c>
      <c r="AS991" s="33">
        <f t="shared" si="69"/>
        <v>1.0352958087530963</v>
      </c>
      <c r="AV991" s="33">
        <v>55</v>
      </c>
      <c r="AW991" s="33" t="s">
        <v>470</v>
      </c>
      <c r="AX991" s="33">
        <v>0.23641059911971021</v>
      </c>
      <c r="AY991" s="33">
        <v>0.55879216401543164</v>
      </c>
      <c r="AZ991" s="33">
        <v>0.51256135094733013</v>
      </c>
      <c r="BA991" s="33">
        <v>1.7194467836836316</v>
      </c>
      <c r="BB991" s="33">
        <v>1.4114160480108944</v>
      </c>
      <c r="BC991" s="33">
        <v>0.92804607419148244</v>
      </c>
      <c r="BD991" s="33">
        <v>0.73621562747949021</v>
      </c>
      <c r="BE991" s="33">
        <v>0.616808170905076</v>
      </c>
      <c r="BF991" s="33">
        <v>0.42320759018008186</v>
      </c>
      <c r="BG991" s="33">
        <v>1.0936562034617645</v>
      </c>
      <c r="BH991" s="33">
        <v>0.57358792873666098</v>
      </c>
      <c r="BI991" s="33">
        <v>0.58983094938191039</v>
      </c>
      <c r="BJ991" s="2">
        <f t="shared" si="70"/>
        <v>0.78333162417612201</v>
      </c>
      <c r="BK991" s="33">
        <f t="shared" si="71"/>
        <v>0.44845626544632949</v>
      </c>
      <c r="BM991" s="33">
        <v>55</v>
      </c>
      <c r="BN991" s="33" t="s">
        <v>470</v>
      </c>
      <c r="BO991" s="33">
        <v>0.57106903569115619</v>
      </c>
      <c r="BP991" s="33">
        <v>0.48710912989388894</v>
      </c>
      <c r="BQ991" s="33">
        <v>0.537087060326495</v>
      </c>
      <c r="BR991" s="33">
        <v>0.9185725377459717</v>
      </c>
      <c r="BS991" s="33">
        <v>0.72829976035928279</v>
      </c>
      <c r="BT991" s="33">
        <v>3.6322892200992718</v>
      </c>
      <c r="BU991" s="33">
        <v>0.84177093999574404</v>
      </c>
      <c r="BV991" s="33">
        <v>0.88993951683667727</v>
      </c>
      <c r="BW991" s="33">
        <v>1.20919236798034</v>
      </c>
      <c r="BX991" s="33">
        <v>1.0019927461596723</v>
      </c>
      <c r="BY991" s="33">
        <v>1.2149269372592388</v>
      </c>
      <c r="BZ991" s="33">
        <v>2.3619136920579789</v>
      </c>
      <c r="CA991" s="33">
        <v>0.59989499594444373</v>
      </c>
      <c r="CB991" s="33">
        <v>1.3645806135665626</v>
      </c>
      <c r="CC991" s="33">
        <v>0.98480010680954522</v>
      </c>
      <c r="CD991" s="33">
        <v>1.3522997344522218</v>
      </c>
      <c r="CE991" s="33">
        <v>2.6806996526924181</v>
      </c>
      <c r="CF991" s="33">
        <v>0.86504394766346138</v>
      </c>
      <c r="CG991" s="33">
        <v>0.5588454947933672</v>
      </c>
      <c r="CH991" s="33">
        <v>1.2869456158879353</v>
      </c>
      <c r="CI991" s="33">
        <v>0.97289264827215061</v>
      </c>
      <c r="CJ991" s="33">
        <v>0.72755575937178996</v>
      </c>
      <c r="CK991" s="33">
        <v>0.25423600207662916</v>
      </c>
      <c r="CL991" s="33">
        <v>1.3892650668485893</v>
      </c>
      <c r="CM991" s="33">
        <v>0.65319545229286913</v>
      </c>
      <c r="CN991" s="2">
        <f t="shared" si="64"/>
        <v>1.1233767214031078</v>
      </c>
      <c r="CO991" s="33">
        <f t="shared" si="65"/>
        <v>0.7558739833356688</v>
      </c>
      <c r="CR991" s="33">
        <v>55</v>
      </c>
      <c r="CS991" s="33" t="s">
        <v>470</v>
      </c>
      <c r="CT991" s="33">
        <v>1.6637106002833209</v>
      </c>
      <c r="CU991" s="33">
        <v>2.5693800582923121</v>
      </c>
      <c r="CV991" s="33">
        <v>0.52118022381973783</v>
      </c>
      <c r="CW991" s="33">
        <v>0.64215279847535878</v>
      </c>
      <c r="CX991" s="33">
        <v>5.5492033172869784E-2</v>
      </c>
      <c r="CY991" s="33">
        <v>1.1420981425059702</v>
      </c>
      <c r="CZ991" s="33">
        <v>0.60226365230459311</v>
      </c>
      <c r="DA991" s="33">
        <v>0.55087002973144827</v>
      </c>
      <c r="DB991" s="33">
        <v>1.4644391552862521</v>
      </c>
      <c r="DC991" s="2">
        <f t="shared" si="66"/>
        <v>1.0235096326524293</v>
      </c>
      <c r="DD991" s="33">
        <f t="shared" si="67"/>
        <v>0.77004196667173408</v>
      </c>
    </row>
    <row r="992" spans="1:108" x14ac:dyDescent="0.2">
      <c r="A992" s="33">
        <v>56</v>
      </c>
      <c r="B992" s="33" t="s">
        <v>470</v>
      </c>
      <c r="C992" s="33">
        <v>0.87182731744175368</v>
      </c>
      <c r="D992" s="33">
        <v>1.2664489082804244</v>
      </c>
      <c r="E992" s="33">
        <v>1.6993103884104306</v>
      </c>
      <c r="F992" s="33">
        <v>1.0785434971277899</v>
      </c>
      <c r="G992" s="33">
        <v>0.20669594042583286</v>
      </c>
      <c r="H992" s="33">
        <v>1.6199143838594379</v>
      </c>
      <c r="I992" s="33">
        <v>0.94639672877980774</v>
      </c>
      <c r="J992" s="33">
        <v>1.3582402525934421</v>
      </c>
      <c r="K992" s="33">
        <v>0.69458089514848764</v>
      </c>
      <c r="L992" s="33">
        <v>1.0323973017888903</v>
      </c>
      <c r="M992" s="33">
        <v>0.29420725947668597</v>
      </c>
      <c r="N992" s="33">
        <v>0.4320495130459277</v>
      </c>
      <c r="O992" s="33">
        <v>0.33382314930970308</v>
      </c>
      <c r="P992" s="33">
        <v>0.58230020419967776</v>
      </c>
      <c r="Q992" s="33">
        <v>0.25058019635175782</v>
      </c>
      <c r="R992" s="33">
        <v>1.179056830133429</v>
      </c>
      <c r="S992" s="33">
        <v>0.83054591792635934</v>
      </c>
      <c r="T992" s="33">
        <v>3.5707598527693536</v>
      </c>
      <c r="U992" s="33">
        <v>0.83207272518992981</v>
      </c>
      <c r="V992" s="33">
        <v>0.67105507970712008</v>
      </c>
      <c r="W992" s="33">
        <v>0.35420402185767175</v>
      </c>
      <c r="X992" s="33">
        <v>2.909121951374364</v>
      </c>
      <c r="Y992" s="33">
        <v>2.7124652157421192</v>
      </c>
      <c r="Z992" s="33">
        <v>0.5365667565815585</v>
      </c>
      <c r="AA992" s="33">
        <v>0.96351583049524225</v>
      </c>
      <c r="AB992" s="33">
        <v>0.22606985907280272</v>
      </c>
      <c r="AC992" s="33">
        <v>0.26439755907551166</v>
      </c>
      <c r="AD992" s="33">
        <v>0.1430417549034336</v>
      </c>
      <c r="AE992" s="33">
        <v>2.7040841443432906</v>
      </c>
      <c r="AF992" s="33">
        <v>0.42736342045845505</v>
      </c>
      <c r="AG992" s="33">
        <v>1.3105168014264497</v>
      </c>
      <c r="AH992" s="33">
        <v>0.5179609685969031</v>
      </c>
      <c r="AI992" s="33">
        <v>0.12001043983534716</v>
      </c>
      <c r="AJ992" s="33">
        <v>1.3666406739783541</v>
      </c>
      <c r="AK992" s="33">
        <v>0.99513079262152448</v>
      </c>
      <c r="AL992" s="33">
        <v>1.4830000236364749</v>
      </c>
      <c r="AM992" s="33">
        <v>0.72250433849552143</v>
      </c>
      <c r="AN992" s="33">
        <v>2.1258769187836886</v>
      </c>
      <c r="AO992" s="33">
        <v>0.65363664601483018</v>
      </c>
      <c r="AP992" s="33">
        <v>4.4310882046140581</v>
      </c>
      <c r="AQ992" s="33">
        <v>2.6761878977038918</v>
      </c>
      <c r="AR992" s="2">
        <f t="shared" si="68"/>
        <v>1.1559558673555543</v>
      </c>
      <c r="AS992" s="33">
        <f t="shared" si="69"/>
        <v>0.99329410367667548</v>
      </c>
      <c r="AV992" s="33">
        <v>56</v>
      </c>
      <c r="AW992" s="33" t="s">
        <v>470</v>
      </c>
      <c r="AX992" s="33">
        <v>0.24740592015483176</v>
      </c>
      <c r="AY992" s="33">
        <v>0.69183739603115479</v>
      </c>
      <c r="AZ992" s="33">
        <v>0.62438999048271537</v>
      </c>
      <c r="BA992" s="33">
        <v>1.5666085979755611</v>
      </c>
      <c r="BB992" s="33">
        <v>0.89456004302343173</v>
      </c>
      <c r="BC992" s="33">
        <v>0.74596172734149857</v>
      </c>
      <c r="BD992" s="33">
        <v>0.64592600663918542</v>
      </c>
      <c r="BE992" s="33">
        <v>0.60294760147395998</v>
      </c>
      <c r="BF992" s="33">
        <v>0.47023441760089252</v>
      </c>
      <c r="BG992" s="33">
        <v>1.0656047631169729</v>
      </c>
      <c r="BH992" s="33">
        <v>0.56296398774802225</v>
      </c>
      <c r="BI992" s="33">
        <v>0.56239480806041231</v>
      </c>
      <c r="BJ992" s="2">
        <f t="shared" si="70"/>
        <v>0.72340293830405322</v>
      </c>
      <c r="BK992" s="33">
        <f t="shared" si="71"/>
        <v>0.34688111259393301</v>
      </c>
      <c r="BM992" s="33">
        <v>56</v>
      </c>
      <c r="BN992" s="33" t="s">
        <v>470</v>
      </c>
      <c r="BO992" s="33">
        <v>0.55017769298976993</v>
      </c>
      <c r="BP992" s="33">
        <v>0.57630055063798025</v>
      </c>
      <c r="BQ992" s="33">
        <v>0.54256855290671835</v>
      </c>
      <c r="BR992" s="33">
        <v>0.9185725377459717</v>
      </c>
      <c r="BS992" s="33">
        <v>0.63590048496810225</v>
      </c>
      <c r="BT992" s="33">
        <v>3.7389470899570587</v>
      </c>
      <c r="BU992" s="33">
        <v>0.76524774020296815</v>
      </c>
      <c r="BV992" s="33">
        <v>0.88246273999730351</v>
      </c>
      <c r="BW992" s="33">
        <v>0.98681105047373219</v>
      </c>
      <c r="BX992" s="33">
        <v>2.0039854923193445</v>
      </c>
      <c r="BY992" s="33">
        <v>1.273423008019742</v>
      </c>
      <c r="BZ992" s="33">
        <v>2.4533405463306828</v>
      </c>
      <c r="CA992" s="33">
        <v>0.4655194172314629</v>
      </c>
      <c r="CB992" s="33">
        <v>1.281245123540395</v>
      </c>
      <c r="CC992" s="33">
        <v>0.84327040776660145</v>
      </c>
      <c r="CD992" s="33">
        <v>1.3201093760701319</v>
      </c>
      <c r="CE992" s="33">
        <v>2.198173935790968</v>
      </c>
      <c r="CF992" s="33">
        <v>0.95855961255303423</v>
      </c>
      <c r="CG992" s="33">
        <v>0.57980320677230834</v>
      </c>
      <c r="CH992" s="33">
        <v>1.1987972648676171</v>
      </c>
      <c r="CI992" s="33">
        <v>0.92342134578056734</v>
      </c>
      <c r="CJ992" s="33">
        <v>0.51684213834831383</v>
      </c>
      <c r="CK992" s="33">
        <v>0.24925210845906348</v>
      </c>
      <c r="CL992" s="33">
        <v>0.87472211346942819</v>
      </c>
      <c r="CM992" s="33">
        <v>0.62257560324738326</v>
      </c>
      <c r="CN992" s="2">
        <f t="shared" si="64"/>
        <v>1.094401165617866</v>
      </c>
      <c r="CO992" s="33">
        <f t="shared" si="65"/>
        <v>0.77405014227199043</v>
      </c>
      <c r="CR992" s="33">
        <v>56</v>
      </c>
      <c r="CS992" s="33" t="s">
        <v>470</v>
      </c>
      <c r="CT992" s="33">
        <v>1.5357952367182208</v>
      </c>
      <c r="CU992" s="33">
        <v>2.397956506356711</v>
      </c>
      <c r="CV992" s="33">
        <v>0.4188151099148017</v>
      </c>
      <c r="CW992" s="33">
        <v>0.75547601370212047</v>
      </c>
      <c r="CX992" s="33">
        <v>7.8100227381272577E-2</v>
      </c>
      <c r="CY992" s="33">
        <v>1.565070382589248</v>
      </c>
      <c r="CZ992" s="33">
        <v>0.52171650359569599</v>
      </c>
      <c r="DA992" s="33">
        <v>0.59494343974797859</v>
      </c>
      <c r="DB992" s="33">
        <v>1.8034303203598285</v>
      </c>
      <c r="DC992" s="2">
        <f t="shared" si="66"/>
        <v>1.0745893044850974</v>
      </c>
      <c r="DD992" s="33">
        <f t="shared" si="67"/>
        <v>0.77430490072101543</v>
      </c>
    </row>
    <row r="993" spans="1:108" x14ac:dyDescent="0.2">
      <c r="A993" s="33">
        <v>57</v>
      </c>
      <c r="B993" s="33" t="s">
        <v>470</v>
      </c>
      <c r="C993" s="33">
        <v>0.87733632743743628</v>
      </c>
      <c r="D993" s="33">
        <v>1.2205483948046609</v>
      </c>
      <c r="E993" s="33">
        <v>2.1822718234694576</v>
      </c>
      <c r="F993" s="33">
        <v>0.95598907072615069</v>
      </c>
      <c r="G993" s="33">
        <v>0.30004337908709666</v>
      </c>
      <c r="H993" s="33">
        <v>1.5690141599464229</v>
      </c>
      <c r="I993" s="33">
        <v>0.72918966646583194</v>
      </c>
      <c r="J993" s="33">
        <v>0.99870592996698671</v>
      </c>
      <c r="K993" s="33">
        <v>0.71238781083171909</v>
      </c>
      <c r="L993" s="33">
        <v>0.98901845403605049</v>
      </c>
      <c r="M993" s="33">
        <v>0.26478713875676307</v>
      </c>
      <c r="N993" s="33">
        <v>0.52371580438949994</v>
      </c>
      <c r="O993" s="33">
        <v>0.33104305900189063</v>
      </c>
      <c r="P993" s="33">
        <v>0.54520812768569271</v>
      </c>
      <c r="Q993" s="33">
        <v>0.36428870399573843</v>
      </c>
      <c r="R993" s="33">
        <v>0.8577147907028011</v>
      </c>
      <c r="S993" s="33">
        <v>0.85794147502916018</v>
      </c>
      <c r="T993" s="33">
        <v>3.8531948987704405</v>
      </c>
      <c r="U993" s="33">
        <v>0.77916657283128288</v>
      </c>
      <c r="V993" s="33">
        <v>0.63676735852323563</v>
      </c>
      <c r="W993" s="33">
        <v>0.24115695253289565</v>
      </c>
      <c r="X993" s="33">
        <v>2.9185079344816205</v>
      </c>
      <c r="Y993" s="33">
        <v>2.7863460474689119</v>
      </c>
      <c r="Z993" s="33">
        <v>0.50303208884248196</v>
      </c>
      <c r="AA993" s="33">
        <v>1.0447102215422712</v>
      </c>
      <c r="AB993" s="33">
        <v>0.29200770869933768</v>
      </c>
      <c r="AC993" s="33">
        <v>0.26020000501110302</v>
      </c>
      <c r="AD993" s="33">
        <v>0.10625939718778382</v>
      </c>
      <c r="AE993" s="33">
        <v>3.147769337104092</v>
      </c>
      <c r="AF993" s="33">
        <v>0.389009975077381</v>
      </c>
      <c r="AG993" s="33">
        <v>1.2001572827309948</v>
      </c>
      <c r="AH993" s="33">
        <v>0.46227836032899572</v>
      </c>
      <c r="AI993" s="33">
        <v>0.19681720033098302</v>
      </c>
      <c r="AJ993" s="33">
        <v>1.9293779875244454</v>
      </c>
      <c r="AK993" s="33">
        <v>1.0511931997436781</v>
      </c>
      <c r="AL993" s="33">
        <v>1.3367919309308556</v>
      </c>
      <c r="AM993" s="33">
        <v>0.48630088713135444</v>
      </c>
      <c r="AN993" s="33">
        <v>2.1258769187836886</v>
      </c>
      <c r="AO993" s="33">
        <v>0.49290791321112409</v>
      </c>
      <c r="AP993" s="33">
        <v>5.664484355455695</v>
      </c>
      <c r="AQ993" s="33">
        <v>2.1190633556756322</v>
      </c>
      <c r="AR993" s="2">
        <f t="shared" si="68"/>
        <v>1.1781117562500891</v>
      </c>
      <c r="AS993" s="33">
        <f t="shared" si="69"/>
        <v>1.1467654676137047</v>
      </c>
      <c r="AV993" s="33">
        <v>57</v>
      </c>
      <c r="AW993" s="33" t="s">
        <v>470</v>
      </c>
      <c r="AX993" s="33">
        <v>0.20892105243584003</v>
      </c>
      <c r="AY993" s="33">
        <v>0.65857540379303825</v>
      </c>
      <c r="AZ993" s="33">
        <v>0.53119945753656106</v>
      </c>
      <c r="BA993" s="33">
        <v>1.4328769049277827</v>
      </c>
      <c r="BB993" s="33">
        <v>1.1198569493713582</v>
      </c>
      <c r="BC993" s="33">
        <v>0.82819173079570918</v>
      </c>
      <c r="BD993" s="33">
        <v>0.60425336104956051</v>
      </c>
      <c r="BE993" s="33">
        <v>0.54750532374949612</v>
      </c>
      <c r="BF993" s="33">
        <v>0.8111535239463592</v>
      </c>
      <c r="BG993" s="33">
        <v>0.95345284327397684</v>
      </c>
      <c r="BH993" s="33">
        <v>0.44612248784171094</v>
      </c>
      <c r="BI993" s="33">
        <v>0.68584756778637546</v>
      </c>
      <c r="BJ993" s="2">
        <f t="shared" si="70"/>
        <v>0.73566305054231396</v>
      </c>
      <c r="BK993" s="33">
        <f t="shared" si="71"/>
        <v>0.34013083469786271</v>
      </c>
      <c r="BM993" s="33">
        <v>57</v>
      </c>
      <c r="BN993" s="33" t="s">
        <v>470</v>
      </c>
      <c r="BO993" s="33">
        <v>0.48053598379982254</v>
      </c>
      <c r="BP993" s="33">
        <v>0.5145541638800526</v>
      </c>
      <c r="BQ993" s="33">
        <v>0.46036194801581692</v>
      </c>
      <c r="BR993" s="33">
        <v>0.69369485407696896</v>
      </c>
      <c r="BS993" s="33">
        <v>0.60872698978275763</v>
      </c>
      <c r="BT993" s="33">
        <v>3.9167158948064298</v>
      </c>
      <c r="BU993" s="33">
        <v>0.76524774020296815</v>
      </c>
      <c r="BV993" s="33">
        <v>0.72541350401569094</v>
      </c>
      <c r="BW993" s="33">
        <v>1.0146107999764857</v>
      </c>
      <c r="BX993" s="33">
        <v>2.1843438568299338</v>
      </c>
      <c r="BY993" s="33">
        <v>1.448913071618489</v>
      </c>
      <c r="BZ993" s="33">
        <v>2.1181024779174593</v>
      </c>
      <c r="CA993" s="33">
        <v>0.4655194172314629</v>
      </c>
      <c r="CB993" s="33">
        <v>1.0624985693400548</v>
      </c>
      <c r="CC993" s="33">
        <v>0.81968293332467212</v>
      </c>
      <c r="CD993" s="33">
        <v>1.1269142375333412</v>
      </c>
      <c r="CE993" s="33">
        <v>2.2071075547781716</v>
      </c>
      <c r="CF993" s="33">
        <v>1.0988331098873934</v>
      </c>
      <c r="CG993" s="33">
        <v>0.5588454947933672</v>
      </c>
      <c r="CH993" s="33">
        <v>1.2164225831412427</v>
      </c>
      <c r="CI993" s="33">
        <v>0.96464630046928168</v>
      </c>
      <c r="CJ993" s="33">
        <v>0.54069749814497881</v>
      </c>
      <c r="CK993" s="33">
        <v>0.24426616385646996</v>
      </c>
      <c r="CL993" s="33">
        <v>0.78651379955427647</v>
      </c>
      <c r="CM993" s="33">
        <v>0.56134010425803582</v>
      </c>
      <c r="CN993" s="2">
        <f t="shared" si="64"/>
        <v>1.0633803620494251</v>
      </c>
      <c r="CO993" s="33">
        <f t="shared" si="65"/>
        <v>0.80372490082760895</v>
      </c>
      <c r="CR993" s="33">
        <v>57</v>
      </c>
      <c r="CS993" s="33" t="s">
        <v>470</v>
      </c>
      <c r="CT993" s="33">
        <v>1.7917273230905482</v>
      </c>
      <c r="CU993" s="33">
        <v>2.0553560550782217</v>
      </c>
      <c r="CV993" s="33">
        <v>0.55841121183072417</v>
      </c>
      <c r="CW993" s="33">
        <v>0.7177257842457816</v>
      </c>
      <c r="CX993" s="33">
        <v>7.0905500306966102E-2</v>
      </c>
      <c r="CY993" s="33">
        <v>1.1420981425059702</v>
      </c>
      <c r="CZ993" s="33">
        <v>0.57114244410792991</v>
      </c>
      <c r="DA993" s="33">
        <v>0.55087002973144827</v>
      </c>
      <c r="DB993" s="33">
        <v>2.9831155580684774</v>
      </c>
      <c r="DC993" s="2">
        <f t="shared" si="66"/>
        <v>1.1601502276628963</v>
      </c>
      <c r="DD993" s="33">
        <f t="shared" si="67"/>
        <v>0.93449501139696156</v>
      </c>
    </row>
    <row r="994" spans="1:108" x14ac:dyDescent="0.2">
      <c r="A994" s="33">
        <v>58</v>
      </c>
      <c r="B994" s="33" t="s">
        <v>470</v>
      </c>
      <c r="C994" s="33">
        <v>0.92148786427783491</v>
      </c>
      <c r="D994" s="33">
        <v>1.2022234297318033</v>
      </c>
      <c r="E994" s="33">
        <v>1.931845740236108</v>
      </c>
      <c r="F994" s="33">
        <v>0.83342455920054825</v>
      </c>
      <c r="G994" s="33">
        <v>0.31337833557388411</v>
      </c>
      <c r="H994" s="33">
        <v>1.7078710371531964</v>
      </c>
      <c r="I994" s="33">
        <v>1.1558450281855126</v>
      </c>
      <c r="J994" s="33">
        <v>1.2669296875477591</v>
      </c>
      <c r="K994" s="33">
        <v>0.56990907831271786</v>
      </c>
      <c r="L994" s="33">
        <v>1.0497481270111855</v>
      </c>
      <c r="M994" s="33">
        <v>0.52957427751352615</v>
      </c>
      <c r="N994" s="33">
        <v>0.54988462635265878</v>
      </c>
      <c r="O994" s="33">
        <v>0.34773561853021112</v>
      </c>
      <c r="P994" s="33">
        <v>0.63422377048750533</v>
      </c>
      <c r="Q994" s="33">
        <v>0.49484123190538076</v>
      </c>
      <c r="R994" s="33">
        <v>0.84652170131719018</v>
      </c>
      <c r="S994" s="33">
        <v>0.63588671841236888</v>
      </c>
      <c r="T994" s="33">
        <v>4.0145899108043874</v>
      </c>
      <c r="U994" s="33">
        <v>0.86574063647920318</v>
      </c>
      <c r="V994" s="33">
        <v>0.54859950841186012</v>
      </c>
      <c r="W994" s="33">
        <v>0.48985616417884875</v>
      </c>
      <c r="X994" s="33">
        <v>2.899739829222725</v>
      </c>
      <c r="Y994" s="33">
        <v>2.4380500775632852</v>
      </c>
      <c r="Z994" s="33">
        <v>0.51560672690489751</v>
      </c>
      <c r="AA994" s="33">
        <v>1.0068189118359201</v>
      </c>
      <c r="AB994" s="33">
        <v>0.30142906243403306</v>
      </c>
      <c r="AC994" s="33">
        <v>0.29797108487903323</v>
      </c>
      <c r="AD994" s="33">
        <v>0.1430417549034336</v>
      </c>
      <c r="AE994" s="33">
        <v>2.7880227194322305</v>
      </c>
      <c r="AF994" s="33">
        <v>0.39997003452505836</v>
      </c>
      <c r="AG994" s="33">
        <v>1.0346165857837692</v>
      </c>
      <c r="AH994" s="33">
        <v>0.40239137851465412</v>
      </c>
      <c r="AI994" s="33">
        <v>0.36483063108526431</v>
      </c>
      <c r="AJ994" s="33">
        <v>1.5676206484560091</v>
      </c>
      <c r="AK994" s="33">
        <v>0.89001233762978049</v>
      </c>
      <c r="AL994" s="33">
        <v>1.2219098469791765</v>
      </c>
      <c r="AM994" s="33">
        <v>0.42377652818955758</v>
      </c>
      <c r="AN994" s="33">
        <v>2.0636123584419694</v>
      </c>
      <c r="AO994" s="33">
        <v>0.95366390782173727</v>
      </c>
      <c r="AP994" s="33">
        <v>3.2799184638285297</v>
      </c>
      <c r="AQ994" s="33">
        <v>2.2881928608339788</v>
      </c>
      <c r="AR994" s="2">
        <f t="shared" si="68"/>
        <v>1.1266173853875299</v>
      </c>
      <c r="AS994" s="33">
        <f t="shared" si="69"/>
        <v>0.91046421871880157</v>
      </c>
      <c r="AV994" s="33">
        <v>58</v>
      </c>
      <c r="AW994" s="33" t="s">
        <v>470</v>
      </c>
      <c r="AX994" s="33">
        <v>0.23641059911971021</v>
      </c>
      <c r="AY994" s="33">
        <v>0.61200916204702371</v>
      </c>
      <c r="AZ994" s="33">
        <v>0.56847567071502281</v>
      </c>
      <c r="BA994" s="33">
        <v>1.2227192412388346</v>
      </c>
      <c r="BB994" s="33">
        <v>1.2987689579760446</v>
      </c>
      <c r="BC994" s="33">
        <v>0.82819173079570918</v>
      </c>
      <c r="BD994" s="33">
        <v>0.56952504512099078</v>
      </c>
      <c r="BE994" s="33">
        <v>0.63760045074290717</v>
      </c>
      <c r="BF994" s="33">
        <v>0.45846924659388621</v>
      </c>
      <c r="BG994" s="33">
        <v>0.86932544300768733</v>
      </c>
      <c r="BH994" s="33">
        <v>0.55234441695312642</v>
      </c>
      <c r="BI994" s="33">
        <v>0.59668833867548854</v>
      </c>
      <c r="BJ994" s="2">
        <f t="shared" si="70"/>
        <v>0.70421069191553587</v>
      </c>
      <c r="BK994" s="33">
        <f t="shared" si="71"/>
        <v>0.31870444574436574</v>
      </c>
      <c r="BM994" s="33">
        <v>58</v>
      </c>
      <c r="BN994" s="33" t="s">
        <v>470</v>
      </c>
      <c r="BO994" s="33">
        <v>0.48053598379982254</v>
      </c>
      <c r="BP994" s="33">
        <v>0.52141330535761898</v>
      </c>
      <c r="BQ994" s="33">
        <v>0.60833518971764911</v>
      </c>
      <c r="BR994" s="33">
        <v>0.79279098261948189</v>
      </c>
      <c r="BS994" s="33">
        <v>0.62502952160046299</v>
      </c>
      <c r="BT994" s="33">
        <v>3.6026639301675725</v>
      </c>
      <c r="BU994" s="33">
        <v>1.4157185518543771</v>
      </c>
      <c r="BV994" s="33">
        <v>0.82263314096782869</v>
      </c>
      <c r="BW994" s="33">
        <v>1.0597795554380631</v>
      </c>
      <c r="BX994" s="33">
        <v>1.0420714666116024</v>
      </c>
      <c r="BY994" s="33">
        <v>1.187929177981446</v>
      </c>
      <c r="BZ994" s="33">
        <v>2.3771546358100832</v>
      </c>
      <c r="CA994" s="33">
        <v>0.42712498437459845</v>
      </c>
      <c r="CB994" s="33">
        <v>1.1041641715017623</v>
      </c>
      <c r="CC994" s="33">
        <v>0.8609622266958904</v>
      </c>
      <c r="CD994" s="33">
        <v>1.1913214484196464</v>
      </c>
      <c r="CE994" s="33">
        <v>1.9390401629794201</v>
      </c>
      <c r="CF994" s="33">
        <v>0.98193371928844475</v>
      </c>
      <c r="CG994" s="33">
        <v>0.60076091875124948</v>
      </c>
      <c r="CH994" s="33">
        <v>1.2340551546322651</v>
      </c>
      <c r="CI994" s="33">
        <v>0.92342134578056734</v>
      </c>
      <c r="CJ994" s="33">
        <v>0.44925576894085373</v>
      </c>
      <c r="CK994" s="33">
        <v>0.28414756772213462</v>
      </c>
      <c r="CL994" s="33">
        <v>0.67625567534820119</v>
      </c>
      <c r="CM994" s="33">
        <v>0.72463476822962869</v>
      </c>
      <c r="CN994" s="2">
        <f t="shared" si="64"/>
        <v>1.0373253341836268</v>
      </c>
      <c r="CO994" s="33">
        <f t="shared" si="65"/>
        <v>0.71326383301387186</v>
      </c>
      <c r="CR994" s="33">
        <v>58</v>
      </c>
      <c r="CS994" s="33" t="s">
        <v>470</v>
      </c>
      <c r="CT994" s="33">
        <v>2.2396338140526537</v>
      </c>
      <c r="CU994" s="33">
        <v>2.6549685079637557</v>
      </c>
      <c r="CV994" s="33">
        <v>0.39088516786480343</v>
      </c>
      <c r="CW994" s="33">
        <v>0.6547724717230109</v>
      </c>
      <c r="CX994" s="33">
        <v>5.2408155916009509E-2</v>
      </c>
      <c r="CY994" s="33">
        <v>1.8612240449286628</v>
      </c>
      <c r="CZ994" s="33">
        <v>0.45581524957938396</v>
      </c>
      <c r="DA994" s="33">
        <v>0.56923130637860364</v>
      </c>
      <c r="DB994" s="33">
        <v>1.410201907790279</v>
      </c>
      <c r="DC994" s="2">
        <f t="shared" si="66"/>
        <v>1.1432378473552403</v>
      </c>
      <c r="DD994" s="33">
        <f t="shared" si="67"/>
        <v>0.92673913709268618</v>
      </c>
    </row>
    <row r="995" spans="1:108" x14ac:dyDescent="0.2">
      <c r="A995" s="33">
        <v>59</v>
      </c>
      <c r="B995" s="33" t="s">
        <v>470</v>
      </c>
      <c r="C995" s="33">
        <v>0.81663127498501042</v>
      </c>
      <c r="D995" s="33">
        <v>1.1838544142621359</v>
      </c>
      <c r="E995" s="33">
        <v>2.0570587818527826</v>
      </c>
      <c r="F995" s="33">
        <v>0.88244834678599648</v>
      </c>
      <c r="G995" s="33">
        <v>0.32671329206067151</v>
      </c>
      <c r="H995" s="33">
        <v>1.5967779184444311</v>
      </c>
      <c r="I995" s="33">
        <v>1.0006984943583015</v>
      </c>
      <c r="J995" s="33">
        <v>1.2840511522373401</v>
      </c>
      <c r="K995" s="33">
        <v>0.7658202614079882</v>
      </c>
      <c r="L995" s="33">
        <v>1.1191549972945698</v>
      </c>
      <c r="M995" s="33">
        <v>0.25007707839680166</v>
      </c>
      <c r="N995" s="33">
        <v>0.45825604224534472</v>
      </c>
      <c r="O995" s="33">
        <v>0.38946100851028947</v>
      </c>
      <c r="P995" s="33">
        <v>0.60455010927631736</v>
      </c>
      <c r="Q995" s="33">
        <v>0.4716810830684548</v>
      </c>
      <c r="R995" s="33">
        <v>0.84652400347461221</v>
      </c>
      <c r="S995" s="33">
        <v>0.72672767818556427</v>
      </c>
      <c r="T995" s="33">
        <v>4.2365007897830242</v>
      </c>
      <c r="U995" s="33">
        <v>0.87535975701388991</v>
      </c>
      <c r="V995" s="33">
        <v>0.5045155833561723</v>
      </c>
      <c r="W995" s="33">
        <v>0.19594138045440093</v>
      </c>
      <c r="X995" s="33">
        <v>2.8621997577493148</v>
      </c>
      <c r="Y995" s="33">
        <v>2.2902927564649196</v>
      </c>
      <c r="Z995" s="33">
        <v>0.48626303029346729</v>
      </c>
      <c r="AA995" s="33">
        <v>1.050124220243114</v>
      </c>
      <c r="AB995" s="33">
        <v>0.25433004477144461</v>
      </c>
      <c r="AC995" s="33">
        <v>0.25600417762463124</v>
      </c>
      <c r="AD995" s="33">
        <v>0.13078208998435692</v>
      </c>
      <c r="AE995" s="33">
        <v>2.770037115324508</v>
      </c>
      <c r="AF995" s="33">
        <v>0.33422094898198879</v>
      </c>
      <c r="AG995" s="33">
        <v>0.99323283045100619</v>
      </c>
      <c r="AH995" s="33">
        <v>0.4874924983372268</v>
      </c>
      <c r="AI995" s="33">
        <v>0.22561899488234349</v>
      </c>
      <c r="AJ995" s="33">
        <v>1.8891753776375715</v>
      </c>
      <c r="AK995" s="33">
        <v>0.81292220292370054</v>
      </c>
      <c r="AL995" s="33">
        <v>1.2845731436548748</v>
      </c>
      <c r="AM995" s="33">
        <v>0.47240690272833391</v>
      </c>
      <c r="AN995" s="33">
        <v>2.0013477981002503</v>
      </c>
      <c r="AO995" s="33">
        <v>0.61077623841382001</v>
      </c>
      <c r="AP995" s="33">
        <v>1.8272531391444693</v>
      </c>
      <c r="AQ995" s="33">
        <v>2.2185517814350413</v>
      </c>
      <c r="AR995" s="2">
        <f t="shared" si="68"/>
        <v>1.0695221584536703</v>
      </c>
      <c r="AS995" s="33">
        <f t="shared" si="69"/>
        <v>0.88481218632538605</v>
      </c>
      <c r="AV995" s="33">
        <v>59</v>
      </c>
      <c r="AW995" s="33" t="s">
        <v>470</v>
      </c>
      <c r="AX995" s="33">
        <v>0.33538341758860091</v>
      </c>
      <c r="AY995" s="33">
        <v>0.53218092806289263</v>
      </c>
      <c r="AZ995" s="33">
        <v>0.60575188389348444</v>
      </c>
      <c r="BA995" s="33">
        <v>1.5857150906358535</v>
      </c>
      <c r="BB995" s="33">
        <v>1.2325040394062083</v>
      </c>
      <c r="BC995" s="33">
        <v>0.78707552076338361</v>
      </c>
      <c r="BD995" s="33">
        <v>0.6737066590950529</v>
      </c>
      <c r="BE995" s="33">
        <v>0.62373988131179126</v>
      </c>
      <c r="BF995" s="33">
        <v>0.54075773042850139</v>
      </c>
      <c r="BG995" s="33">
        <v>0.77582961544774376</v>
      </c>
      <c r="BH995" s="33">
        <v>0.56296398774802225</v>
      </c>
      <c r="BI995" s="33">
        <v>0.49266868936718833</v>
      </c>
      <c r="BJ995" s="2">
        <f t="shared" si="70"/>
        <v>0.72902312031239358</v>
      </c>
      <c r="BK995" s="33">
        <f t="shared" si="71"/>
        <v>0.35692512245661945</v>
      </c>
      <c r="BM995" s="33">
        <v>59</v>
      </c>
      <c r="BN995" s="33" t="s">
        <v>470</v>
      </c>
      <c r="BO995" s="33">
        <v>0.58499854758474357</v>
      </c>
      <c r="BP995" s="33">
        <v>0.62432583174880907</v>
      </c>
      <c r="BQ995" s="33">
        <v>0.69602328718877382</v>
      </c>
      <c r="BR995" s="33">
        <v>0.8042291621754275</v>
      </c>
      <c r="BS995" s="33">
        <v>0.6195979531503969</v>
      </c>
      <c r="BT995" s="33">
        <v>3.7152519775894528</v>
      </c>
      <c r="BU995" s="33">
        <v>2.2192200208161283</v>
      </c>
      <c r="BV995" s="33">
        <v>0.79271987988453962</v>
      </c>
      <c r="BW995" s="33">
        <v>0.98333858356320103</v>
      </c>
      <c r="BX995" s="33">
        <v>0.78155566119715347</v>
      </c>
      <c r="BY995" s="33">
        <v>1.453411772506169</v>
      </c>
      <c r="BZ995" s="33">
        <v>2.1638190397604653</v>
      </c>
      <c r="CA995" s="33">
        <v>0.44152314351022487</v>
      </c>
      <c r="CB995" s="33">
        <v>1.1666625747443233</v>
      </c>
      <c r="CC995" s="33">
        <v>0.76071424721984904</v>
      </c>
      <c r="CD995" s="33">
        <v>0.90154198767552307</v>
      </c>
      <c r="CE995" s="33">
        <v>2.082007477866</v>
      </c>
      <c r="CF995" s="33">
        <v>0.7715186637999234</v>
      </c>
      <c r="CG995" s="33">
        <v>0.53090379486752159</v>
      </c>
      <c r="CH995" s="33">
        <v>1.075391024082651</v>
      </c>
      <c r="CI995" s="33">
        <v>0.87395343545179882</v>
      </c>
      <c r="CJ995" s="33">
        <v>0.39359544371040162</v>
      </c>
      <c r="CK995" s="33">
        <v>0.32901286520536493</v>
      </c>
      <c r="CL995" s="33">
        <v>0.68360762827883281</v>
      </c>
      <c r="CM995" s="33">
        <v>0.70422293523317958</v>
      </c>
      <c r="CN995" s="2">
        <f t="shared" si="64"/>
        <v>1.0461258775524342</v>
      </c>
      <c r="CO995" s="33">
        <f t="shared" si="65"/>
        <v>0.76164402971619605</v>
      </c>
      <c r="CR995" s="33">
        <v>59</v>
      </c>
      <c r="CS995" s="33" t="s">
        <v>470</v>
      </c>
      <c r="CT995" s="33">
        <v>1.6637106002833209</v>
      </c>
      <c r="CU995" s="33">
        <v>2.8261454073066439</v>
      </c>
      <c r="CV995" s="33">
        <v>0.4746481898477638</v>
      </c>
      <c r="CW995" s="33">
        <v>0.6169859788377996</v>
      </c>
      <c r="CX995" s="33">
        <v>8.4265022319890595E-2</v>
      </c>
      <c r="CY995" s="33">
        <v>1.8612240449286628</v>
      </c>
      <c r="CZ995" s="33">
        <v>0.40822399997896414</v>
      </c>
      <c r="DA995" s="33">
        <v>0.52149833315935701</v>
      </c>
      <c r="DB995" s="33">
        <v>1.2068038614566352</v>
      </c>
      <c r="DC995" s="2">
        <f t="shared" si="66"/>
        <v>1.0737228264576708</v>
      </c>
      <c r="DD995" s="33">
        <f t="shared" si="67"/>
        <v>0.89101806235326408</v>
      </c>
    </row>
    <row r="996" spans="1:108" x14ac:dyDescent="0.2">
      <c r="A996" s="33">
        <v>60</v>
      </c>
      <c r="B996" s="33" t="s">
        <v>470</v>
      </c>
      <c r="C996" s="33">
        <v>0.74490820254121948</v>
      </c>
      <c r="D996" s="33">
        <v>1.2113859122682322</v>
      </c>
      <c r="E996" s="33">
        <v>1.6277621816044288</v>
      </c>
      <c r="F996" s="33">
        <v>0.71086004767494571</v>
      </c>
      <c r="G996" s="33">
        <v>0.29337452921682711</v>
      </c>
      <c r="H996" s="33">
        <v>1.6754609432138206</v>
      </c>
      <c r="I996" s="33">
        <v>1.5126810985101578</v>
      </c>
      <c r="J996" s="33">
        <v>1.2954646793706444</v>
      </c>
      <c r="K996" s="33">
        <v>0.85486654335072043</v>
      </c>
      <c r="L996" s="33">
        <v>1.1191549972945698</v>
      </c>
      <c r="M996" s="33">
        <v>0.24272053514745662</v>
      </c>
      <c r="N996" s="33">
        <v>0.69392626885880671</v>
      </c>
      <c r="O996" s="33">
        <v>0.3950251950197296</v>
      </c>
      <c r="P996" s="33">
        <v>0.57116991082960644</v>
      </c>
      <c r="Q996" s="33">
        <v>0.36007694087260539</v>
      </c>
      <c r="R996" s="33">
        <v>0.77218043384698365</v>
      </c>
      <c r="S996" s="33">
        <v>0.7771958008883596</v>
      </c>
      <c r="T996" s="33">
        <v>3.8935415767594872</v>
      </c>
      <c r="U996" s="33">
        <v>0.63006723629002914</v>
      </c>
      <c r="V996" s="33">
        <v>0.44573836012535217</v>
      </c>
      <c r="W996" s="33">
        <v>0.38434592788143723</v>
      </c>
      <c r="X996" s="33">
        <v>2.6932829494636343</v>
      </c>
      <c r="Y996" s="33">
        <v>2.5963680065586505</v>
      </c>
      <c r="Z996" s="33">
        <v>0.5449504235163275</v>
      </c>
      <c r="AA996" s="33">
        <v>0.86066767171135838</v>
      </c>
      <c r="AB996" s="33">
        <v>0.31084654066328427</v>
      </c>
      <c r="AC996" s="33">
        <v>0.28118432197727244</v>
      </c>
      <c r="AD996" s="33">
        <v>0.11852074358607036</v>
      </c>
      <c r="AE996" s="33">
        <v>2.991878478293573</v>
      </c>
      <c r="AF996" s="33">
        <v>0.35613655942014566</v>
      </c>
      <c r="AG996" s="33">
        <v>0.99323283045100619</v>
      </c>
      <c r="AH996" s="33">
        <v>0.48959392865604551</v>
      </c>
      <c r="AI996" s="33">
        <v>0.24002087967069433</v>
      </c>
      <c r="AJ996" s="33">
        <v>1.4872319661606186</v>
      </c>
      <c r="AK996" s="33">
        <v>0.94607474475193398</v>
      </c>
      <c r="AL996" s="33">
        <v>1.26368412485544</v>
      </c>
      <c r="AM996" s="33">
        <v>0.47240690272833391</v>
      </c>
      <c r="AN996" s="33">
        <v>2.1970343251128521</v>
      </c>
      <c r="AO996" s="33">
        <v>0.55719852461263941</v>
      </c>
      <c r="AP996" s="33">
        <v>2.0465223129868928</v>
      </c>
      <c r="AQ996" s="33">
        <v>2.0991664891563993</v>
      </c>
      <c r="AR996" s="2">
        <f t="shared" si="68"/>
        <v>1.0672660986804532</v>
      </c>
      <c r="AS996" s="33">
        <f t="shared" si="69"/>
        <v>0.86339688705818041</v>
      </c>
      <c r="AV996" s="33">
        <v>60</v>
      </c>
      <c r="AW996" s="33" t="s">
        <v>470</v>
      </c>
      <c r="AX996" s="33">
        <v>0.17043369652471549</v>
      </c>
      <c r="AY996" s="33">
        <v>0.459006187301082</v>
      </c>
      <c r="AZ996" s="33">
        <v>0.61507285429431158</v>
      </c>
      <c r="BA996" s="33">
        <v>1.3946639196071979</v>
      </c>
      <c r="BB996" s="33">
        <v>1.2126267448578385</v>
      </c>
      <c r="BC996" s="33">
        <v>0.86930794082803453</v>
      </c>
      <c r="BD996" s="33">
        <v>0.72927129781843503</v>
      </c>
      <c r="BE996" s="33">
        <v>0.64453216114962242</v>
      </c>
      <c r="BF996" s="33">
        <v>0.3879459337662774</v>
      </c>
      <c r="BG996" s="33">
        <v>1.112339216512902</v>
      </c>
      <c r="BH996" s="33">
        <v>0.48861388160252284</v>
      </c>
      <c r="BI996" s="33">
        <v>0.5658251487439977</v>
      </c>
      <c r="BJ996" s="2">
        <f t="shared" si="70"/>
        <v>0.72080324858391143</v>
      </c>
      <c r="BK996" s="33">
        <f t="shared" si="71"/>
        <v>0.37714284849154739</v>
      </c>
      <c r="BM996" s="33">
        <v>60</v>
      </c>
      <c r="BN996" s="33" t="s">
        <v>470</v>
      </c>
      <c r="BO996" s="33">
        <v>0.52231866920259507</v>
      </c>
      <c r="BP996" s="33">
        <v>0.48710912989388894</v>
      </c>
      <c r="BQ996" s="33">
        <v>0.59189296680732906</v>
      </c>
      <c r="BR996" s="33">
        <v>0.87283628523172285</v>
      </c>
      <c r="BS996" s="33">
        <v>0.67938433843865942</v>
      </c>
      <c r="BT996" s="33">
        <v>3.6382193976633648</v>
      </c>
      <c r="BU996" s="33">
        <v>0.95656361082251251</v>
      </c>
      <c r="BV996" s="33">
        <v>0.7777632493428952</v>
      </c>
      <c r="BW996" s="33">
        <v>1.1049516466027245</v>
      </c>
      <c r="BX996" s="33">
        <v>0.76151217849428521</v>
      </c>
      <c r="BY996" s="33">
        <v>1.3634173902629554</v>
      </c>
      <c r="BZ996" s="33">
        <v>2.4533405463306828</v>
      </c>
      <c r="CA996" s="33">
        <v>0.58069876677322041</v>
      </c>
      <c r="CB996" s="33">
        <v>1.1458297736634697</v>
      </c>
      <c r="CC996" s="33">
        <v>0.85506657118325025</v>
      </c>
      <c r="CD996" s="33">
        <v>0.90154198767552307</v>
      </c>
      <c r="CE996" s="33">
        <v>2.1177529829740598</v>
      </c>
      <c r="CF996" s="33">
        <v>1.0286915517332311</v>
      </c>
      <c r="CG996" s="33">
        <v>0.5588454947933672</v>
      </c>
      <c r="CH996" s="33">
        <v>1.2164225831412427</v>
      </c>
      <c r="CI996" s="33">
        <v>1.0306035142409731</v>
      </c>
      <c r="CJ996" s="33">
        <v>0.37769296099350802</v>
      </c>
      <c r="CK996" s="33">
        <v>0.26919178489938189</v>
      </c>
      <c r="CL996" s="33">
        <v>0.77181291794349882</v>
      </c>
      <c r="CM996" s="33">
        <v>0.80628629931704954</v>
      </c>
      <c r="CN996" s="2">
        <f t="shared" si="64"/>
        <v>1.0347898639370157</v>
      </c>
      <c r="CO996" s="33">
        <f t="shared" si="65"/>
        <v>0.73033788758959761</v>
      </c>
      <c r="CR996" s="33">
        <v>60</v>
      </c>
      <c r="CS996" s="33" t="s">
        <v>470</v>
      </c>
      <c r="CT996" s="33">
        <v>1.567723397988432</v>
      </c>
      <c r="CU996" s="33">
        <v>2.6549685079637557</v>
      </c>
      <c r="CV996" s="33">
        <v>0.45604609792578799</v>
      </c>
      <c r="CW996" s="33">
        <v>0.6169859788377996</v>
      </c>
      <c r="CX996" s="33">
        <v>5.5492033172869784E-2</v>
      </c>
      <c r="CY996" s="33">
        <v>1.7342836433829325</v>
      </c>
      <c r="CZ996" s="33">
        <v>0.41554167522493546</v>
      </c>
      <c r="DA996" s="33">
        <v>0.49945633976496079</v>
      </c>
      <c r="DB996" s="33">
        <v>1.1796852377086486</v>
      </c>
      <c r="DC996" s="2">
        <f t="shared" si="66"/>
        <v>1.0200203235522358</v>
      </c>
      <c r="DD996" s="33">
        <f t="shared" si="67"/>
        <v>0.83335908594060593</v>
      </c>
    </row>
    <row r="997" spans="1:108" x14ac:dyDescent="0.2">
      <c r="A997" s="14">
        <v>61</v>
      </c>
      <c r="B997" s="14" t="s">
        <v>471</v>
      </c>
      <c r="C997" s="14">
        <v>0.82767578060135494</v>
      </c>
      <c r="D997" s="14">
        <v>1.1930168967985648</v>
      </c>
      <c r="E997" s="14">
        <v>1.7887493266241044</v>
      </c>
      <c r="F997" s="14">
        <v>0.71086004767494571</v>
      </c>
      <c r="G997" s="14">
        <v>0.25336965975646475</v>
      </c>
      <c r="H997" s="14">
        <v>1.7633985541492128</v>
      </c>
      <c r="I997" s="14">
        <v>1.0860289283836111</v>
      </c>
      <c r="J997" s="14">
        <v>1.2612240979707319</v>
      </c>
      <c r="K997" s="14">
        <v>0.74800749396146937</v>
      </c>
      <c r="L997" s="14">
        <v>0.88491350270227875</v>
      </c>
      <c r="M997" s="14">
        <v>0.20594689731691737</v>
      </c>
      <c r="N997" s="14">
        <v>0.6677197396593898</v>
      </c>
      <c r="O997" s="14">
        <v>0.36442417216471634</v>
      </c>
      <c r="P997" s="14">
        <v>0.5748817888968808</v>
      </c>
      <c r="Q997" s="14">
        <v>0.28848303223308469</v>
      </c>
      <c r="R997" s="14">
        <v>0.73621152628614805</v>
      </c>
      <c r="S997" s="14">
        <v>0.69644597401796926</v>
      </c>
      <c r="T997" s="14">
        <v>3.9540657437819373</v>
      </c>
      <c r="U997" s="14">
        <v>0.67335426811398935</v>
      </c>
      <c r="V997" s="14">
        <v>0.51431178722797566</v>
      </c>
      <c r="W997" s="14">
        <v>0.30145161675181242</v>
      </c>
      <c r="X997" s="14">
        <v>2.5055980359190579</v>
      </c>
      <c r="Y997" s="14">
        <v>2.4380500775632852</v>
      </c>
      <c r="Z997" s="14">
        <v>0.49883939303535918</v>
      </c>
      <c r="AA997" s="14">
        <v>0.77405928196348661</v>
      </c>
      <c r="AB997" s="14">
        <v>0.35794555832587271</v>
      </c>
      <c r="AC997" s="14">
        <v>0.27698849459080066</v>
      </c>
      <c r="AD997" s="14">
        <v>0.15530310130172012</v>
      </c>
      <c r="AE997" s="14">
        <v>2.7400578193814078</v>
      </c>
      <c r="AF997" s="14">
        <v>0.35065878392490585</v>
      </c>
      <c r="AG997" s="14">
        <v>1.0001315419105101</v>
      </c>
      <c r="AH997" s="14">
        <v>0.52846812019099676</v>
      </c>
      <c r="AI997" s="14">
        <v>0.24002087967069433</v>
      </c>
      <c r="AJ997" s="14">
        <v>2.2107466442974908</v>
      </c>
      <c r="AK997" s="14">
        <v>0.86197825079329127</v>
      </c>
      <c r="AL997" s="14">
        <v>1.2219098469791765</v>
      </c>
      <c r="AM997" s="14">
        <v>0.50019487153437492</v>
      </c>
      <c r="AN997" s="14">
        <v>2.1436662703659795</v>
      </c>
      <c r="AO997" s="14">
        <v>0.66434954361516496</v>
      </c>
      <c r="AP997" s="14">
        <v>4.9609946596924521</v>
      </c>
      <c r="AQ997" s="14">
        <v>2.0195790230794657</v>
      </c>
      <c r="AR997" s="16">
        <f t="shared" si="68"/>
        <v>1.1205873422733914</v>
      </c>
      <c r="AS997" s="14">
        <f t="shared" si="69"/>
        <v>1.0426924255964449</v>
      </c>
      <c r="AV997" s="14">
        <v>61</v>
      </c>
      <c r="AW997" s="14" t="s">
        <v>471</v>
      </c>
      <c r="AX997" s="14">
        <v>0.26389765761144757</v>
      </c>
      <c r="AY997" s="14">
        <v>0.61200916204702371</v>
      </c>
      <c r="AZ997" s="14">
        <v>0.54983756412579188</v>
      </c>
      <c r="BA997" s="14">
        <v>1.5475021053152684</v>
      </c>
      <c r="BB997" s="14">
        <v>1.1993743063995166</v>
      </c>
      <c r="BC997" s="14">
        <v>0.65198216392624608</v>
      </c>
      <c r="BD997" s="14">
        <v>0.73621562747949021</v>
      </c>
      <c r="BE997" s="14">
        <v>0.54057361334278087</v>
      </c>
      <c r="BF997" s="14">
        <v>0.43495583288348094</v>
      </c>
      <c r="BG997" s="14">
        <v>0.83193249613732689</v>
      </c>
      <c r="BH997" s="14">
        <v>0.44612248784171094</v>
      </c>
      <c r="BI997" s="14">
        <v>0.54753438786299902</v>
      </c>
      <c r="BJ997" s="16">
        <f t="shared" si="70"/>
        <v>0.69682811708109027</v>
      </c>
      <c r="BK997" s="14">
        <f t="shared" si="71"/>
        <v>0.3698734288447782</v>
      </c>
      <c r="BM997" s="14">
        <v>61</v>
      </c>
      <c r="BN997" s="14" t="s">
        <v>471</v>
      </c>
      <c r="BO997" s="14">
        <v>0.5014273265012088</v>
      </c>
      <c r="BP997" s="14">
        <v>0.62432583174880907</v>
      </c>
      <c r="BQ997" s="14">
        <v>0.58641147422710571</v>
      </c>
      <c r="BR997" s="14">
        <v>0.75848742109133438</v>
      </c>
      <c r="BS997" s="14">
        <v>0.65220301678580761</v>
      </c>
      <c r="BT997" s="14">
        <v>3.5137880603724754</v>
      </c>
      <c r="BU997" s="14">
        <v>0.76524774020296815</v>
      </c>
      <c r="BV997" s="14">
        <v>0.78524002618226896</v>
      </c>
      <c r="BW997" s="14">
        <v>1.0528312859139166</v>
      </c>
      <c r="BX997" s="14">
        <v>0.80159089894621549</v>
      </c>
      <c r="BY997" s="14">
        <v>1.669399400680224</v>
      </c>
      <c r="BZ997" s="14">
        <v>2.2095356016034717</v>
      </c>
      <c r="CA997" s="14">
        <v>0.43672507347462797</v>
      </c>
      <c r="CB997" s="14">
        <v>1.4687446189708311</v>
      </c>
      <c r="CC997" s="14">
        <v>0.82558101503299663</v>
      </c>
      <c r="CD997" s="14">
        <v>1.3201093760701319</v>
      </c>
      <c r="CE997" s="14">
        <v>1.7245818378767213</v>
      </c>
      <c r="CF997" s="14">
        <v>0.86504394766346138</v>
      </c>
      <c r="CG997" s="14">
        <v>0.57980320677230834</v>
      </c>
      <c r="CH997" s="14">
        <v>1.2164225831412427</v>
      </c>
      <c r="CI997" s="14">
        <v>0.92342134578056734</v>
      </c>
      <c r="CJ997" s="14">
        <v>0.45323057175941495</v>
      </c>
      <c r="CK997" s="14">
        <v>0.3688922180860017</v>
      </c>
      <c r="CL997" s="14">
        <v>0.74241115472194352</v>
      </c>
      <c r="CM997" s="14">
        <v>0.58175193725448493</v>
      </c>
      <c r="CN997" s="16">
        <f t="shared" si="64"/>
        <v>1.0170882788344215</v>
      </c>
      <c r="CO997" s="14">
        <f t="shared" si="65"/>
        <v>0.69183548200133305</v>
      </c>
      <c r="CR997" s="14">
        <v>61</v>
      </c>
      <c r="CS997" s="14" t="s">
        <v>471</v>
      </c>
      <c r="CT997" s="14">
        <v>1.8556850048730986</v>
      </c>
      <c r="CU997" s="14">
        <v>3.2543343082565777</v>
      </c>
      <c r="CV997" s="14">
        <v>0.37228307594282761</v>
      </c>
      <c r="CW997" s="14">
        <v>0.74289260388334089</v>
      </c>
      <c r="CX997" s="14">
        <v>7.7073254820686665E-2</v>
      </c>
      <c r="CY997" s="14">
        <v>1.565070382589248</v>
      </c>
      <c r="CZ997" s="14">
        <v>0.59128186733531485</v>
      </c>
      <c r="DA997" s="14">
        <v>0.4921160598150035</v>
      </c>
      <c r="DB997" s="14">
        <v>0.94917414644284814</v>
      </c>
      <c r="DC997" s="16">
        <f t="shared" si="66"/>
        <v>1.0999900782176608</v>
      </c>
      <c r="DD997" s="14">
        <f t="shared" si="67"/>
        <v>0.98634735257531458</v>
      </c>
    </row>
    <row r="998" spans="1:108" x14ac:dyDescent="0.2">
      <c r="A998" s="14">
        <v>62</v>
      </c>
      <c r="B998" s="14" t="s">
        <v>471</v>
      </c>
      <c r="C998" s="14">
        <v>0.74490820254121948</v>
      </c>
      <c r="D998" s="14">
        <v>1.3306743868290456</v>
      </c>
      <c r="E998" s="14">
        <v>1.7171937604057592</v>
      </c>
      <c r="F998" s="14">
        <v>0.71086004767494571</v>
      </c>
      <c r="G998" s="14">
        <v>0.21336479029610242</v>
      </c>
      <c r="H998" s="14">
        <v>1.3607288441362624</v>
      </c>
      <c r="I998" s="14">
        <v>0.98518416013489385</v>
      </c>
      <c r="J998" s="14">
        <v>1.1014300221459739</v>
      </c>
      <c r="K998" s="14">
        <v>0.81924686022097015</v>
      </c>
      <c r="L998" s="14">
        <v>1.0844497774557762</v>
      </c>
      <c r="M998" s="14">
        <v>0.34569398380591532</v>
      </c>
      <c r="N998" s="14">
        <v>0.4320495130459277</v>
      </c>
      <c r="O998" s="14">
        <v>0.31435049947357013</v>
      </c>
      <c r="P998" s="14">
        <v>0.4784477307922711</v>
      </c>
      <c r="Q998" s="14">
        <v>0.2590037225980239</v>
      </c>
      <c r="R998" s="14">
        <v>0.788967765767978</v>
      </c>
      <c r="S998" s="14">
        <v>0.74691409672076448</v>
      </c>
      <c r="T998" s="14">
        <v>3.4698973078356166</v>
      </c>
      <c r="U998" s="14">
        <v>0.76473690261138272</v>
      </c>
      <c r="V998" s="14">
        <v>0.4800240660440912</v>
      </c>
      <c r="W998" s="14">
        <v>0.55014540231207276</v>
      </c>
      <c r="X998" s="14">
        <v>2.3836034212584258</v>
      </c>
      <c r="Y998" s="14">
        <v>2.364169245836492</v>
      </c>
      <c r="Z998" s="14">
        <v>0.57848681593488049</v>
      </c>
      <c r="AA998" s="14">
        <v>0.83901613104101946</v>
      </c>
      <c r="AB998" s="14">
        <v>0.39562322225376578</v>
      </c>
      <c r="AC998" s="14">
        <v>0.23082403327199</v>
      </c>
      <c r="AD998" s="14">
        <v>0.14712943086259905</v>
      </c>
      <c r="AE998" s="14">
        <v>2.3982992726399406</v>
      </c>
      <c r="AF998" s="14">
        <v>0.36709436463922407</v>
      </c>
      <c r="AG998" s="14">
        <v>0.80700167474144258</v>
      </c>
      <c r="AH998" s="14">
        <v>0.49379678929368293</v>
      </c>
      <c r="AI998" s="14">
        <v>0.65765578827945681</v>
      </c>
      <c r="AJ998" s="14">
        <v>1.7283980130467902</v>
      </c>
      <c r="AK998" s="14">
        <v>0.88300309510180508</v>
      </c>
      <c r="AL998" s="14">
        <v>1.0652534851512339</v>
      </c>
      <c r="AM998" s="14">
        <v>0.55577080914645727</v>
      </c>
      <c r="AN998" s="14">
        <v>2.205930830707699</v>
      </c>
      <c r="AO998" s="14">
        <v>0.50362081081145893</v>
      </c>
      <c r="AP998" s="14">
        <v>4.3305896766478797</v>
      </c>
      <c r="AQ998" s="14">
        <v>1.8206062647238905</v>
      </c>
      <c r="AR998" s="16">
        <f t="shared" si="68"/>
        <v>1.0598571955667977</v>
      </c>
      <c r="AS998" s="14">
        <f t="shared" si="69"/>
        <v>0.90617483411063959</v>
      </c>
      <c r="AV998" s="14">
        <v>62</v>
      </c>
      <c r="AW998" s="14" t="s">
        <v>471</v>
      </c>
      <c r="AX998" s="14">
        <v>0.18143150575196984</v>
      </c>
      <c r="AY998" s="14">
        <v>0.67187965330093635</v>
      </c>
      <c r="AZ998" s="14">
        <v>0.50324038054650311</v>
      </c>
      <c r="BA998" s="14">
        <v>1.2609322265594196</v>
      </c>
      <c r="BB998" s="14">
        <v>0.98070225614163775</v>
      </c>
      <c r="BC998" s="14">
        <v>0.58149688721219672</v>
      </c>
      <c r="BD998" s="14">
        <v>0.6737066590950529</v>
      </c>
      <c r="BE998" s="14">
        <v>0.54057361334278087</v>
      </c>
      <c r="BF998" s="14">
        <v>0.45846924659388621</v>
      </c>
      <c r="BG998" s="14">
        <v>0.93474290945475413</v>
      </c>
      <c r="BH998" s="14">
        <v>0.58421186972529959</v>
      </c>
      <c r="BI998" s="14">
        <v>0.49266868936718833</v>
      </c>
      <c r="BJ998" s="16">
        <f t="shared" si="70"/>
        <v>0.65533799142430205</v>
      </c>
      <c r="BK998" s="14">
        <f t="shared" si="71"/>
        <v>0.29309375490842016</v>
      </c>
      <c r="BM998" s="14">
        <v>62</v>
      </c>
      <c r="BN998" s="14" t="s">
        <v>471</v>
      </c>
      <c r="BO998" s="14">
        <v>0.41089427460987521</v>
      </c>
      <c r="BP998" s="14">
        <v>0.56257944499088153</v>
      </c>
      <c r="BQ998" s="14">
        <v>0.59189296680732906</v>
      </c>
      <c r="BR998" s="14">
        <v>0.90332529071794054</v>
      </c>
      <c r="BS998" s="14">
        <v>0.52719867775921647</v>
      </c>
      <c r="BT998" s="14">
        <v>3.9107857172423368</v>
      </c>
      <c r="BU998" s="14">
        <v>0.76524774020296815</v>
      </c>
      <c r="BV998" s="14">
        <v>0.91985277791996634</v>
      </c>
      <c r="BW998" s="14">
        <v>1.000710925225109</v>
      </c>
      <c r="BX998" s="14">
        <v>1.2825520342769896</v>
      </c>
      <c r="BY998" s="14">
        <v>1.1564308664987357</v>
      </c>
      <c r="BZ998" s="14">
        <v>2.4685814900827876</v>
      </c>
      <c r="CA998" s="14">
        <v>0.47991757636708932</v>
      </c>
      <c r="CB998" s="14">
        <v>1.479163162362634</v>
      </c>
      <c r="CC998" s="14">
        <v>0.91403525728807333</v>
      </c>
      <c r="CD998" s="14">
        <v>1.2557154122448893</v>
      </c>
      <c r="CE998" s="14">
        <v>1.7781982573456034</v>
      </c>
      <c r="CF998" s="14">
        <v>1.052075277442607</v>
      </c>
      <c r="CG998" s="14">
        <v>0.60076091875124948</v>
      </c>
      <c r="CH998" s="14">
        <v>1.2164225831412427</v>
      </c>
      <c r="CI998" s="14">
        <v>0.81623917732016149</v>
      </c>
      <c r="CJ998" s="14">
        <v>0.31010495586472342</v>
      </c>
      <c r="CK998" s="14">
        <v>0.28414756772213462</v>
      </c>
      <c r="CL998" s="14">
        <v>0.91882475830176125</v>
      </c>
      <c r="CM998" s="14">
        <v>0.58175193725448493</v>
      </c>
      <c r="CN998" s="16">
        <f t="shared" si="64"/>
        <v>1.0474963619096314</v>
      </c>
      <c r="CO998" s="14">
        <f t="shared" si="65"/>
        <v>0.77103162167048755</v>
      </c>
      <c r="CR998" s="14">
        <v>62</v>
      </c>
      <c r="CS998" s="14" t="s">
        <v>471</v>
      </c>
      <c r="CT998" s="14">
        <v>2.2716633345649924</v>
      </c>
      <c r="CU998" s="14">
        <v>2.2267796070138228</v>
      </c>
      <c r="CV998" s="14">
        <v>0.35365417985381725</v>
      </c>
      <c r="CW998" s="14">
        <v>0.90658572181409369</v>
      </c>
      <c r="CX998" s="14">
        <v>7.6043322684998207E-2</v>
      </c>
      <c r="CY998" s="14">
        <v>1.5227975233412938</v>
      </c>
      <c r="CZ998" s="14">
        <v>0.51439355624940342</v>
      </c>
      <c r="DA998" s="14">
        <v>0.48844591984002483</v>
      </c>
      <c r="DB998" s="14">
        <v>1.2474845864865298</v>
      </c>
      <c r="DC998" s="16">
        <f t="shared" si="66"/>
        <v>1.0675386390943307</v>
      </c>
      <c r="DD998" s="14">
        <f t="shared" si="67"/>
        <v>0.80570735886010048</v>
      </c>
    </row>
    <row r="999" spans="1:108" x14ac:dyDescent="0.2">
      <c r="A999" s="14">
        <v>63</v>
      </c>
      <c r="B999" s="14" t="s">
        <v>471</v>
      </c>
      <c r="C999" s="14">
        <v>0.6566316144854013</v>
      </c>
      <c r="D999" s="14">
        <v>1.0461969242316549</v>
      </c>
      <c r="E999" s="14">
        <v>1.6993103884104306</v>
      </c>
      <c r="F999" s="14">
        <v>0.90696528314070224</v>
      </c>
      <c r="G999" s="14">
        <v>0.25336965975646475</v>
      </c>
      <c r="H999" s="14">
        <v>1.4301572827396494</v>
      </c>
      <c r="I999" s="14">
        <v>1.1480862652772419</v>
      </c>
      <c r="J999" s="14">
        <v>0.96446534856707433</v>
      </c>
      <c r="K999" s="14">
        <v>0.7658202614079882</v>
      </c>
      <c r="L999" s="14">
        <v>1.3447192945786119</v>
      </c>
      <c r="M999" s="14">
        <v>0.63254772617198485</v>
      </c>
      <c r="N999" s="14">
        <v>0.39279628010118944</v>
      </c>
      <c r="O999" s="14">
        <v>0.67877467163828653</v>
      </c>
      <c r="P999" s="14">
        <v>0.78628793211546533</v>
      </c>
      <c r="Q999" s="14">
        <v>0.50537215582664863</v>
      </c>
      <c r="R999" s="14">
        <v>1.099920168753262</v>
      </c>
      <c r="S999" s="14">
        <v>1.3828008151331332</v>
      </c>
      <c r="T999" s="14">
        <v>4.4584116687616611</v>
      </c>
      <c r="U999" s="14">
        <v>0.92826590937253661</v>
      </c>
      <c r="V999" s="14">
        <v>0.99433786853721218</v>
      </c>
      <c r="W999" s="14">
        <v>0.27884111766971864</v>
      </c>
      <c r="X999" s="14">
        <v>2.9748122502583083</v>
      </c>
      <c r="Y999" s="14">
        <v>3.1768540524759943</v>
      </c>
      <c r="Z999" s="14">
        <v>0.69166890657347813</v>
      </c>
      <c r="AA999" s="14">
        <v>1.2991213920850435</v>
      </c>
      <c r="AB999" s="14">
        <v>0.35794555832587271</v>
      </c>
      <c r="AC999" s="14">
        <v>0.28957770342815281</v>
      </c>
      <c r="AD999" s="14">
        <v>0.15530310130172012</v>
      </c>
      <c r="AE999" s="14">
        <v>2.608151877418972</v>
      </c>
      <c r="AF999" s="14">
        <v>0.43284345018229364</v>
      </c>
      <c r="AG999" s="14">
        <v>1.81402909030337</v>
      </c>
      <c r="AH999" s="14">
        <v>0.53897375887629351</v>
      </c>
      <c r="AI999" s="14">
        <v>5.0164280900110789</v>
      </c>
      <c r="AJ999" s="14">
        <v>2.3715240088882719</v>
      </c>
      <c r="AK999" s="14">
        <v>1.2474173912220403</v>
      </c>
      <c r="AL999" s="14">
        <v>1.7336494506166618</v>
      </c>
      <c r="AM999" s="14">
        <v>0.66692554262703041</v>
      </c>
      <c r="AN999" s="14">
        <v>5.078975154377213</v>
      </c>
      <c r="AO999" s="14">
        <v>0.73935746121685064</v>
      </c>
      <c r="AP999" s="14">
        <v>5.2076738898607786</v>
      </c>
      <c r="AQ999" s="14">
        <v>3.3725945985300259</v>
      </c>
      <c r="AR999" s="16">
        <f t="shared" si="68"/>
        <v>1.5153147650062384</v>
      </c>
      <c r="AS999" s="14">
        <f t="shared" si="69"/>
        <v>1.3893218843102704</v>
      </c>
      <c r="AV999" s="14">
        <v>63</v>
      </c>
      <c r="AW999" s="14" t="s">
        <v>471</v>
      </c>
      <c r="AX999" s="14">
        <v>0.17593260113834266</v>
      </c>
      <c r="AY999" s="14">
        <v>0.65857540379303825</v>
      </c>
      <c r="AZ999" s="14">
        <v>0.3820907706102909</v>
      </c>
      <c r="BA999" s="14">
        <v>1.2991314563057352</v>
      </c>
      <c r="BB999" s="14">
        <v>0.8813076045651097</v>
      </c>
      <c r="BC999" s="14">
        <v>0.61673831726400119</v>
      </c>
      <c r="BD999" s="14">
        <v>0.55563638579888053</v>
      </c>
      <c r="BE999" s="14">
        <v>0.97026267123663412</v>
      </c>
      <c r="BF999" s="14">
        <v>0.55252290143550764</v>
      </c>
      <c r="BG999" s="14">
        <v>1.0936562034617645</v>
      </c>
      <c r="BH999" s="14">
        <v>0.60545538150883416</v>
      </c>
      <c r="BI999" s="14">
        <v>0.94418645882572227</v>
      </c>
      <c r="BJ999" s="16">
        <f t="shared" si="70"/>
        <v>0.72795801299532181</v>
      </c>
      <c r="BK999" s="14">
        <f t="shared" si="71"/>
        <v>0.32480310507612514</v>
      </c>
      <c r="BM999" s="14">
        <v>63</v>
      </c>
      <c r="BN999" s="14" t="s">
        <v>471</v>
      </c>
      <c r="BO999" s="14">
        <v>0.49446549569340992</v>
      </c>
      <c r="BP999" s="14">
        <v>0.52141330535761898</v>
      </c>
      <c r="BQ999" s="14">
        <v>0.5590107758170384</v>
      </c>
      <c r="BR999" s="14">
        <v>1.0443540928724613</v>
      </c>
      <c r="BS999" s="14">
        <v>0.84243313601823455</v>
      </c>
      <c r="BT999" s="14">
        <v>3.6026639301675725</v>
      </c>
      <c r="BU999" s="14">
        <v>1.1478794814420568</v>
      </c>
      <c r="BV999" s="14">
        <v>0.95724589270552607</v>
      </c>
      <c r="BW999" s="14">
        <v>0.9798627809495859</v>
      </c>
      <c r="BX999" s="14">
        <v>1.1021936697664008</v>
      </c>
      <c r="BY999" s="14">
        <v>1.4039149548382635</v>
      </c>
      <c r="BZ999" s="14">
        <v>2.4076302539009848</v>
      </c>
      <c r="CA999" s="14">
        <v>0.43192502892461321</v>
      </c>
      <c r="CB999" s="14">
        <v>1.979163245411381</v>
      </c>
      <c r="CC999" s="14">
        <v>1.1027399052148754</v>
      </c>
      <c r="CD999" s="14">
        <v>1.1913214484196464</v>
      </c>
      <c r="CE999" s="14">
        <v>1.9032946578713605</v>
      </c>
      <c r="CF999" s="14">
        <v>1.0286915517332311</v>
      </c>
      <c r="CG999" s="14">
        <v>0.73348543043357295</v>
      </c>
      <c r="CH999" s="14">
        <v>1.2516804729058906</v>
      </c>
      <c r="CI999" s="14">
        <v>0.93166769358343604</v>
      </c>
      <c r="CJ999" s="14">
        <v>0.4413045275824069</v>
      </c>
      <c r="CK999" s="14">
        <v>0.33399675882293062</v>
      </c>
      <c r="CL999" s="14">
        <v>0.82326751570646362</v>
      </c>
      <c r="CM999" s="14">
        <v>0.97978897933767917</v>
      </c>
      <c r="CN999" s="16">
        <f t="shared" si="64"/>
        <v>1.1278157994190656</v>
      </c>
      <c r="CO999" s="14">
        <f t="shared" si="65"/>
        <v>0.71653708338340483</v>
      </c>
      <c r="CR999" s="14">
        <v>63</v>
      </c>
      <c r="CS999" s="14" t="s">
        <v>471</v>
      </c>
      <c r="CT999" s="14">
        <v>1.2797617911037655</v>
      </c>
      <c r="CU999" s="14">
        <v>2.1411911573423787</v>
      </c>
      <c r="CV999" s="14">
        <v>0.45604609792578799</v>
      </c>
      <c r="CW999" s="14">
        <v>0.83104899947254329</v>
      </c>
      <c r="CX999" s="14">
        <v>9.1459749394197071E-2</v>
      </c>
      <c r="CY999" s="14">
        <v>1.7342836433829325</v>
      </c>
      <c r="CZ999" s="14">
        <v>0.4906005674993541</v>
      </c>
      <c r="DA999" s="14">
        <v>0.5471998897564696</v>
      </c>
      <c r="DB999" s="14">
        <v>0.9762927701908346</v>
      </c>
      <c r="DC999" s="16">
        <f t="shared" si="66"/>
        <v>0.94976496289647372</v>
      </c>
      <c r="DD999" s="14">
        <f t="shared" si="67"/>
        <v>0.6625705420244139</v>
      </c>
    </row>
    <row r="1000" spans="1:108" x14ac:dyDescent="0.2">
      <c r="A1000" s="14">
        <v>64</v>
      </c>
      <c r="B1000" s="14" t="s">
        <v>471</v>
      </c>
      <c r="C1000" s="14">
        <v>0.75595270815756399</v>
      </c>
      <c r="D1000" s="14">
        <v>1.1104224027802763</v>
      </c>
      <c r="E1000" s="14">
        <v>1.6635362850074296</v>
      </c>
      <c r="F1000" s="14">
        <v>0.83342455920054825</v>
      </c>
      <c r="G1000" s="14">
        <v>0.28670842260030915</v>
      </c>
      <c r="H1000" s="14">
        <v>1.3792570588266342</v>
      </c>
      <c r="I1000" s="14">
        <v>1.132571931053834</v>
      </c>
      <c r="J1000" s="14">
        <v>1.2155676414582652</v>
      </c>
      <c r="K1000" s="14">
        <v>1.0151521915529531</v>
      </c>
      <c r="L1000" s="14">
        <v>3.392163072934097</v>
      </c>
      <c r="M1000" s="14">
        <v>0.91939844239932578</v>
      </c>
      <c r="N1000" s="14">
        <v>0.53680021537107936</v>
      </c>
      <c r="O1000" s="14">
        <v>1.468829067571561</v>
      </c>
      <c r="P1000" s="14">
        <v>1.4390550704440876</v>
      </c>
      <c r="Q1000" s="14">
        <v>0.68646280898701695</v>
      </c>
      <c r="R1000" s="14">
        <v>1.1894487687361948</v>
      </c>
      <c r="S1000" s="14">
        <v>1.3928961007655283</v>
      </c>
      <c r="T1000" s="14">
        <v>6.1328361556570199</v>
      </c>
      <c r="U1000" s="14">
        <v>1.3803744686815116</v>
      </c>
      <c r="V1000" s="14">
        <v>1.7437645944839044</v>
      </c>
      <c r="W1000" s="14">
        <v>0.61043464044529661</v>
      </c>
      <c r="X1000" s="14">
        <v>4.5138316300883305</v>
      </c>
      <c r="Y1000" s="14">
        <v>4.3589386753942403</v>
      </c>
      <c r="Z1000" s="14">
        <v>1.081517180097886</v>
      </c>
      <c r="AA1000" s="14">
        <v>1.6563807214116999</v>
      </c>
      <c r="AB1000" s="14">
        <v>0.45214359365104961</v>
      </c>
      <c r="AC1000" s="14">
        <v>0.52879511815102331</v>
      </c>
      <c r="AD1000" s="14">
        <v>0.20025912945649096</v>
      </c>
      <c r="AE1000" s="14">
        <v>3.6334250508207009</v>
      </c>
      <c r="AF1000" s="14">
        <v>0.76706439916428248</v>
      </c>
      <c r="AG1000" s="14">
        <v>3.3935445581049088</v>
      </c>
      <c r="AH1000" s="14">
        <v>0.79112572932018177</v>
      </c>
      <c r="AI1000" s="14">
        <v>3.7011145384268236</v>
      </c>
      <c r="AJ1000" s="14">
        <v>3.5773707807974877</v>
      </c>
      <c r="AK1000" s="14">
        <v>2.2215233395350511</v>
      </c>
      <c r="AL1000" s="14">
        <v>2.861566232443594</v>
      </c>
      <c r="AM1000" s="14">
        <v>0.86839260385544159</v>
      </c>
      <c r="AN1000" s="14">
        <v>6.0929938118196079</v>
      </c>
      <c r="AO1000" s="14">
        <v>0.98581141782241266</v>
      </c>
      <c r="AP1000" s="14">
        <v>5.6553501759614608</v>
      </c>
      <c r="AQ1000" s="14">
        <v>5.6607874593640046</v>
      </c>
      <c r="AR1000" s="16">
        <f t="shared" si="68"/>
        <v>2.0313900671414911</v>
      </c>
      <c r="AS1000" s="14">
        <f t="shared" si="69"/>
        <v>1.7155239576150321</v>
      </c>
      <c r="AV1000" s="14">
        <v>64</v>
      </c>
      <c r="AW1000" s="14" t="s">
        <v>471</v>
      </c>
      <c r="AX1000" s="14">
        <v>0.20342214782221282</v>
      </c>
      <c r="AY1000" s="14">
        <v>0.53218092806289263</v>
      </c>
      <c r="AZ1000" s="14">
        <v>0.49391941014567603</v>
      </c>
      <c r="BA1000" s="14">
        <v>1.3564509342866129</v>
      </c>
      <c r="BB1000" s="14">
        <v>1.1596142647463241</v>
      </c>
      <c r="BC1000" s="14">
        <v>0.68722359397805066</v>
      </c>
      <c r="BD1000" s="14">
        <v>0.59730903138850544</v>
      </c>
      <c r="BE1000" s="14">
        <v>1.4138094471792886</v>
      </c>
      <c r="BF1000" s="14">
        <v>0.83466693765676458</v>
      </c>
      <c r="BG1000" s="14">
        <v>1.701231018376929</v>
      </c>
      <c r="BH1000" s="14">
        <v>1.1896628810403911</v>
      </c>
      <c r="BI1000" s="14">
        <v>2.274730674489819</v>
      </c>
      <c r="BJ1000" s="16">
        <f t="shared" si="70"/>
        <v>1.0370184390977888</v>
      </c>
      <c r="BK1000" s="14">
        <f t="shared" si="71"/>
        <v>0.46750376040749181</v>
      </c>
      <c r="BM1000" s="14">
        <v>64</v>
      </c>
      <c r="BN1000" s="14" t="s">
        <v>471</v>
      </c>
      <c r="BO1000" s="14">
        <v>0.5014273265012088</v>
      </c>
      <c r="BP1000" s="14">
        <v>0.54199637517425014</v>
      </c>
      <c r="BQ1000" s="14">
        <v>0.72342398559884113</v>
      </c>
      <c r="BR1000" s="14">
        <v>1.5970201447949095</v>
      </c>
      <c r="BS1000" s="14">
        <v>1.4892045843539761</v>
      </c>
      <c r="BT1000" s="14">
        <v>3.5434133503041743</v>
      </c>
      <c r="BU1000" s="14">
        <v>1.3009258810276088</v>
      </c>
      <c r="BV1000" s="14">
        <v>1.2115147656392762</v>
      </c>
      <c r="BW1000" s="14">
        <v>1.3169088919715706</v>
      </c>
      <c r="BX1000" s="14">
        <v>1.5029891192395086</v>
      </c>
      <c r="BY1000" s="14">
        <v>1.6469003422901112</v>
      </c>
      <c r="BZ1000" s="14">
        <v>3.2914419867770506</v>
      </c>
      <c r="CA1000" s="14">
        <v>0.62869131421569657</v>
      </c>
      <c r="CB1000" s="14">
        <v>3.4895734665439191</v>
      </c>
      <c r="CC1000" s="14">
        <v>1.6039846549864505</v>
      </c>
      <c r="CD1000" s="14">
        <v>1.2235118068017365</v>
      </c>
      <c r="CE1000" s="14">
        <v>2.2696575932342578</v>
      </c>
      <c r="CF1000" s="14">
        <v>0.95855961255303423</v>
      </c>
      <c r="CG1000" s="14">
        <v>1.0268819018622932</v>
      </c>
      <c r="CH1000" s="14">
        <v>1.533750844240471</v>
      </c>
      <c r="CI1000" s="14">
        <v>1.2614605467675222</v>
      </c>
      <c r="CJ1000" s="14">
        <v>0.89851153788170746</v>
      </c>
      <c r="CK1000" s="14">
        <v>0.45862281305246239</v>
      </c>
      <c r="CL1000" s="14">
        <v>1.4995231910546647</v>
      </c>
      <c r="CM1000" s="14">
        <v>1.3472103714770118</v>
      </c>
      <c r="CN1000" s="16">
        <f t="shared" si="64"/>
        <v>1.4746842563337486</v>
      </c>
      <c r="CO1000" s="14">
        <f t="shared" si="65"/>
        <v>0.85430563267526916</v>
      </c>
      <c r="CR1000" s="14">
        <v>64</v>
      </c>
      <c r="CS1000" s="14" t="s">
        <v>471</v>
      </c>
      <c r="CT1000" s="14">
        <v>1.6316810797709822</v>
      </c>
      <c r="CU1000" s="14">
        <v>2.6549685079637557</v>
      </c>
      <c r="CV1000" s="14">
        <v>0.42811615587578961</v>
      </c>
      <c r="CW1000" s="14">
        <v>1.97686456155894</v>
      </c>
      <c r="CX1000" s="14">
        <v>0.13359226055414236</v>
      </c>
      <c r="CY1000" s="14">
        <v>3.2993540259721805</v>
      </c>
      <c r="CZ1000" s="14">
        <v>0.55100829298086629</v>
      </c>
      <c r="DA1000" s="14">
        <v>0.6537079864366856</v>
      </c>
      <c r="DB1000" s="14">
        <v>1.4915577790342387</v>
      </c>
      <c r="DC1000" s="16">
        <f t="shared" si="66"/>
        <v>1.424538961127509</v>
      </c>
      <c r="DD1000" s="14">
        <f t="shared" si="67"/>
        <v>1.0838582330925675</v>
      </c>
    </row>
    <row r="1001" spans="1:108" x14ac:dyDescent="0.2">
      <c r="A1001" s="14">
        <v>65</v>
      </c>
      <c r="B1001" s="14" t="s">
        <v>471</v>
      </c>
      <c r="C1001" s="14">
        <v>0.82216677060567223</v>
      </c>
      <c r="D1001" s="14">
        <v>1.0920974377074186</v>
      </c>
      <c r="E1001" s="14">
        <v>1.6635362850074296</v>
      </c>
      <c r="F1001" s="14">
        <v>0.7844007716150998</v>
      </c>
      <c r="G1001" s="14">
        <v>0.32671329206067151</v>
      </c>
      <c r="H1001" s="14">
        <v>1.7633985541492128</v>
      </c>
      <c r="I1001" s="14">
        <v>1.0006984943583015</v>
      </c>
      <c r="J1001" s="14">
        <v>1.0614815031897846</v>
      </c>
      <c r="K1001" s="14">
        <v>0.94391282529345255</v>
      </c>
      <c r="L1001" s="14">
        <v>3.4702435711315274</v>
      </c>
      <c r="M1001" s="14">
        <v>0.82378153699021217</v>
      </c>
      <c r="N1001" s="14">
        <v>0.53680021537107936</v>
      </c>
      <c r="O1001" s="14">
        <v>1.3519891626609482</v>
      </c>
      <c r="P1001" s="14">
        <v>1.6170863560477127</v>
      </c>
      <c r="Q1001" s="14">
        <v>0.71804951629707947</v>
      </c>
      <c r="R1001" s="14">
        <v>1.2709842781500529</v>
      </c>
      <c r="S1001" s="14">
        <v>1.6149508573823195</v>
      </c>
      <c r="T1001" s="14">
        <v>6.5363112356252469</v>
      </c>
      <c r="U1001" s="14">
        <v>1.8517232478956005</v>
      </c>
      <c r="V1001" s="14">
        <v>1.7682561117959854</v>
      </c>
      <c r="W1001" s="14">
        <v>0.51246123717524972</v>
      </c>
      <c r="X1001" s="14">
        <v>4.4106051206865944</v>
      </c>
      <c r="Y1001" s="14">
        <v>3.8523334612036892</v>
      </c>
      <c r="Z1001" s="14">
        <v>1.1360136021930998</v>
      </c>
      <c r="AA1001" s="14">
        <v>2.019051822372683</v>
      </c>
      <c r="AB1001" s="14">
        <v>0.38620574402451463</v>
      </c>
      <c r="AC1001" s="14">
        <v>0.73443728039243517</v>
      </c>
      <c r="AD1001" s="14">
        <v>0.23295549269218513</v>
      </c>
      <c r="AE1001" s="14">
        <v>4.0351397226256962</v>
      </c>
      <c r="AF1001" s="14">
        <v>0.98622501200304913</v>
      </c>
      <c r="AG1001" s="14">
        <v>3.1383404768407406</v>
      </c>
      <c r="AH1001" s="14">
        <v>1.0348719784887952</v>
      </c>
      <c r="AI1001" s="14">
        <v>1.804953934084089</v>
      </c>
      <c r="AJ1001" s="14">
        <v>2.8538561026606151</v>
      </c>
      <c r="AK1001" s="14">
        <v>1.9412055373734585</v>
      </c>
      <c r="AL1001" s="14">
        <v>3.6343997724609838</v>
      </c>
      <c r="AM1001" s="14">
        <v>2.5982351067494274</v>
      </c>
      <c r="AN1001" s="14">
        <v>5.7638816585287209</v>
      </c>
      <c r="AO1001" s="14">
        <v>1.1021499588821801</v>
      </c>
      <c r="AP1001" s="14">
        <v>5.3995330073772987</v>
      </c>
      <c r="AQ1001" s="14">
        <v>6.4566825859495482</v>
      </c>
      <c r="AR1001" s="16">
        <f t="shared" si="68"/>
        <v>2.0744419667829228</v>
      </c>
      <c r="AS1001" s="14">
        <f t="shared" si="69"/>
        <v>1.7012783663563278</v>
      </c>
      <c r="AV1001" s="14">
        <v>65</v>
      </c>
      <c r="AW1001" s="14" t="s">
        <v>471</v>
      </c>
      <c r="AX1001" s="14">
        <v>0.18143150575196984</v>
      </c>
      <c r="AY1001" s="14">
        <v>0.57874716980890717</v>
      </c>
      <c r="AZ1001" s="14">
        <v>0.55915470031419567</v>
      </c>
      <c r="BA1001" s="14">
        <v>2.0442296477600652</v>
      </c>
      <c r="BB1001" s="14">
        <v>1.994536971568194</v>
      </c>
      <c r="BC1001" s="14">
        <v>0.80469744409450616</v>
      </c>
      <c r="BD1001" s="14">
        <v>0.56952504512099078</v>
      </c>
      <c r="BE1001" s="14">
        <v>1.4276700166104046</v>
      </c>
      <c r="BF1001" s="14">
        <v>1.3401630116714616</v>
      </c>
      <c r="BG1001" s="14">
        <v>3.0285864095864246</v>
      </c>
      <c r="BH1001" s="14">
        <v>1.4021023690694792</v>
      </c>
      <c r="BI1001" s="14">
        <v>1.9843895360559098</v>
      </c>
      <c r="BJ1001" s="16">
        <f t="shared" si="70"/>
        <v>1.3262694856177089</v>
      </c>
      <c r="BK1001" s="14">
        <f t="shared" si="71"/>
        <v>0.84494913354474799</v>
      </c>
      <c r="BM1001" s="14">
        <v>65</v>
      </c>
      <c r="BN1001" s="14" t="s">
        <v>471</v>
      </c>
      <c r="BO1001" s="14">
        <v>0.41785610541767398</v>
      </c>
      <c r="BP1001" s="14">
        <v>0.59002165628507908</v>
      </c>
      <c r="BQ1001" s="14">
        <v>0.64121738070793977</v>
      </c>
      <c r="BR1001" s="14">
        <v>2.1420680617731866</v>
      </c>
      <c r="BS1001" s="14">
        <v>2.0381451888484712</v>
      </c>
      <c r="BT1001" s="14">
        <v>3.851535137378939</v>
      </c>
      <c r="BU1001" s="14">
        <v>1.913127221645025</v>
      </c>
      <c r="BV1001" s="14">
        <v>1.3984772627041777</v>
      </c>
      <c r="BW1001" s="14">
        <v>1.1987682958425785</v>
      </c>
      <c r="BX1001" s="14">
        <v>2.3246152559347859</v>
      </c>
      <c r="BY1001" s="14">
        <v>1.7098969652555318</v>
      </c>
      <c r="BZ1001" s="14">
        <v>4.1904946634052198</v>
      </c>
      <c r="CA1001" s="14">
        <v>0.77746505206430383</v>
      </c>
      <c r="CB1001" s="14">
        <v>4.9374852844338966</v>
      </c>
      <c r="CC1001" s="14">
        <v>1.2678546525040642</v>
      </c>
      <c r="CD1001" s="14">
        <v>1.0947238791512512</v>
      </c>
      <c r="CE1001" s="14">
        <v>2.5555995757802461</v>
      </c>
      <c r="CF1001" s="14">
        <v>1.1455909423321797</v>
      </c>
      <c r="CG1001" s="14">
        <v>1.1316647136187712</v>
      </c>
      <c r="CH1001" s="14">
        <v>2.0802662686360058</v>
      </c>
      <c r="CI1001" s="14">
        <v>1.1542783783071164</v>
      </c>
      <c r="CJ1001" s="14">
        <v>0.95019542457227391</v>
      </c>
      <c r="CK1001" s="14">
        <v>0.47357859587521506</v>
      </c>
      <c r="CL1001" s="14">
        <v>1.595083457900448</v>
      </c>
      <c r="CM1001" s="14">
        <v>2.0106096407172931</v>
      </c>
      <c r="CN1001" s="16">
        <f t="shared" si="64"/>
        <v>1.7436247624436667</v>
      </c>
      <c r="CO1001" s="14">
        <f t="shared" si="65"/>
        <v>1.1498689740027908</v>
      </c>
      <c r="CR1001" s="14">
        <v>65</v>
      </c>
      <c r="CS1001" s="14" t="s">
        <v>471</v>
      </c>
      <c r="CT1001" s="14">
        <v>1.7596978025782097</v>
      </c>
      <c r="CU1001" s="14">
        <v>2.4835449560281551</v>
      </c>
      <c r="CV1001" s="14">
        <v>0.4746481898477638</v>
      </c>
      <c r="CW1001" s="14">
        <v>1.9390780686737286</v>
      </c>
      <c r="CX1001" s="14">
        <v>0.16442215439743754</v>
      </c>
      <c r="CY1001" s="14">
        <v>5.0336376693551133</v>
      </c>
      <c r="CZ1001" s="14">
        <v>0.58945244852382206</v>
      </c>
      <c r="DA1001" s="14">
        <v>0.7491845096474411</v>
      </c>
      <c r="DB1001" s="14">
        <v>1.3966398065083707</v>
      </c>
      <c r="DC1001" s="16">
        <f t="shared" si="66"/>
        <v>1.621145067284449</v>
      </c>
      <c r="DD1001" s="14">
        <f t="shared" si="67"/>
        <v>1.4925113819423614</v>
      </c>
    </row>
    <row r="1002" spans="1:108" x14ac:dyDescent="0.2">
      <c r="A1002" s="14">
        <v>66</v>
      </c>
      <c r="B1002" s="14" t="s">
        <v>471</v>
      </c>
      <c r="C1002" s="14">
        <v>0.97665742110959886</v>
      </c>
      <c r="D1002" s="14">
        <v>1.1654853987924685</v>
      </c>
      <c r="E1002" s="14">
        <v>1.7529678638087598</v>
      </c>
      <c r="F1002" s="14">
        <v>0.95598907072615069</v>
      </c>
      <c r="G1002" s="14">
        <v>0.2800395727300396</v>
      </c>
      <c r="H1002" s="14">
        <v>2.4159040059275045</v>
      </c>
      <c r="I1002" s="14">
        <v>1.4195950931697114</v>
      </c>
      <c r="J1002" s="14">
        <v>1.1585000057917445</v>
      </c>
      <c r="K1002" s="14">
        <v>0.9261059096102211</v>
      </c>
      <c r="L1002" s="14">
        <v>2.9236800837495145</v>
      </c>
      <c r="M1002" s="14">
        <v>0.57370445859341046</v>
      </c>
      <c r="N1002" s="14">
        <v>0.62846650671465154</v>
      </c>
      <c r="O1002" s="14">
        <v>1.0237301998606851</v>
      </c>
      <c r="P1002" s="14">
        <v>1.338914475103955</v>
      </c>
      <c r="Q1002" s="14">
        <v>1.0296926973670903</v>
      </c>
      <c r="R1002" s="14">
        <v>1.2102326459417265</v>
      </c>
      <c r="S1002" s="14">
        <v>1.4029872336683336</v>
      </c>
      <c r="T1002" s="14">
        <v>6.8994396376044271</v>
      </c>
      <c r="U1002" s="14">
        <v>1.4717590820146456</v>
      </c>
      <c r="V1002" s="14">
        <v>1.2735347170464713</v>
      </c>
      <c r="W1002" s="14">
        <v>0.54260856928470813</v>
      </c>
      <c r="X1002" s="14">
        <v>4.2604564176598094</v>
      </c>
      <c r="Y1002" s="14">
        <v>3.3668320933862557</v>
      </c>
      <c r="Z1002" s="14">
        <v>1.0605588751007013</v>
      </c>
      <c r="AA1002" s="14">
        <v>1.6239034104061916</v>
      </c>
      <c r="AB1002" s="14">
        <v>0.47098242561499609</v>
      </c>
      <c r="AC1002" s="14">
        <v>0.47843310276780404</v>
      </c>
      <c r="AD1002" s="14">
        <v>0.2166064703347331</v>
      </c>
      <c r="AE1002" s="14">
        <v>3.477534192010181</v>
      </c>
      <c r="AF1002" s="14">
        <v>1.0519740975461187</v>
      </c>
      <c r="AG1002" s="14">
        <v>2.3934158540024857</v>
      </c>
      <c r="AH1002" s="14">
        <v>1.0306691178511578</v>
      </c>
      <c r="AI1002" s="14">
        <v>1.5649330544133948</v>
      </c>
      <c r="AJ1002" s="14">
        <v>3.0548360771382703</v>
      </c>
      <c r="AK1002" s="14">
        <v>1.8290778398537391</v>
      </c>
      <c r="AL1002" s="14">
        <v>3.2688682615291174</v>
      </c>
      <c r="AM1002" s="14">
        <v>0.72944990156882727</v>
      </c>
      <c r="AN1002" s="14">
        <v>4.589758836845709</v>
      </c>
      <c r="AO1002" s="14">
        <v>0.8572257864195465</v>
      </c>
      <c r="AP1002" s="14">
        <v>5.664484355455695</v>
      </c>
      <c r="AQ1002" s="14">
        <v>4.7256142671438282</v>
      </c>
      <c r="AR1002" s="16">
        <f t="shared" si="68"/>
        <v>1.880136806967424</v>
      </c>
      <c r="AS1002" s="14">
        <f t="shared" si="69"/>
        <v>1.5499042529648976</v>
      </c>
      <c r="AV1002" s="14">
        <v>66</v>
      </c>
      <c r="AW1002" s="14" t="s">
        <v>471</v>
      </c>
      <c r="AX1002" s="14">
        <v>0.25839875299782039</v>
      </c>
      <c r="AY1002" s="14">
        <v>0.58540066303122773</v>
      </c>
      <c r="AZ1002" s="14">
        <v>0.42868795418957967</v>
      </c>
      <c r="BA1002" s="14">
        <v>1.8722849693917023</v>
      </c>
      <c r="BB1002" s="14">
        <v>3.3728232865723964</v>
      </c>
      <c r="BC1002" s="14">
        <v>1.0278980009768155</v>
      </c>
      <c r="BD1002" s="14">
        <v>0.57647270859369293</v>
      </c>
      <c r="BE1002" s="14">
        <v>0.9910520996921508</v>
      </c>
      <c r="BF1002" s="14">
        <v>0.74061328281514316</v>
      </c>
      <c r="BG1002" s="14">
        <v>2.6453423551253374</v>
      </c>
      <c r="BH1002" s="14">
        <v>1.4552133336251871</v>
      </c>
      <c r="BI1002" s="14">
        <v>1.4917208466887213</v>
      </c>
      <c r="BJ1002" s="16">
        <f t="shared" si="70"/>
        <v>1.2871590211416479</v>
      </c>
      <c r="BK1002" s="14">
        <f t="shared" si="71"/>
        <v>0.99035023116768839</v>
      </c>
      <c r="BM1002" s="14">
        <v>66</v>
      </c>
      <c r="BN1002" s="14" t="s">
        <v>471</v>
      </c>
      <c r="BO1002" s="14">
        <v>0.6476842762448819</v>
      </c>
      <c r="BP1002" s="14">
        <v>0.69293135998430322</v>
      </c>
      <c r="BQ1002" s="14">
        <v>0.69602328718877382</v>
      </c>
      <c r="BR1002" s="14">
        <v>1.7799761319915932</v>
      </c>
      <c r="BS1002" s="14">
        <v>2.4620736278488677</v>
      </c>
      <c r="BT1002" s="14">
        <v>4.8233077885976217</v>
      </c>
      <c r="BU1002" s="14">
        <v>1.3009258810276088</v>
      </c>
      <c r="BV1002" s="14">
        <v>1.1442083897704276</v>
      </c>
      <c r="BW1002" s="14">
        <v>1.5184387294995714</v>
      </c>
      <c r="BX1002" s="14">
        <v>2.585139306303041</v>
      </c>
      <c r="BY1002" s="14">
        <v>1.7503945298308401</v>
      </c>
      <c r="BZ1002" s="14">
        <v>4.2362049558349186</v>
      </c>
      <c r="CA1002" s="14">
        <v>0.8926444016060614</v>
      </c>
      <c r="CB1002" s="14">
        <v>3.1666586212365582</v>
      </c>
      <c r="CC1002" s="14">
        <v>1.2560609152830995</v>
      </c>
      <c r="CD1002" s="14">
        <v>1.4166936982774645</v>
      </c>
      <c r="CE1002" s="14">
        <v>2.7789915198701491</v>
      </c>
      <c r="CF1002" s="14">
        <v>1.0053174449978206</v>
      </c>
      <c r="CG1002" s="14">
        <v>1.3482171991477452</v>
      </c>
      <c r="CH1002" s="14">
        <v>1.9216021380863919</v>
      </c>
      <c r="CI1002" s="14">
        <v>1.0141142107980501</v>
      </c>
      <c r="CJ1002" s="14">
        <v>0.79911856731913566</v>
      </c>
      <c r="CK1002" s="14">
        <v>0.34895254164568335</v>
      </c>
      <c r="CL1002" s="14">
        <v>1.5362769072068518</v>
      </c>
      <c r="CM1002" s="14">
        <v>1.5513329005431273</v>
      </c>
      <c r="CN1002" s="16">
        <f t="shared" si="64"/>
        <v>1.7069315732056234</v>
      </c>
      <c r="CO1002" s="14">
        <f t="shared" si="65"/>
        <v>1.1038981419247456</v>
      </c>
      <c r="CR1002" s="14">
        <v>66</v>
      </c>
      <c r="CS1002" s="14" t="s">
        <v>471</v>
      </c>
      <c r="CT1002" s="14">
        <v>2.1116170912454262</v>
      </c>
      <c r="CU1002" s="14">
        <v>4.3677241117634891</v>
      </c>
      <c r="CV1002" s="14">
        <v>0.5956421998417103</v>
      </c>
      <c r="CW1002" s="14">
        <v>1.9516614784925082</v>
      </c>
      <c r="CX1002" s="14">
        <v>0.17983562153153385</v>
      </c>
      <c r="CY1002" s="14">
        <v>4.7376058308175653</v>
      </c>
      <c r="CZ1002" s="14">
        <v>0.60958659965088569</v>
      </c>
      <c r="DA1002" s="14">
        <v>0.81528933628610545</v>
      </c>
      <c r="DB1002" s="14">
        <v>1.4644391552862521</v>
      </c>
      <c r="DC1002" s="16">
        <f t="shared" si="66"/>
        <v>1.8703779361017194</v>
      </c>
      <c r="DD1002" s="14">
        <f t="shared" si="67"/>
        <v>1.6535195274594636</v>
      </c>
    </row>
    <row r="1003" spans="1:108" x14ac:dyDescent="0.2">
      <c r="A1003" s="14">
        <v>67</v>
      </c>
      <c r="B1003" s="14" t="s">
        <v>471</v>
      </c>
      <c r="C1003" s="14">
        <v>0.9049343486658078</v>
      </c>
      <c r="D1003" s="14">
        <v>1.1930168967985648</v>
      </c>
      <c r="E1003" s="14">
        <v>1.7708585952164322</v>
      </c>
      <c r="F1003" s="14">
        <v>0.88244834678599648</v>
      </c>
      <c r="G1003" s="14">
        <v>0.34671709841772852</v>
      </c>
      <c r="H1003" s="14">
        <v>2.7028723465070543</v>
      </c>
      <c r="I1003" s="14">
        <v>1.2722041306576375</v>
      </c>
      <c r="J1003" s="14">
        <v>1.0272409217898721</v>
      </c>
      <c r="K1003" s="14">
        <v>0.94391282529345255</v>
      </c>
      <c r="L1003" s="14">
        <v>2.203604774750346</v>
      </c>
      <c r="M1003" s="14">
        <v>0.55899439823344899</v>
      </c>
      <c r="N1003" s="14">
        <v>0.62846650671465154</v>
      </c>
      <c r="O1003" s="14">
        <v>0.73163244053106036</v>
      </c>
      <c r="P1003" s="14">
        <v>0.96431921771909068</v>
      </c>
      <c r="Q1003" s="14">
        <v>1.0065295163032937</v>
      </c>
      <c r="R1003" s="14">
        <v>1.179056830133429</v>
      </c>
      <c r="S1003" s="14">
        <v>1.2414917326571426</v>
      </c>
      <c r="T1003" s="14">
        <v>6.1558937716729769</v>
      </c>
      <c r="U1003" s="14">
        <v>1.3659467772973517</v>
      </c>
      <c r="V1003" s="14">
        <v>1.0188293858492934</v>
      </c>
      <c r="W1003" s="14">
        <v>0.59536097439056745</v>
      </c>
      <c r="X1003" s="14">
        <v>3.8100141695350729</v>
      </c>
      <c r="Y1003" s="14">
        <v>3.0607568432925252</v>
      </c>
      <c r="Z1003" s="14">
        <v>1.2450029970245748</v>
      </c>
      <c r="AA1003" s="14">
        <v>1.8674888106137946</v>
      </c>
      <c r="AB1003" s="14">
        <v>0.51808144327758454</v>
      </c>
      <c r="AC1003" s="14">
        <v>0.45745051247957147</v>
      </c>
      <c r="AD1003" s="14">
        <v>0.2166064703347331</v>
      </c>
      <c r="AE1003" s="14">
        <v>3.0998019702305966</v>
      </c>
      <c r="AF1003" s="14">
        <v>0.99718281722212765</v>
      </c>
      <c r="AG1003" s="14">
        <v>2.0347481276942796</v>
      </c>
      <c r="AH1003" s="14">
        <v>1.0642889771346637</v>
      </c>
      <c r="AI1003" s="14">
        <v>1.2817084954029891</v>
      </c>
      <c r="AJ1003" s="14">
        <v>2.8113713207604185</v>
      </c>
      <c r="AK1003" s="14">
        <v>1.8991587320318433</v>
      </c>
      <c r="AL1003" s="14">
        <v>2.4751494624348989</v>
      </c>
      <c r="AM1003" s="14">
        <v>0.74334388597184775</v>
      </c>
      <c r="AN1003" s="14">
        <v>4.0115921017953475</v>
      </c>
      <c r="AO1003" s="14">
        <v>0.88937329642022189</v>
      </c>
      <c r="AP1003" s="14">
        <v>5.810665057657844</v>
      </c>
      <c r="AQ1003" s="14">
        <v>3.4024419448904974</v>
      </c>
      <c r="AR1003" s="16">
        <f t="shared" si="68"/>
        <v>1.7168429090875765</v>
      </c>
      <c r="AS1003" s="14">
        <f t="shared" si="69"/>
        <v>1.3766207893443501</v>
      </c>
      <c r="AV1003" s="14">
        <v>67</v>
      </c>
      <c r="AW1003" s="14" t="s">
        <v>471</v>
      </c>
      <c r="AX1003" s="14">
        <v>0.39584648641717135</v>
      </c>
      <c r="AY1003" s="14">
        <v>0.55879216401543164</v>
      </c>
      <c r="AZ1003" s="14">
        <v>0.54051659372496486</v>
      </c>
      <c r="BA1003" s="14">
        <v>1.7576597690042166</v>
      </c>
      <c r="BB1003" s="14">
        <v>5.2613380241957879</v>
      </c>
      <c r="BC1003" s="14">
        <v>1.1571189944438725</v>
      </c>
      <c r="BD1003" s="14">
        <v>0.51396374020925573</v>
      </c>
      <c r="BE1003" s="14">
        <v>0.79006956586749744</v>
      </c>
      <c r="BF1003" s="14">
        <v>1.0932806318640089</v>
      </c>
      <c r="BG1003" s="14">
        <v>2.0657920597868791</v>
      </c>
      <c r="BH1003" s="14">
        <v>1.4445937628302912</v>
      </c>
      <c r="BI1003" s="14">
        <v>1.0059128386887037</v>
      </c>
      <c r="BJ1003" s="16">
        <f t="shared" si="70"/>
        <v>1.3820737192540067</v>
      </c>
      <c r="BK1003" s="14">
        <f t="shared" si="71"/>
        <v>1.3872641272453774</v>
      </c>
      <c r="BM1003" s="14">
        <v>67</v>
      </c>
      <c r="BN1003" s="14" t="s">
        <v>471</v>
      </c>
      <c r="BO1003" s="14">
        <v>0.69641709189947376</v>
      </c>
      <c r="BP1003" s="14">
        <v>0.83014523914725735</v>
      </c>
      <c r="BQ1003" s="14">
        <v>0.69054179460855059</v>
      </c>
      <c r="BR1003" s="14">
        <v>1.398822399140039</v>
      </c>
      <c r="BS1003" s="14">
        <v>2.1848914546103408</v>
      </c>
      <c r="BT1003" s="14">
        <v>3.981896652233921</v>
      </c>
      <c r="BU1003" s="14">
        <v>1.3774490808203845</v>
      </c>
      <c r="BV1003" s="14">
        <v>0.96472574640779662</v>
      </c>
      <c r="BW1003" s="14">
        <v>1.2543644591450014</v>
      </c>
      <c r="BX1003" s="14">
        <v>2.7254189503616999</v>
      </c>
      <c r="BY1003" s="14">
        <v>1.6109033299197208</v>
      </c>
      <c r="BZ1003" s="14">
        <v>2.9562039183638267</v>
      </c>
      <c r="CA1003" s="14">
        <v>0.79186321119993031</v>
      </c>
      <c r="CB1003" s="14">
        <v>2.3749950373531066</v>
      </c>
      <c r="CC1003" s="14">
        <v>1.1381211168777694</v>
      </c>
      <c r="CD1003" s="14">
        <v>1.2235118068017365</v>
      </c>
      <c r="CE1003" s="14">
        <v>3.0291879973080782</v>
      </c>
      <c r="CF1003" s="14">
        <v>1.0988331098873934</v>
      </c>
      <c r="CG1003" s="14">
        <v>1.2224766754123262</v>
      </c>
      <c r="CH1003" s="14">
        <v>1.8863369951043472</v>
      </c>
      <c r="CI1003" s="14">
        <v>0.9399106492234901</v>
      </c>
      <c r="CJ1003" s="14">
        <v>0.75936072480557715</v>
      </c>
      <c r="CK1003" s="14">
        <v>0.38384800090875448</v>
      </c>
      <c r="CL1003" s="14">
        <v>1.7053415821065232</v>
      </c>
      <c r="CM1003" s="14">
        <v>1.041028677428651</v>
      </c>
      <c r="CN1003" s="16">
        <f t="shared" si="64"/>
        <v>1.5306638280430278</v>
      </c>
      <c r="CO1003" s="14">
        <f t="shared" si="65"/>
        <v>0.88794261475664704</v>
      </c>
      <c r="CR1003" s="14">
        <v>67</v>
      </c>
      <c r="CS1003" s="14" t="s">
        <v>471</v>
      </c>
      <c r="CT1003" s="14">
        <v>2.3356210163475426</v>
      </c>
      <c r="CU1003" s="14">
        <v>3.4257578601921783</v>
      </c>
      <c r="CV1003" s="14">
        <v>0.5956421998417103</v>
      </c>
      <c r="CW1003" s="14">
        <v>1.7124316382202052</v>
      </c>
      <c r="CX1003" s="14">
        <v>0.21991418757030731</v>
      </c>
      <c r="CY1003" s="14">
        <v>4.4414521684781505</v>
      </c>
      <c r="CZ1003" s="14">
        <v>0.69745669570607538</v>
      </c>
      <c r="DA1003" s="14">
        <v>0.87772402294979113</v>
      </c>
      <c r="DB1003" s="14">
        <v>1.6407129990560794</v>
      </c>
      <c r="DC1003" s="16">
        <f t="shared" si="66"/>
        <v>1.7718569764846712</v>
      </c>
      <c r="DD1003" s="14">
        <f t="shared" si="67"/>
        <v>1.4118473691993054</v>
      </c>
    </row>
    <row r="1004" spans="1:108" x14ac:dyDescent="0.2">
      <c r="A1004" s="14">
        <v>68</v>
      </c>
      <c r="B1004" s="14" t="s">
        <v>471</v>
      </c>
      <c r="C1004" s="14">
        <v>1.0152734623293356</v>
      </c>
      <c r="D1004" s="14">
        <v>1.349043402298713</v>
      </c>
      <c r="E1004" s="14">
        <v>1.8781809054254346</v>
      </c>
      <c r="F1004" s="14">
        <v>0.90696528314070224</v>
      </c>
      <c r="G1004" s="14">
        <v>0.33338214193094107</v>
      </c>
      <c r="H1004" s="14">
        <v>2.2169113610000792</v>
      </c>
      <c r="I1004" s="14">
        <v>1.140330693962105</v>
      </c>
      <c r="J1004" s="14">
        <v>0.88456831065469543</v>
      </c>
      <c r="K1004" s="14">
        <v>0.81924686022097015</v>
      </c>
      <c r="L1004" s="14">
        <v>1.3013404468257719</v>
      </c>
      <c r="M1004" s="14">
        <v>0.66196784689190769</v>
      </c>
      <c r="N1004" s="14">
        <v>0.41896510206434828</v>
      </c>
      <c r="O1004" s="14">
        <v>0.47013570405644894</v>
      </c>
      <c r="P1004" s="14">
        <v>0.69727763014540423</v>
      </c>
      <c r="Q1004" s="14">
        <v>1.0381162236133563</v>
      </c>
      <c r="R1004" s="14">
        <v>1.1294959851532913</v>
      </c>
      <c r="S1004" s="14">
        <v>1.2616781511923427</v>
      </c>
      <c r="T1004" s="14">
        <v>6.6573512695923869</v>
      </c>
      <c r="U1004" s="14">
        <v>1.4525208409452723</v>
      </c>
      <c r="V1004" s="14">
        <v>1.0580142013365068</v>
      </c>
      <c r="W1004" s="14">
        <v>0.51246123717524972</v>
      </c>
      <c r="X1004" s="14">
        <v>4.0164671883385452</v>
      </c>
      <c r="Y1004" s="14">
        <v>3.0185404658358492</v>
      </c>
      <c r="Z1004" s="14">
        <v>1.4420234816903403</v>
      </c>
      <c r="AA1004" s="14">
        <v>1.8674888106137946</v>
      </c>
      <c r="AB1004" s="14">
        <v>0.48039990384424736</v>
      </c>
      <c r="AC1004" s="14">
        <v>0.47003972131692362</v>
      </c>
      <c r="AD1004" s="14">
        <v>0.27382384488779049</v>
      </c>
      <c r="AE1004" s="14">
        <v>2.8899518322742379</v>
      </c>
      <c r="AF1004" s="14">
        <v>1.0355362626032016</v>
      </c>
      <c r="AG1004" s="14">
        <v>1.6760804013860728</v>
      </c>
      <c r="AH1004" s="14">
        <v>1.2187327587518639</v>
      </c>
      <c r="AI1004" s="14">
        <v>1.0656900987044324</v>
      </c>
      <c r="AJ1004" s="14">
        <v>2.6459965371862761</v>
      </c>
      <c r="AK1004" s="14">
        <v>1.6468721334313279</v>
      </c>
      <c r="AL1004" s="14">
        <v>2.0782919427490931</v>
      </c>
      <c r="AM1004" s="14">
        <v>0.80586824491364462</v>
      </c>
      <c r="AN1004" s="14">
        <v>4.391528882688549</v>
      </c>
      <c r="AO1004" s="14">
        <v>0.91080350022072709</v>
      </c>
      <c r="AP1004" s="14">
        <v>5.2807623615010524</v>
      </c>
      <c r="AQ1004" s="14">
        <v>3.0243932946985801</v>
      </c>
      <c r="AR1004" s="16">
        <f t="shared" si="68"/>
        <v>1.644939481160776</v>
      </c>
      <c r="AS1004" s="14">
        <f t="shared" si="69"/>
        <v>1.3859656627528327</v>
      </c>
      <c r="AV1004" s="14">
        <v>68</v>
      </c>
      <c r="AW1004" s="14" t="s">
        <v>471</v>
      </c>
      <c r="AX1004" s="14">
        <v>0.30238998990683785</v>
      </c>
      <c r="AY1004" s="14">
        <v>0.77831638630086342</v>
      </c>
      <c r="AZ1004" s="14">
        <v>0.56847567071502281</v>
      </c>
      <c r="BA1004" s="14">
        <v>1.4901826273343908</v>
      </c>
      <c r="BB1004" s="14">
        <v>4.3270206657973906</v>
      </c>
      <c r="BC1004" s="14">
        <v>1.069014211009141</v>
      </c>
      <c r="BD1004" s="14">
        <v>0.51396374020925573</v>
      </c>
      <c r="BE1004" s="14">
        <v>0.70690614928080153</v>
      </c>
      <c r="BF1004" s="14">
        <v>0.74061328281514316</v>
      </c>
      <c r="BG1004" s="14">
        <v>1.7760169121176499</v>
      </c>
      <c r="BH1004" s="14">
        <v>1.9544467860226058</v>
      </c>
      <c r="BI1004" s="14">
        <v>0.7167107577178663</v>
      </c>
      <c r="BJ1004" s="16">
        <f t="shared" si="70"/>
        <v>1.245338098268914</v>
      </c>
      <c r="BK1004" s="14">
        <f t="shared" si="71"/>
        <v>1.1398168709352403</v>
      </c>
      <c r="BM1004" s="14">
        <v>68</v>
      </c>
      <c r="BN1004" s="14" t="s">
        <v>471</v>
      </c>
      <c r="BO1004" s="14">
        <v>0.67553159947607722</v>
      </c>
      <c r="BP1004" s="14">
        <v>0.85072830896388862</v>
      </c>
      <c r="BQ1004" s="14">
        <v>0.789190622409772</v>
      </c>
      <c r="BR1004" s="14">
        <v>1.3645188376118913</v>
      </c>
      <c r="BS1004" s="14">
        <v>1.6957372354041085</v>
      </c>
      <c r="BT1004" s="14">
        <v>4.1300316345220045</v>
      </c>
      <c r="BU1004" s="14">
        <v>1.2244026812348328</v>
      </c>
      <c r="BV1004" s="14">
        <v>0.94228926216388154</v>
      </c>
      <c r="BW1004" s="14">
        <v>1.1709718820429091</v>
      </c>
      <c r="BX1004" s="14">
        <v>2.8857338321694201</v>
      </c>
      <c r="BY1004" s="14">
        <v>1.5929048237345258</v>
      </c>
      <c r="BZ1004" s="14">
        <v>3.306682930529155</v>
      </c>
      <c r="CA1004" s="14">
        <v>1.0414201139690864</v>
      </c>
      <c r="CB1004" s="14">
        <v>1.9687447020195779</v>
      </c>
      <c r="CC1004" s="14">
        <v>1.1204317241441646</v>
      </c>
      <c r="CD1004" s="14">
        <v>1.2557154122448893</v>
      </c>
      <c r="CE1004" s="14">
        <v>2.7075041860404445</v>
      </c>
      <c r="CF1004" s="14">
        <v>1.1222168355967692</v>
      </c>
      <c r="CG1004" s="14">
        <v>1.4110874610154549</v>
      </c>
      <c r="CH1004" s="14">
        <v>1.9392274563600174</v>
      </c>
      <c r="CI1004" s="14">
        <v>0.90693204233764446</v>
      </c>
      <c r="CJ1004" s="14">
        <v>1.0376607152365134</v>
      </c>
      <c r="CK1004" s="14">
        <v>0.39880173274647934</v>
      </c>
      <c r="CL1004" s="14">
        <v>1.5730306233590388</v>
      </c>
      <c r="CM1004" s="14">
        <v>0.90834546429929508</v>
      </c>
      <c r="CN1004" s="16">
        <f t="shared" si="64"/>
        <v>1.5207936847852737</v>
      </c>
      <c r="CO1004" s="14">
        <f t="shared" si="65"/>
        <v>0.88568746050282088</v>
      </c>
      <c r="CR1004" s="14">
        <v>68</v>
      </c>
      <c r="CS1004" s="14" t="s">
        <v>471</v>
      </c>
      <c r="CT1004" s="14">
        <v>2.1436466117577648</v>
      </c>
      <c r="CU1004" s="14">
        <v>1.7985907060638897</v>
      </c>
      <c r="CV1004" s="14">
        <v>0.72593725579664481</v>
      </c>
      <c r="CW1004" s="14">
        <v>1.6494783256974344</v>
      </c>
      <c r="CX1004" s="14">
        <v>0.20141684317935074</v>
      </c>
      <c r="CY1004" s="14">
        <v>4.0184799283948731</v>
      </c>
      <c r="CZ1004" s="14">
        <v>0.85488688340056274</v>
      </c>
      <c r="DA1004" s="14">
        <v>0.79692805963895008</v>
      </c>
      <c r="DB1004" s="14">
        <v>1.6542751003379876</v>
      </c>
      <c r="DC1004" s="16">
        <f t="shared" si="66"/>
        <v>1.5381821904741619</v>
      </c>
      <c r="DD1004" s="14">
        <f t="shared" si="67"/>
        <v>1.1222285091164248</v>
      </c>
    </row>
    <row r="1005" spans="1:108" x14ac:dyDescent="0.2">
      <c r="A1005" s="14">
        <v>69</v>
      </c>
      <c r="B1005" s="14" t="s">
        <v>471</v>
      </c>
      <c r="C1005" s="14">
        <v>1.0428714835577073</v>
      </c>
      <c r="D1005" s="14">
        <v>1.2756113908168534</v>
      </c>
      <c r="E1005" s="14">
        <v>1.8424068020224338</v>
      </c>
      <c r="F1005" s="14">
        <v>1.1030604334824956</v>
      </c>
      <c r="G1005" s="14">
        <v>0.40672577423514789</v>
      </c>
      <c r="H1005" s="14">
        <v>2.1567375085626956</v>
      </c>
      <c r="I1005" s="14">
        <v>1.241175462210822</v>
      </c>
      <c r="J1005" s="14">
        <v>0.78755215603198525</v>
      </c>
      <c r="K1005" s="14">
        <v>0.99734527586972166</v>
      </c>
      <c r="L1005" s="14">
        <v>1.5269083135040171</v>
      </c>
      <c r="M1005" s="14">
        <v>0.61783766581202337</v>
      </c>
      <c r="N1005" s="14">
        <v>0.53680021537107936</v>
      </c>
      <c r="O1005" s="14">
        <v>0.56471886292930118</v>
      </c>
      <c r="P1005" s="14">
        <v>0.60084357204079453</v>
      </c>
      <c r="Q1005" s="14">
        <v>0.9960016246088963</v>
      </c>
      <c r="R1005" s="14">
        <v>1.1990395565561156</v>
      </c>
      <c r="S1005" s="14">
        <v>1.3727096822303282</v>
      </c>
      <c r="T1005" s="14">
        <v>5.0837976277085257</v>
      </c>
      <c r="U1005" s="14">
        <v>1.769957755097153</v>
      </c>
      <c r="V1005" s="14">
        <v>0.98454166466540882</v>
      </c>
      <c r="W1005" s="14">
        <v>0.43710375907298943</v>
      </c>
      <c r="X1005" s="14">
        <v>3.8569325022045038</v>
      </c>
      <c r="Y1005" s="14">
        <v>2.8813350679240428</v>
      </c>
      <c r="Z1005" s="14">
        <v>1.2827303605707741</v>
      </c>
      <c r="AA1005" s="14">
        <v>2.0043598645654184</v>
      </c>
      <c r="AB1005" s="14">
        <v>0.48039990384424736</v>
      </c>
      <c r="AC1005" s="14">
        <v>0.44066202289987377</v>
      </c>
      <c r="AD1005" s="14">
        <v>0.32695354348168243</v>
      </c>
      <c r="AE1005" s="14">
        <v>2.8239988612930205</v>
      </c>
      <c r="AF1005" s="14">
        <v>1.0793674834795155</v>
      </c>
      <c r="AG1005" s="14">
        <v>1.7105682830674191</v>
      </c>
      <c r="AH1005" s="14">
        <v>1.1157702376737304</v>
      </c>
      <c r="AI1005" s="14">
        <v>1.0848932700973473</v>
      </c>
      <c r="AJ1005" s="14">
        <v>2.9342613224343634</v>
      </c>
      <c r="AK1005" s="14">
        <v>1.5627756394726848</v>
      </c>
      <c r="AL1005" s="14">
        <v>1.6918751727403984</v>
      </c>
      <c r="AM1005" s="14">
        <v>0.77113471303429759</v>
      </c>
      <c r="AN1005" s="14">
        <v>4.1628034200485207</v>
      </c>
      <c r="AO1005" s="14">
        <v>0.88937329642022189</v>
      </c>
      <c r="AP1005" s="14">
        <v>6.7791098604210855</v>
      </c>
      <c r="AQ1005" s="14">
        <v>3.2134155732129175</v>
      </c>
      <c r="AR1005" s="16">
        <f t="shared" si="68"/>
        <v>1.6496699264700621</v>
      </c>
      <c r="AS1005" s="14">
        <f t="shared" si="69"/>
        <v>1.3658898706239821</v>
      </c>
      <c r="AV1005" s="14">
        <v>69</v>
      </c>
      <c r="AW1005" s="14" t="s">
        <v>471</v>
      </c>
      <c r="AX1005" s="14">
        <v>0.22541278989245589</v>
      </c>
      <c r="AY1005" s="14">
        <v>0.61866265526934427</v>
      </c>
      <c r="AZ1005" s="14">
        <v>0.51256135094733013</v>
      </c>
      <c r="BA1005" s="14">
        <v>1.6239280759564385</v>
      </c>
      <c r="BB1005" s="14">
        <v>3.2469210318009982</v>
      </c>
      <c r="BC1005" s="14">
        <v>1.0161508576262142</v>
      </c>
      <c r="BD1005" s="14">
        <v>0.47923542428068588</v>
      </c>
      <c r="BE1005" s="14">
        <v>0.76234842700526551</v>
      </c>
      <c r="BF1005" s="14">
        <v>0.68183821269093348</v>
      </c>
      <c r="BG1005" s="14">
        <v>1.6825480053257915</v>
      </c>
      <c r="BH1005" s="14">
        <v>1.4552133336251871</v>
      </c>
      <c r="BI1005" s="14">
        <v>0.66870244851563365</v>
      </c>
      <c r="BJ1005" s="16">
        <f t="shared" si="70"/>
        <v>1.0811268844113566</v>
      </c>
      <c r="BK1005" s="14">
        <f t="shared" si="71"/>
        <v>0.85839473892312745</v>
      </c>
      <c r="BM1005" s="14">
        <v>69</v>
      </c>
      <c r="BN1005" s="14" t="s">
        <v>471</v>
      </c>
      <c r="BO1005" s="14">
        <v>0.66160793786047956</v>
      </c>
      <c r="BP1005" s="14">
        <v>1.0016632937739416</v>
      </c>
      <c r="BQ1005" s="14">
        <v>0.69054179460855059</v>
      </c>
      <c r="BR1005" s="14">
        <v>1.1930010299711529</v>
      </c>
      <c r="BS1005" s="14">
        <v>1.7609551891424371</v>
      </c>
      <c r="BT1005" s="14">
        <v>3.555265172802772</v>
      </c>
      <c r="BU1005" s="14">
        <v>1.0330868106152884</v>
      </c>
      <c r="BV1005" s="14">
        <v>1.0245522685743746</v>
      </c>
      <c r="BW1005" s="14">
        <v>1.1709718820429091</v>
      </c>
      <c r="BX1005" s="14">
        <v>2.825611629014622</v>
      </c>
      <c r="BY1005" s="14">
        <v>1.6199025830123184</v>
      </c>
      <c r="BZ1005" s="14">
        <v>2.9257283002729251</v>
      </c>
      <c r="CA1005" s="14">
        <v>0.87344817243483808</v>
      </c>
      <c r="CB1005" s="14">
        <v>1.8645764109125567</v>
      </c>
      <c r="CC1005" s="14">
        <v>0.99659384403050977</v>
      </c>
      <c r="CD1005" s="14">
        <v>1.7386767644647407</v>
      </c>
      <c r="CE1005" s="14">
        <v>2.2607239742470537</v>
      </c>
      <c r="CF1005" s="14">
        <v>0.81827649624470988</v>
      </c>
      <c r="CG1005" s="14">
        <v>1.5158731468410465</v>
      </c>
      <c r="CH1005" s="14">
        <v>1.6747896565164593</v>
      </c>
      <c r="CI1005" s="14">
        <v>0.87395343545179882</v>
      </c>
      <c r="CJ1005" s="14">
        <v>0.89055866080193624</v>
      </c>
      <c r="CK1005" s="14">
        <v>0.41874346017182551</v>
      </c>
      <c r="CL1005" s="14">
        <v>1.3819131139179577</v>
      </c>
      <c r="CM1005" s="14">
        <v>0.91855348034833184</v>
      </c>
      <c r="CN1005" s="16">
        <f t="shared" si="64"/>
        <v>1.4275827403230212</v>
      </c>
      <c r="CO1005" s="14">
        <f t="shared" si="65"/>
        <v>0.77494816546849676</v>
      </c>
      <c r="CR1005" s="14">
        <v>69</v>
      </c>
      <c r="CS1005" s="14" t="s">
        <v>471</v>
      </c>
      <c r="CT1005" s="14">
        <v>2.3035914958352035</v>
      </c>
      <c r="CU1005" s="14">
        <v>1.9697676054067779</v>
      </c>
      <c r="CV1005" s="14">
        <v>0.76316824380763104</v>
      </c>
      <c r="CW1005" s="14">
        <v>1.322092089835929</v>
      </c>
      <c r="CX1005" s="14">
        <v>0.21991418757030731</v>
      </c>
      <c r="CY1005" s="14">
        <v>3.2570811667242259</v>
      </c>
      <c r="CZ1005" s="14">
        <v>1.0104876522835573</v>
      </c>
      <c r="DA1005" s="14">
        <v>0.78958777968899274</v>
      </c>
      <c r="DB1005" s="14">
        <v>1.6135943753080928</v>
      </c>
      <c r="DC1005" s="16">
        <f t="shared" si="66"/>
        <v>1.4721427329400798</v>
      </c>
      <c r="DD1005" s="14">
        <f t="shared" si="67"/>
        <v>0.9298652031225273</v>
      </c>
    </row>
    <row r="1006" spans="1:108" x14ac:dyDescent="0.2">
      <c r="A1006" s="14">
        <v>70</v>
      </c>
      <c r="B1006" s="14" t="s">
        <v>471</v>
      </c>
      <c r="C1006" s="14">
        <v>1.0263179679456802</v>
      </c>
      <c r="D1006" s="14">
        <v>1.3306743868290456</v>
      </c>
      <c r="E1006" s="14">
        <v>1.3057878915650776</v>
      </c>
      <c r="F1006" s="14">
        <v>1.0540366458970474</v>
      </c>
      <c r="G1006" s="14">
        <v>0.38005586126157298</v>
      </c>
      <c r="H1006" s="14">
        <v>2.0133485500647517</v>
      </c>
      <c r="I1006" s="14">
        <v>1.8152185948494428</v>
      </c>
      <c r="J1006" s="14">
        <v>1.0386544489231762</v>
      </c>
      <c r="K1006" s="14">
        <v>1.1042043252589726</v>
      </c>
      <c r="L1006" s="14">
        <v>1.6743921125906285</v>
      </c>
      <c r="M1006" s="14">
        <v>0.8532016577101349</v>
      </c>
      <c r="N1006" s="14">
        <v>0.56300674457049626</v>
      </c>
      <c r="O1006" s="14">
        <v>0.48404416738314171</v>
      </c>
      <c r="P1006" s="14">
        <v>0.61568040264638857</v>
      </c>
      <c r="Q1006" s="14">
        <v>1.0697029309234187</v>
      </c>
      <c r="R1006" s="14">
        <v>1.2925647018235855</v>
      </c>
      <c r="S1006" s="14">
        <v>1.1102779358135468</v>
      </c>
      <c r="T1006" s="14">
        <v>5.2653618286981159</v>
      </c>
      <c r="U1006" s="14">
        <v>2.0248713751914407</v>
      </c>
      <c r="V1006" s="14">
        <v>0.83759457605806786</v>
      </c>
      <c r="W1006" s="14">
        <v>0.59536097439056745</v>
      </c>
      <c r="X1006" s="14">
        <v>3.9226228010884485</v>
      </c>
      <c r="Y1006" s="14">
        <v>2.8707788023822634</v>
      </c>
      <c r="Z1006" s="14">
        <v>1.2659630267012358</v>
      </c>
      <c r="AA1006" s="14">
        <v>1.8241835022066004</v>
      </c>
      <c r="AB1006" s="14">
        <v>0.51808144327758454</v>
      </c>
      <c r="AC1006" s="14">
        <v>0.46584389393045178</v>
      </c>
      <c r="AD1006" s="14">
        <v>0.36782357715649766</v>
      </c>
      <c r="AE1006" s="14">
        <v>3.0998019702305966</v>
      </c>
      <c r="AF1006" s="14">
        <v>1.1560743742416635</v>
      </c>
      <c r="AG1006" s="14">
        <v>2.0692360093756252</v>
      </c>
      <c r="AH1006" s="14">
        <v>1.3164409475785519</v>
      </c>
      <c r="AI1006" s="14">
        <v>0.87847547158257755</v>
      </c>
      <c r="AJ1006" s="14">
        <v>2.8538561026606151</v>
      </c>
      <c r="AK1006" s="14">
        <v>1.1843457415719114</v>
      </c>
      <c r="AL1006" s="14">
        <v>1.7440939600163792</v>
      </c>
      <c r="AM1006" s="14">
        <v>0.80586824491364462</v>
      </c>
      <c r="AN1006" s="14">
        <v>4.2250679803902402</v>
      </c>
      <c r="AO1006" s="14">
        <v>0.71792725741634544</v>
      </c>
      <c r="AP1006" s="14">
        <v>5.8563472318938166</v>
      </c>
      <c r="AQ1006" s="14">
        <v>4.4570004293893151</v>
      </c>
      <c r="AR1006" s="16">
        <f t="shared" si="68"/>
        <v>1.6842485572780157</v>
      </c>
      <c r="AS1006" s="14">
        <f t="shared" si="69"/>
        <v>1.3527229086264705</v>
      </c>
      <c r="AV1006" s="14">
        <v>70</v>
      </c>
      <c r="AW1006" s="14" t="s">
        <v>471</v>
      </c>
      <c r="AX1006" s="14">
        <v>0.2913921806795835</v>
      </c>
      <c r="AY1006" s="14">
        <v>0.61200916204702371</v>
      </c>
      <c r="AZ1006" s="14">
        <v>0.65234906747277333</v>
      </c>
      <c r="BA1006" s="14">
        <v>1.3564509342866129</v>
      </c>
      <c r="BB1006" s="14">
        <v>2.4119983249791286</v>
      </c>
      <c r="BC1006" s="14">
        <v>1.2334790511384428</v>
      </c>
      <c r="BD1006" s="14">
        <v>0.5417443926651232</v>
      </c>
      <c r="BE1006" s="14">
        <v>0.87323583383650782</v>
      </c>
      <c r="BF1006" s="14">
        <v>0.71709986910473789</v>
      </c>
      <c r="BG1006" s="14">
        <v>1.3927728576565623</v>
      </c>
      <c r="BH1006" s="14">
        <v>1.3914827982745834</v>
      </c>
      <c r="BI1006" s="14">
        <v>0.84130915905408632</v>
      </c>
      <c r="BJ1006" s="16">
        <f t="shared" si="70"/>
        <v>1.0262769692662637</v>
      </c>
      <c r="BK1006" s="14">
        <f t="shared" si="71"/>
        <v>0.59514997344142495</v>
      </c>
      <c r="BM1006" s="14">
        <v>70</v>
      </c>
      <c r="BN1006" s="14" t="s">
        <v>471</v>
      </c>
      <c r="BO1006" s="14">
        <v>0.54321586218197104</v>
      </c>
      <c r="BP1006" s="14">
        <v>1.0153843994210403</v>
      </c>
      <c r="BQ1006" s="14">
        <v>0.83303354373015948</v>
      </c>
      <c r="BR1006" s="14">
        <v>1.0634104073725779</v>
      </c>
      <c r="BS1006" s="14">
        <v>1.9892297669278478</v>
      </c>
      <c r="BT1006" s="14">
        <v>3.4486073029449846</v>
      </c>
      <c r="BU1006" s="14">
        <v>1.4922417516471531</v>
      </c>
      <c r="BV1006" s="14">
        <v>0.99463900749108569</v>
      </c>
      <c r="BW1006" s="14">
        <v>1.1570720072915321</v>
      </c>
      <c r="BX1006" s="14">
        <v>3.0460487139771408</v>
      </c>
      <c r="BY1006" s="14">
        <v>1.8493881651666511</v>
      </c>
      <c r="BZ1006" s="14">
        <v>3.1695395144134446</v>
      </c>
      <c r="CA1006" s="14">
        <v>0.72467443458623082</v>
      </c>
      <c r="CB1006" s="14">
        <v>2.0520759063429925</v>
      </c>
      <c r="CC1006" s="14">
        <v>1.0201813184724391</v>
      </c>
      <c r="CD1006" s="14">
        <v>1.3201093760701319</v>
      </c>
      <c r="CE1006" s="14">
        <v>2.7432496911485043</v>
      </c>
      <c r="CF1006" s="14">
        <v>1.1689746680415556</v>
      </c>
      <c r="CG1006" s="14">
        <v>1.6905102084121384</v>
      </c>
      <c r="CH1006" s="14">
        <v>1.6395317667518112</v>
      </c>
      <c r="CI1006" s="14">
        <v>0.83272848076308426</v>
      </c>
      <c r="CJ1006" s="14">
        <v>1.0456119565949602</v>
      </c>
      <c r="CK1006" s="14">
        <v>0.45862281305246239</v>
      </c>
      <c r="CL1006" s="14">
        <v>1.4921742623745187</v>
      </c>
      <c r="CM1006" s="14">
        <v>0.91855348034833184</v>
      </c>
      <c r="CN1006" s="16">
        <f t="shared" si="64"/>
        <v>1.5083523522209901</v>
      </c>
      <c r="CO1006" s="14">
        <f t="shared" si="65"/>
        <v>0.82782365145310066</v>
      </c>
      <c r="CR1006" s="14">
        <v>70</v>
      </c>
      <c r="CS1006" s="14" t="s">
        <v>471</v>
      </c>
      <c r="CT1006" s="14">
        <v>3.6794418484759857</v>
      </c>
      <c r="CU1006" s="14">
        <v>2.7405569576351998</v>
      </c>
      <c r="CV1006" s="14">
        <v>0.8376302198296034</v>
      </c>
      <c r="CW1006" s="14">
        <v>1.3095086800171492</v>
      </c>
      <c r="CX1006" s="14">
        <v>0.25176809439908587</v>
      </c>
      <c r="CY1006" s="14">
        <v>3.003322187434633</v>
      </c>
      <c r="CZ1006" s="14">
        <v>1.0599135927957912</v>
      </c>
      <c r="DA1006" s="14">
        <v>0.78958777968899274</v>
      </c>
      <c r="DB1006" s="14">
        <v>1.6000378528420145</v>
      </c>
      <c r="DC1006" s="16">
        <f t="shared" si="66"/>
        <v>1.6968630236798283</v>
      </c>
      <c r="DD1006" s="14">
        <f t="shared" si="67"/>
        <v>1.1694872372023637</v>
      </c>
    </row>
    <row r="1007" spans="1:108" x14ac:dyDescent="0.2">
      <c r="A1007" s="14">
        <v>71</v>
      </c>
      <c r="B1007" s="14" t="s">
        <v>471</v>
      </c>
      <c r="C1007" s="14">
        <v>1.0318269779413627</v>
      </c>
      <c r="D1007" s="14">
        <v>1.3765749003048091</v>
      </c>
      <c r="E1007" s="14">
        <v>1.7887493266241044</v>
      </c>
      <c r="F1007" s="14">
        <v>0.90696528314070224</v>
      </c>
      <c r="G1007" s="14">
        <v>0.42006073072193534</v>
      </c>
      <c r="H1007" s="14">
        <v>2.5177806231869999</v>
      </c>
      <c r="I1007" s="14">
        <v>1.3575345646829466</v>
      </c>
      <c r="J1007" s="14">
        <v>1.1642055953687718</v>
      </c>
      <c r="K1007" s="14">
        <v>0.94391282529345255</v>
      </c>
      <c r="L1007" s="14">
        <v>1.8826091540465784</v>
      </c>
      <c r="M1007" s="14">
        <v>0.80171795951963432</v>
      </c>
      <c r="N1007" s="14">
        <v>0.52371580438949994</v>
      </c>
      <c r="O1007" s="14">
        <v>0.45622724072975618</v>
      </c>
      <c r="P1007" s="14">
        <v>0.61196852457911433</v>
      </c>
      <c r="Q1007" s="14">
        <v>1.0928661119872154</v>
      </c>
      <c r="R1007" s="14">
        <v>1.1878487693279267</v>
      </c>
      <c r="S1007" s="14">
        <v>1.1607460585163418</v>
      </c>
      <c r="T1007" s="14">
        <v>6.2135295116351132</v>
      </c>
      <c r="U1007" s="14">
        <v>2.140302800443421</v>
      </c>
      <c r="V1007" s="14">
        <v>1.0531150917680323</v>
      </c>
      <c r="W1007" s="14">
        <v>1.0852171385694163</v>
      </c>
      <c r="X1007" s="14">
        <v>3.800628186427816</v>
      </c>
      <c r="Y1007" s="14">
        <v>2.7652378587405742</v>
      </c>
      <c r="Z1007" s="14">
        <v>1.0982862386469006</v>
      </c>
      <c r="AA1007" s="14">
        <v>1.6293151820405183</v>
      </c>
      <c r="AB1007" s="14">
        <v>0.48039990384424736</v>
      </c>
      <c r="AC1007" s="14">
        <v>0.48682648421868435</v>
      </c>
      <c r="AD1007" s="14">
        <v>0.43730061662863168</v>
      </c>
      <c r="AE1007" s="14">
        <v>2.9499079573377665</v>
      </c>
      <c r="AF1007" s="14">
        <v>1.0519740975461187</v>
      </c>
      <c r="AG1007" s="14">
        <v>2.0830305944865466</v>
      </c>
      <c r="AH1007" s="14">
        <v>1.2134784265004186</v>
      </c>
      <c r="AI1007" s="14">
        <v>0.94567965886908523</v>
      </c>
      <c r="AJ1007" s="14">
        <v>2.4117100812967882</v>
      </c>
      <c r="AK1007" s="14">
        <v>1.4436386994249899</v>
      </c>
      <c r="AL1007" s="14">
        <v>1.7754237284929251</v>
      </c>
      <c r="AM1007" s="14">
        <v>0.95175936852997367</v>
      </c>
      <c r="AN1007" s="14">
        <v>4.4652297161622707</v>
      </c>
      <c r="AO1007" s="14">
        <v>0.79293517501803112</v>
      </c>
      <c r="AP1007" s="14">
        <v>6.3040235179944997</v>
      </c>
      <c r="AQ1007" s="14">
        <v>3.0044964281793467</v>
      </c>
      <c r="AR1007" s="16">
        <f t="shared" si="68"/>
        <v>1.7026526076381281</v>
      </c>
      <c r="AS1007" s="14">
        <f t="shared" si="69"/>
        <v>1.3929976035118901</v>
      </c>
      <c r="AV1007" s="14">
        <v>71</v>
      </c>
      <c r="AW1007" s="14" t="s">
        <v>471</v>
      </c>
      <c r="AX1007" s="14">
        <v>0.26939656222507474</v>
      </c>
      <c r="AY1007" s="14">
        <v>0.59205141931680516</v>
      </c>
      <c r="AZ1007" s="14">
        <v>0.60575188389348444</v>
      </c>
      <c r="BA1007" s="14">
        <v>1.4137704122674901</v>
      </c>
      <c r="BB1007" s="14">
        <v>1.9746596770198239</v>
      </c>
      <c r="BC1007" s="14">
        <v>1.0631418476390604</v>
      </c>
      <c r="BD1007" s="14">
        <v>0.47923542428068588</v>
      </c>
      <c r="BE1007" s="14">
        <v>0.74155614716743423</v>
      </c>
      <c r="BF1007" s="14">
        <v>0.67007304168392712</v>
      </c>
      <c r="BG1007" s="14">
        <v>1.4769002579228518</v>
      </c>
      <c r="BH1007" s="14">
        <v>1.0409539283619065</v>
      </c>
      <c r="BI1007" s="14">
        <v>0.66298740875871986</v>
      </c>
      <c r="BJ1007" s="16">
        <f t="shared" si="70"/>
        <v>0.9158731675447721</v>
      </c>
      <c r="BK1007" s="14">
        <f t="shared" si="71"/>
        <v>0.51143189483971718</v>
      </c>
      <c r="BM1007" s="14">
        <v>71</v>
      </c>
      <c r="BN1007" s="14" t="s">
        <v>471</v>
      </c>
      <c r="BO1007" s="14">
        <v>0.65464610705268067</v>
      </c>
      <c r="BP1007" s="14">
        <v>1.1320180314593293</v>
      </c>
      <c r="BQ1007" s="14">
        <v>0.9536060870219244</v>
      </c>
      <c r="BR1007" s="14">
        <v>1.181568338985052</v>
      </c>
      <c r="BS1007" s="14">
        <v>1.8370441062484049</v>
      </c>
      <c r="BT1007" s="14">
        <v>3.4486073029449846</v>
      </c>
      <c r="BU1007" s="14">
        <v>2.1426968210233528</v>
      </c>
      <c r="BV1007" s="14">
        <v>0.91985277791996634</v>
      </c>
      <c r="BW1007" s="14">
        <v>1.094527574464963</v>
      </c>
      <c r="BX1007" s="14">
        <v>2.0640994505203367</v>
      </c>
      <c r="BY1007" s="14">
        <v>1.682899205977739</v>
      </c>
      <c r="BZ1007" s="14">
        <v>3.1542985706613402</v>
      </c>
      <c r="CA1007" s="14">
        <v>1.0030256811122222</v>
      </c>
      <c r="CB1007" s="14">
        <v>2.3124923484077931</v>
      </c>
      <c r="CC1007" s="14">
        <v>0.97300636958858056</v>
      </c>
      <c r="CD1007" s="14">
        <v>0.99812630988285567</v>
      </c>
      <c r="CE1007" s="14">
        <v>2.3411449270639619</v>
      </c>
      <c r="CF1007" s="14">
        <v>0.98193371928844475</v>
      </c>
      <c r="CG1007" s="14">
        <v>1.7184547824070979</v>
      </c>
      <c r="CH1007" s="14">
        <v>1.3398288239262088</v>
      </c>
      <c r="CI1007" s="14">
        <v>0.91517839014051316</v>
      </c>
      <c r="CJ1007" s="14">
        <v>0.93031650331549465</v>
      </c>
      <c r="CK1007" s="14">
        <v>0.62312822016263092</v>
      </c>
      <c r="CL1007" s="14">
        <v>1.403965948459367</v>
      </c>
      <c r="CM1007" s="14">
        <v>0.98999699538671593</v>
      </c>
      <c r="CN1007" s="16">
        <f t="shared" si="64"/>
        <v>1.4718585357368787</v>
      </c>
      <c r="CO1007" s="14">
        <f t="shared" si="65"/>
        <v>0.74537625801468632</v>
      </c>
      <c r="CR1007" s="14">
        <v>71</v>
      </c>
      <c r="CS1007" s="14" t="s">
        <v>471</v>
      </c>
      <c r="CT1007" s="14">
        <v>3.4874674438862079</v>
      </c>
      <c r="CU1007" s="14">
        <v>2.3123680566852669</v>
      </c>
      <c r="CV1007" s="14">
        <v>0.89346329976256555</v>
      </c>
      <c r="CW1007" s="14">
        <v>1.422831895243911</v>
      </c>
      <c r="CX1007" s="14">
        <v>0.21991418757030731</v>
      </c>
      <c r="CY1007" s="14">
        <v>2.7918360673929943</v>
      </c>
      <c r="CZ1007" s="14">
        <v>1.0324512222221138</v>
      </c>
      <c r="DA1007" s="14">
        <v>0.77122650304183737</v>
      </c>
      <c r="DB1007" s="14">
        <v>1.5593571278121197</v>
      </c>
      <c r="DC1007" s="16">
        <f t="shared" si="66"/>
        <v>1.6101017559574806</v>
      </c>
      <c r="DD1007" s="14">
        <f t="shared" si="67"/>
        <v>1.0568470126670395</v>
      </c>
    </row>
    <row r="1008" spans="1:108" x14ac:dyDescent="0.2">
      <c r="A1008" s="14">
        <v>72</v>
      </c>
      <c r="B1008" s="14" t="s">
        <v>471</v>
      </c>
      <c r="C1008" s="14">
        <v>1.0594249991697344</v>
      </c>
      <c r="D1008" s="14">
        <v>1.4132688808473342</v>
      </c>
      <c r="E1008" s="14">
        <v>1.502549139987754</v>
      </c>
      <c r="F1008" s="14">
        <v>1.3972132441191489</v>
      </c>
      <c r="G1008" s="14">
        <v>0.39339081774836043</v>
      </c>
      <c r="H1008" s="14">
        <v>2.3882925862964264</v>
      </c>
      <c r="I1008" s="14">
        <v>1.4040807589463038</v>
      </c>
      <c r="J1008" s="14">
        <v>1.0728950303230886</v>
      </c>
      <c r="K1008" s="14">
        <v>1.1220112409422041</v>
      </c>
      <c r="L1008" s="14">
        <v>2.3944674215897974</v>
      </c>
      <c r="M1008" s="14">
        <v>0.9561751063685936</v>
      </c>
      <c r="N1008" s="14">
        <v>0.65463532867781038</v>
      </c>
      <c r="O1008" s="14">
        <v>0.52299347294922294</v>
      </c>
      <c r="P1008" s="14">
        <v>0.69356575207812998</v>
      </c>
      <c r="Q1008" s="14">
        <v>0.93704300533877483</v>
      </c>
      <c r="R1008" s="14">
        <v>1.1087121079477598</v>
      </c>
      <c r="S1008" s="14">
        <v>1.332332692430338</v>
      </c>
      <c r="T1008" s="14">
        <v>5.7697077536778387</v>
      </c>
      <c r="U1008" s="14">
        <v>1.7988170955369533</v>
      </c>
      <c r="V1008" s="14">
        <v>1.043318887896229</v>
      </c>
      <c r="W1008" s="14">
        <v>0.64058197255475491</v>
      </c>
      <c r="X1008" s="14">
        <v>3.3783361657136144</v>
      </c>
      <c r="Y1008" s="14">
        <v>3.0607568432925252</v>
      </c>
      <c r="Z1008" s="14">
        <v>1.0270224826821486</v>
      </c>
      <c r="AA1008" s="14">
        <v>1.4831639419159564</v>
      </c>
      <c r="AB1008" s="14">
        <v>0.51808144327758454</v>
      </c>
      <c r="AC1008" s="14">
        <v>0.51200835524926247</v>
      </c>
      <c r="AD1008" s="14">
        <v>0.38825859399390528</v>
      </c>
      <c r="AE1008" s="14">
        <v>2.7520490443941137</v>
      </c>
      <c r="AF1008" s="14">
        <v>0.99718281722212765</v>
      </c>
      <c r="AG1008" s="14">
        <v>2.0002602460129335</v>
      </c>
      <c r="AH1008" s="14">
        <v>1.1262758763590273</v>
      </c>
      <c r="AI1008" s="14">
        <v>0.84487239042665296</v>
      </c>
      <c r="AJ1008" s="14">
        <v>2.4117100812967882</v>
      </c>
      <c r="AK1008" s="14">
        <v>1.2824578373110926</v>
      </c>
      <c r="AL1008" s="14">
        <v>2.2453890542541473</v>
      </c>
      <c r="AM1008" s="14">
        <v>0.72250433849552143</v>
      </c>
      <c r="AN1008" s="14">
        <v>4.3762792986434134</v>
      </c>
      <c r="AO1008" s="14">
        <v>0.75007476741702095</v>
      </c>
      <c r="AP1008" s="14">
        <v>4.5772689068162071</v>
      </c>
      <c r="AQ1008" s="14">
        <v>3.233316532895393</v>
      </c>
      <c r="AR1008" s="16">
        <f t="shared" si="68"/>
        <v>1.6412864954413653</v>
      </c>
      <c r="AS1008" s="14">
        <f t="shared" si="69"/>
        <v>1.227539753835921</v>
      </c>
      <c r="AV1008" s="14">
        <v>72</v>
      </c>
      <c r="AW1008" s="14" t="s">
        <v>471</v>
      </c>
      <c r="AX1008" s="14">
        <v>0.34635634489452666</v>
      </c>
      <c r="AY1008" s="14">
        <v>0.62531341155492171</v>
      </c>
      <c r="AZ1008" s="14">
        <v>0.43800509037798346</v>
      </c>
      <c r="BA1008" s="14">
        <v>1.3564509342866129</v>
      </c>
      <c r="BB1008" s="14">
        <v>1.563823179698937</v>
      </c>
      <c r="BC1008" s="14">
        <v>1.1512466310737919</v>
      </c>
      <c r="BD1008" s="14">
        <v>0.49312741741444321</v>
      </c>
      <c r="BE1008" s="14">
        <v>0.67918215903625501</v>
      </c>
      <c r="BF1008" s="14">
        <v>0.65832479898052809</v>
      </c>
      <c r="BG1008" s="14">
        <v>1.53297621784435</v>
      </c>
      <c r="BH1008" s="14">
        <v>1.1365519164846833</v>
      </c>
      <c r="BI1008" s="14">
        <v>0.51667119793150829</v>
      </c>
      <c r="BJ1008" s="16">
        <f t="shared" si="70"/>
        <v>0.87483577496487841</v>
      </c>
      <c r="BK1008" s="14">
        <f t="shared" si="71"/>
        <v>0.45125087654099294</v>
      </c>
      <c r="BM1008" s="14">
        <v>72</v>
      </c>
      <c r="BN1008" s="14" t="s">
        <v>471</v>
      </c>
      <c r="BO1008" s="14">
        <v>0.6059132913980888</v>
      </c>
      <c r="BP1008" s="14">
        <v>1.1114349616426979</v>
      </c>
      <c r="BQ1008" s="14">
        <v>0.70150252493864751</v>
      </c>
      <c r="BR1008" s="14">
        <v>1.1548884009709197</v>
      </c>
      <c r="BS1008" s="14">
        <v>1.9783588035602087</v>
      </c>
      <c r="BT1008" s="14">
        <v>3.7093218000253598</v>
      </c>
      <c r="BU1008" s="14">
        <v>1.2244026812348328</v>
      </c>
      <c r="BV1008" s="14">
        <v>1.0918586444432232</v>
      </c>
      <c r="BW1008" s="14">
        <v>1.1049516466027245</v>
      </c>
      <c r="BX1008" s="14">
        <v>2.3647022213405222</v>
      </c>
      <c r="BY1008" s="14">
        <v>1.2014271319617236</v>
      </c>
      <c r="BZ1008" s="14">
        <v>2.9866795364547278</v>
      </c>
      <c r="CA1008" s="14">
        <v>1.0942107314471594</v>
      </c>
      <c r="CB1008" s="14">
        <v>2.6041601349452503</v>
      </c>
      <c r="CC1008" s="14">
        <v>1.0083875812514744</v>
      </c>
      <c r="CD1008" s="14">
        <v>0.90154198767552307</v>
      </c>
      <c r="CE1008" s="14">
        <v>2.3322076316903435</v>
      </c>
      <c r="CF1008" s="14">
        <v>0.98193371928844475</v>
      </c>
      <c r="CG1008" s="14">
        <v>1.9629489678619174</v>
      </c>
      <c r="CH1008" s="14">
        <v>1.5513834157314932</v>
      </c>
      <c r="CI1008" s="14">
        <v>0.82448552512303031</v>
      </c>
      <c r="CJ1008" s="14">
        <v>0.73550700073023678</v>
      </c>
      <c r="CK1008" s="14">
        <v>0.30907113778001871</v>
      </c>
      <c r="CL1008" s="14">
        <v>1.3157576345442152</v>
      </c>
      <c r="CM1008" s="14">
        <v>0.95937714634123006</v>
      </c>
      <c r="CN1008" s="16">
        <f t="shared" si="64"/>
        <v>1.4326565703593603</v>
      </c>
      <c r="CO1008" s="14">
        <f t="shared" si="65"/>
        <v>0.81894715207390312</v>
      </c>
      <c r="CR1008" s="14">
        <v>72</v>
      </c>
      <c r="CS1008" s="14" t="s">
        <v>471</v>
      </c>
      <c r="CT1008" s="14">
        <v>3.1035186347066528</v>
      </c>
      <c r="CU1008" s="14">
        <v>2.9119805095708013</v>
      </c>
      <c r="CV1008" s="14">
        <v>1.0703171938565086</v>
      </c>
      <c r="CW1008" s="14">
        <v>1.5865250131746638</v>
      </c>
      <c r="CX1008" s="14">
        <v>0.20038691104366227</v>
      </c>
      <c r="CY1008" s="14">
        <v>2.7071685250952182</v>
      </c>
      <c r="CZ1008" s="14">
        <v>0.91712402769356782</v>
      </c>
      <c r="DA1008" s="14">
        <v>0.78591763971401407</v>
      </c>
      <c r="DB1008" s="14">
        <v>1.4780012565681602</v>
      </c>
      <c r="DC1008" s="16">
        <f t="shared" si="66"/>
        <v>1.640104412380361</v>
      </c>
      <c r="DD1008" s="14">
        <f t="shared" si="67"/>
        <v>1.0354228384932329</v>
      </c>
    </row>
    <row r="1009" spans="1:108" x14ac:dyDescent="0.2">
      <c r="A1009" s="14">
        <v>73</v>
      </c>
      <c r="B1009" s="14" t="s">
        <v>471</v>
      </c>
      <c r="C1009" s="14">
        <v>1.0483804935533898</v>
      </c>
      <c r="D1009" s="14">
        <v>1.385737382841238</v>
      </c>
      <c r="E1009" s="14">
        <v>1.4309935737694086</v>
      </c>
      <c r="F1009" s="14">
        <v>0.90696528314070224</v>
      </c>
      <c r="G1009" s="14">
        <v>0.48006940653935459</v>
      </c>
      <c r="H1009" s="14">
        <v>2.6937320144912493</v>
      </c>
      <c r="I1009" s="14">
        <v>1.7066150636924551</v>
      </c>
      <c r="J1009" s="14">
        <v>0.96446534856707433</v>
      </c>
      <c r="K1009" s="14">
        <v>0.96172559273997138</v>
      </c>
      <c r="L1009" s="14">
        <v>2.0040649306026452</v>
      </c>
      <c r="M1009" s="14">
        <v>0.91939844239932578</v>
      </c>
      <c r="N1009" s="14">
        <v>0.74630162002138256</v>
      </c>
      <c r="O1009" s="14">
        <v>0.50908100372871479</v>
      </c>
      <c r="P1009" s="14">
        <v>0.71210911991924675</v>
      </c>
      <c r="Q1009" s="14">
        <v>0.40640330300019839</v>
      </c>
      <c r="R1009" s="14">
        <v>1.336529002110918</v>
      </c>
      <c r="S1009" s="14">
        <v>1.0194369760403512</v>
      </c>
      <c r="T1009" s="14">
        <v>5.6486677197106996</v>
      </c>
      <c r="U1009" s="14">
        <v>1.9719652228327942</v>
      </c>
      <c r="V1009" s="14">
        <v>1.0237264801526225</v>
      </c>
      <c r="W1009" s="14">
        <v>0.7536236157938383</v>
      </c>
      <c r="X1009" s="14">
        <v>3.3126458668296697</v>
      </c>
      <c r="Y1009" s="14">
        <v>2.7019089502003397</v>
      </c>
      <c r="Z1009" s="14">
        <v>0.91803308785067361</v>
      </c>
      <c r="AA1009" s="14">
        <v>1.3965555521680846</v>
      </c>
      <c r="AB1009" s="14">
        <v>0.48039990384424736</v>
      </c>
      <c r="AC1009" s="14">
        <v>0.44066202289987377</v>
      </c>
      <c r="AD1009" s="14">
        <v>0.38417091803473979</v>
      </c>
      <c r="AE1009" s="14">
        <v>2.4882371604692421</v>
      </c>
      <c r="AF1009" s="14">
        <v>1.0026628469459664</v>
      </c>
      <c r="AG1009" s="14">
        <v>1.765746623511103</v>
      </c>
      <c r="AH1009" s="14">
        <v>1.1346815976343021</v>
      </c>
      <c r="AI1009" s="14">
        <v>0.89287538134558708</v>
      </c>
      <c r="AJ1009" s="14">
        <v>1.6881954031599162</v>
      </c>
      <c r="AK1009" s="14">
        <v>1.4086011366113502</v>
      </c>
      <c r="AL1009" s="14">
        <v>2.1931702669781661</v>
      </c>
      <c r="AM1009" s="14">
        <v>0.79892268184033877</v>
      </c>
      <c r="AN1009" s="14">
        <v>4.6520233971874276</v>
      </c>
      <c r="AO1009" s="14">
        <v>0.66434954361516496</v>
      </c>
      <c r="AP1009" s="14">
        <v>5.2990344794111204</v>
      </c>
      <c r="AQ1009" s="14">
        <v>2.9746490818188756</v>
      </c>
      <c r="AR1009" s="16">
        <f t="shared" si="68"/>
        <v>1.5909150609269214</v>
      </c>
      <c r="AS1009" s="14">
        <f t="shared" si="69"/>
        <v>1.2677978117090491</v>
      </c>
      <c r="AV1009" s="14">
        <v>73</v>
      </c>
      <c r="AW1009" s="14" t="s">
        <v>471</v>
      </c>
      <c r="AX1009" s="14">
        <v>0.37934977257628982</v>
      </c>
      <c r="AY1009" s="14">
        <v>0.53218092806289263</v>
      </c>
      <c r="AZ1009" s="14">
        <v>0.44732606077881054</v>
      </c>
      <c r="BA1009" s="14">
        <v>1.4328769049277827</v>
      </c>
      <c r="BB1009" s="14">
        <v>1.3120213964343665</v>
      </c>
      <c r="BC1009" s="14">
        <v>1.1864880611255966</v>
      </c>
      <c r="BD1009" s="14">
        <v>0.51396374020925573</v>
      </c>
      <c r="BE1009" s="14">
        <v>0.57522646261172805</v>
      </c>
      <c r="BF1009" s="14">
        <v>0.72886504011174402</v>
      </c>
      <c r="BG1009" s="14">
        <v>1.2712525105199124</v>
      </c>
      <c r="BH1009" s="14">
        <v>0.94535594023912972</v>
      </c>
      <c r="BI1009" s="14">
        <v>0.5829702680147395</v>
      </c>
      <c r="BJ1009" s="16">
        <f t="shared" si="70"/>
        <v>0.82565642380102078</v>
      </c>
      <c r="BK1009" s="14">
        <f t="shared" si="71"/>
        <v>0.392515490956865</v>
      </c>
      <c r="BM1009" s="14">
        <v>73</v>
      </c>
      <c r="BN1009" s="14" t="s">
        <v>471</v>
      </c>
      <c r="BO1009" s="14">
        <v>0.55017769298976993</v>
      </c>
      <c r="BP1009" s="14">
        <v>1.3995838256157052</v>
      </c>
      <c r="BQ1009" s="14">
        <v>0.61381442746752279</v>
      </c>
      <c r="BR1009" s="14">
        <v>1.1739447154710363</v>
      </c>
      <c r="BS1009" s="14">
        <v>1.8587860329836834</v>
      </c>
      <c r="BT1009" s="14">
        <v>3.7804327350169435</v>
      </c>
      <c r="BU1009" s="14">
        <v>1.2244026812348328</v>
      </c>
      <c r="BV1009" s="14">
        <v>0.92733263162223711</v>
      </c>
      <c r="BW1009" s="14">
        <v>1.0910517718513477</v>
      </c>
      <c r="BX1009" s="14">
        <v>1.7635049246539576</v>
      </c>
      <c r="BY1009" s="14">
        <v>1.3814177477653884</v>
      </c>
      <c r="BZ1009" s="14">
        <v>2.9562039183638267</v>
      </c>
      <c r="CA1009" s="14">
        <v>0.87824821698485289</v>
      </c>
      <c r="CB1009" s="14">
        <v>2.1145785952883065</v>
      </c>
      <c r="CC1009" s="14">
        <v>0.97300636958858056</v>
      </c>
      <c r="CD1009" s="14">
        <v>1.3201093760701319</v>
      </c>
      <c r="CE1009" s="14">
        <v>2.2517866788734353</v>
      </c>
      <c r="CF1009" s="14">
        <v>1.2858740586405042</v>
      </c>
      <c r="CG1009" s="14">
        <v>1.7463964823329436</v>
      </c>
      <c r="CH1009" s="14">
        <v>1.5513834157314932</v>
      </c>
      <c r="CI1009" s="14">
        <v>0.84097482856595307</v>
      </c>
      <c r="CJ1009" s="14">
        <v>0.71562807947345752</v>
      </c>
      <c r="CK1009" s="14">
        <v>0.17447524533032777</v>
      </c>
      <c r="CL1009" s="14">
        <v>1.3378104690856247</v>
      </c>
      <c r="CM1009" s="14">
        <v>0.87772981435543362</v>
      </c>
      <c r="CN1009" s="16">
        <f t="shared" si="64"/>
        <v>1.3915461894142922</v>
      </c>
      <c r="CO1009" s="14">
        <f t="shared" si="65"/>
        <v>0.77950142832494551</v>
      </c>
      <c r="CR1009" s="14">
        <v>73</v>
      </c>
      <c r="CS1009" s="14" t="s">
        <v>471</v>
      </c>
      <c r="CT1009" s="14">
        <v>3.6153828074513079</v>
      </c>
      <c r="CU1009" s="14">
        <v>2.397956506356711</v>
      </c>
      <c r="CV1009" s="14">
        <v>1.0721666813818924</v>
      </c>
      <c r="CW1009" s="14">
        <v>1.2339719576755992</v>
      </c>
      <c r="CX1009" s="14">
        <v>0.17675174427467355</v>
      </c>
      <c r="CY1009" s="14">
        <v>3.0878679059305418</v>
      </c>
      <c r="CZ1009" s="14">
        <v>0.97021407792910863</v>
      </c>
      <c r="DA1009" s="14">
        <v>0.81528933628610545</v>
      </c>
      <c r="DB1009" s="14">
        <v>1.5186764027822253</v>
      </c>
      <c r="DC1009" s="16">
        <f t="shared" si="66"/>
        <v>1.6542530466742404</v>
      </c>
      <c r="DD1009" s="14">
        <f t="shared" si="67"/>
        <v>1.1370464817197654</v>
      </c>
    </row>
    <row r="1010" spans="1:108" x14ac:dyDescent="0.2">
      <c r="A1010" s="14">
        <v>74</v>
      </c>
      <c r="B1010" s="14" t="s">
        <v>471</v>
      </c>
      <c r="C1010" s="14">
        <v>1.1587460928418969</v>
      </c>
      <c r="D1010" s="14">
        <v>1.450006911786669</v>
      </c>
      <c r="E1010" s="14">
        <v>1.4488843051770808</v>
      </c>
      <c r="F1010" s="14">
        <v>1.0785434971277899</v>
      </c>
      <c r="G1010" s="14">
        <v>0.44673064369551013</v>
      </c>
      <c r="H1010" s="14">
        <v>2.2909861350448342</v>
      </c>
      <c r="I1010" s="14">
        <v>1.2954772277893158</v>
      </c>
      <c r="J1010" s="14">
        <v>0.76472275378612709</v>
      </c>
      <c r="K1010" s="14">
        <v>0.9261059096102211</v>
      </c>
      <c r="L1010" s="14">
        <v>1.8305531089854896</v>
      </c>
      <c r="M1010" s="14">
        <v>0.87526826131944147</v>
      </c>
      <c r="N1010" s="14">
        <v>0.49750927519008298</v>
      </c>
      <c r="O1010" s="14">
        <v>0.45344314452812845</v>
      </c>
      <c r="P1010" s="14">
        <v>0.6193869398819114</v>
      </c>
      <c r="Q1010" s="14">
        <v>0.77069200699593676</v>
      </c>
      <c r="R1010" s="14">
        <v>1.0135892654294436</v>
      </c>
      <c r="S1010" s="14">
        <v>1.0598098131107514</v>
      </c>
      <c r="T1010" s="14">
        <v>4.6601450587068953</v>
      </c>
      <c r="U1010" s="14">
        <v>1.8853911591848738</v>
      </c>
      <c r="V1010" s="14">
        <v>0.98454166466540882</v>
      </c>
      <c r="W1010" s="14">
        <v>0.42203009301826028</v>
      </c>
      <c r="X1010" s="14">
        <v>3.519098885633142</v>
      </c>
      <c r="Y1010" s="14">
        <v>2.9024432566523806</v>
      </c>
      <c r="Z1010" s="14">
        <v>0.90545672510878172</v>
      </c>
      <c r="AA1010" s="14">
        <v>1.2341667700740269</v>
      </c>
      <c r="AB1010" s="14">
        <v>0.48982125757894268</v>
      </c>
      <c r="AC1010" s="14">
        <v>0.44905540435075419</v>
      </c>
      <c r="AD1010" s="14">
        <v>0.38825859399390528</v>
      </c>
      <c r="AE1010" s="14">
        <v>2.4762434686338639</v>
      </c>
      <c r="AF1010" s="14">
        <v>0.96430940156489231</v>
      </c>
      <c r="AG1010" s="14">
        <v>1.8209278017628738</v>
      </c>
      <c r="AH1010" s="14">
        <v>1.0411747565364544</v>
      </c>
      <c r="AI1010" s="14">
        <v>0.88807606976636433</v>
      </c>
      <c r="AJ1010" s="14">
        <v>2.0499527422283523</v>
      </c>
      <c r="AK1010" s="14">
        <v>1.2894641965636553</v>
      </c>
      <c r="AL1010" s="14">
        <v>1.9947433869965663</v>
      </c>
      <c r="AM1010" s="14">
        <v>0.70861035409250084</v>
      </c>
      <c r="AN1010" s="14">
        <v>4.6787055947571634</v>
      </c>
      <c r="AO1010" s="14">
        <v>0.66434954361516496</v>
      </c>
      <c r="AP1010" s="14">
        <v>5.9111635856240223</v>
      </c>
      <c r="AQ1010" s="14">
        <v>3.1636754534964551</v>
      </c>
      <c r="AR1010" s="16">
        <f t="shared" si="68"/>
        <v>1.5481039150464955</v>
      </c>
      <c r="AS1010" s="14">
        <f t="shared" si="69"/>
        <v>1.2723466737995492</v>
      </c>
      <c r="AV1010" s="14">
        <v>74</v>
      </c>
      <c r="AW1010" s="14" t="s">
        <v>471</v>
      </c>
      <c r="AX1010" s="14">
        <v>0.25289984838419316</v>
      </c>
      <c r="AY1010" s="14">
        <v>0.62531341155492171</v>
      </c>
      <c r="AZ1010" s="14">
        <v>0.47528130355644521</v>
      </c>
      <c r="BA1010" s="14">
        <v>1.3373444416263203</v>
      </c>
      <c r="BB1010" s="14">
        <v>1.2523840602328045</v>
      </c>
      <c r="BC1010" s="14">
        <v>1.0337727809573365</v>
      </c>
      <c r="BD1010" s="14">
        <v>0.43756277869106108</v>
      </c>
      <c r="BE1010" s="14">
        <v>0.74155614716743423</v>
      </c>
      <c r="BF1010" s="14">
        <v>1.3401630116714616</v>
      </c>
      <c r="BG1010" s="14">
        <v>1.411482791475785</v>
      </c>
      <c r="BH1010" s="14">
        <v>1.0834453221227183</v>
      </c>
      <c r="BI1010" s="14">
        <v>0.59783068821215279</v>
      </c>
      <c r="BJ1010" s="16">
        <f t="shared" si="70"/>
        <v>0.8824197154710528</v>
      </c>
      <c r="BK1010" s="14">
        <f t="shared" si="71"/>
        <v>0.41654817982224368</v>
      </c>
      <c r="BM1010" s="14">
        <v>74</v>
      </c>
      <c r="BN1010" s="14" t="s">
        <v>471</v>
      </c>
      <c r="BO1010" s="14">
        <v>0.63376061462928412</v>
      </c>
      <c r="BP1010" s="14">
        <v>1.1388771729368956</v>
      </c>
      <c r="BQ1010" s="14">
        <v>0.73986620850916129</v>
      </c>
      <c r="BR1010" s="14">
        <v>1.1968155860130829</v>
      </c>
      <c r="BS1010" s="14">
        <v>1.4348497675157796</v>
      </c>
      <c r="BT1010" s="14">
        <v>3.7211736225239571</v>
      </c>
      <c r="BU1010" s="14">
        <v>2.1426968210233528</v>
      </c>
      <c r="BV1010" s="14">
        <v>0.93480940846161087</v>
      </c>
      <c r="BW1010" s="14">
        <v>0.99376265570096256</v>
      </c>
      <c r="BX1010" s="14">
        <v>2.0240207300684068</v>
      </c>
      <c r="BY1010" s="14">
        <v>1.4309145654332938</v>
      </c>
      <c r="BZ1010" s="14">
        <v>3.2000151325043462</v>
      </c>
      <c r="CA1010" s="14">
        <v>0.95023506363414911</v>
      </c>
      <c r="CB1010" s="14">
        <v>2.3645764939613034</v>
      </c>
      <c r="CC1010" s="14">
        <v>0.93172707621736228</v>
      </c>
      <c r="CD1010" s="14">
        <v>1.2557154122448893</v>
      </c>
      <c r="CE1010" s="14">
        <v>1.9122319532449792</v>
      </c>
      <c r="CF1010" s="14">
        <v>1.0286915517332311</v>
      </c>
      <c r="CG1010" s="14">
        <v>1.6346268085604472</v>
      </c>
      <c r="CH1010" s="14">
        <v>1.3045709341615608</v>
      </c>
      <c r="CI1010" s="14">
        <v>0.88219639109185277</v>
      </c>
      <c r="CJ1010" s="14">
        <v>0.73550700073023678</v>
      </c>
      <c r="CK1010" s="14">
        <v>0.38883189452632011</v>
      </c>
      <c r="CL1010" s="14">
        <v>1.2275523448795493</v>
      </c>
      <c r="CM1010" s="14">
        <v>0.84710996530994775</v>
      </c>
      <c r="CN1010" s="16">
        <f t="shared" si="64"/>
        <v>1.4022054070246386</v>
      </c>
      <c r="CO1010" s="14">
        <f t="shared" si="65"/>
        <v>0.79029292982434274</v>
      </c>
      <c r="CR1010" s="14">
        <v>74</v>
      </c>
      <c r="CS1010" s="14" t="s">
        <v>471</v>
      </c>
      <c r="CT1010" s="14">
        <v>3.775327691528747</v>
      </c>
      <c r="CU1010" s="14">
        <v>1.8841791557353338</v>
      </c>
      <c r="CV1010" s="14">
        <v>1.2843752717944035</v>
      </c>
      <c r="CW1010" s="14">
        <v>1.322092089835929</v>
      </c>
      <c r="CX1010" s="14">
        <v>0.16647609951860937</v>
      </c>
      <c r="CY1010" s="14">
        <v>3.0878679059305418</v>
      </c>
      <c r="CZ1010" s="14">
        <v>0.8347474601731778</v>
      </c>
      <c r="DA1010" s="14">
        <v>0.71981281307534994</v>
      </c>
      <c r="DB1010" s="14">
        <v>1.2610466877684379</v>
      </c>
      <c r="DC1010" s="16">
        <f t="shared" si="66"/>
        <v>1.592880575040059</v>
      </c>
      <c r="DD1010" s="14">
        <f t="shared" si="67"/>
        <v>1.158294863049075</v>
      </c>
    </row>
    <row r="1011" spans="1:108" x14ac:dyDescent="0.2">
      <c r="A1011" s="14">
        <v>75</v>
      </c>
      <c r="B1011" s="14" t="s">
        <v>471</v>
      </c>
      <c r="C1011" s="14">
        <v>0.98770192672594326</v>
      </c>
      <c r="D1011" s="14">
        <v>1.3949439157744765</v>
      </c>
      <c r="E1011" s="14">
        <v>1.6277621816044288</v>
      </c>
      <c r="F1011" s="14">
        <v>0.68635319644420323</v>
      </c>
      <c r="G1011" s="14">
        <v>0.44673064369551013</v>
      </c>
      <c r="H1011" s="14">
        <v>2.0596214808947653</v>
      </c>
      <c r="I1011" s="14">
        <v>1.2566897964342296</v>
      </c>
      <c r="J1011" s="14">
        <v>0.82179273743189762</v>
      </c>
      <c r="K1011" s="14">
        <v>1.0151521915529531</v>
      </c>
      <c r="L1011" s="14">
        <v>2.498575942317772</v>
      </c>
      <c r="M1011" s="14">
        <v>1.0444384946670908</v>
      </c>
      <c r="N1011" s="14">
        <v>0.47134045322692414</v>
      </c>
      <c r="O1011" s="14">
        <v>0.54246612278535589</v>
      </c>
      <c r="P1011" s="14">
        <v>0.67872892147253594</v>
      </c>
      <c r="Q1011" s="14">
        <v>0.81701533689665928</v>
      </c>
      <c r="R1011" s="14">
        <v>1.0559535663085078</v>
      </c>
      <c r="S1011" s="14">
        <v>1.0194369760403512</v>
      </c>
      <c r="T1011" s="14">
        <v>4.5996291917622045</v>
      </c>
      <c r="U1011" s="14">
        <v>1.6593368795303864</v>
      </c>
      <c r="V1011" s="14">
        <v>0.85718698380167446</v>
      </c>
      <c r="W1011" s="14">
        <v>0.52753490322997887</v>
      </c>
      <c r="X1011" s="14">
        <v>3.5003307803742461</v>
      </c>
      <c r="Y1011" s="14">
        <v>2.7757897819271329</v>
      </c>
      <c r="Z1011" s="14">
        <v>0.83419469382350608</v>
      </c>
      <c r="AA1011" s="14">
        <v>1.2558183107443657</v>
      </c>
      <c r="AB1011" s="14">
        <v>0.52749892150683586</v>
      </c>
      <c r="AC1011" s="14">
        <v>0.43226864144899335</v>
      </c>
      <c r="AD1011" s="14">
        <v>0.30652020812348468</v>
      </c>
      <c r="AE1011" s="14">
        <v>2.5481932855327707</v>
      </c>
      <c r="AF1011" s="14">
        <v>0.95335159634581379</v>
      </c>
      <c r="AG1011" s="14">
        <v>1.600208764371964</v>
      </c>
      <c r="AH1011" s="14">
        <v>0.96552931669416775</v>
      </c>
      <c r="AI1011" s="14">
        <v>0.89767666795015111</v>
      </c>
      <c r="AJ1011" s="14">
        <v>1.8489893052290547</v>
      </c>
      <c r="AK1011" s="14">
        <v>1.3665514479943226</v>
      </c>
      <c r="AL1011" s="14">
        <v>1.6709861539409636</v>
      </c>
      <c r="AM1011" s="14">
        <v>0.63913757382098935</v>
      </c>
      <c r="AN1011" s="14">
        <v>4.6698127487697185</v>
      </c>
      <c r="AO1011" s="14">
        <v>0.67506684981533538</v>
      </c>
      <c r="AP1011" s="14">
        <v>5.0249489518384918</v>
      </c>
      <c r="AQ1011" s="14">
        <v>3.0343396813765753</v>
      </c>
      <c r="AR1011" s="16">
        <f t="shared" si="68"/>
        <v>1.5023318420543101</v>
      </c>
      <c r="AS1011" s="14">
        <f t="shared" si="69"/>
        <v>1.1935754128976925</v>
      </c>
      <c r="AV1011" s="14">
        <v>75</v>
      </c>
      <c r="AW1011" s="14" t="s">
        <v>471</v>
      </c>
      <c r="AX1011" s="14">
        <v>0.30788889452046503</v>
      </c>
      <c r="AY1011" s="14">
        <v>0.60535840576144617</v>
      </c>
      <c r="AZ1011" s="14">
        <v>0.46596416736804136</v>
      </c>
      <c r="BA1011" s="14">
        <v>1.2800387192197122</v>
      </c>
      <c r="BB1011" s="14">
        <v>1.2523840602328045</v>
      </c>
      <c r="BC1011" s="14">
        <v>0.91629893084088099</v>
      </c>
      <c r="BD1011" s="14">
        <v>0.38199813996767884</v>
      </c>
      <c r="BE1011" s="14">
        <v>0.78314070684309667</v>
      </c>
      <c r="BF1011" s="14">
        <v>0.63481138527012271</v>
      </c>
      <c r="BG1011" s="14">
        <v>1.3647214173117708</v>
      </c>
      <c r="BH1011" s="14">
        <v>0.83913838132145691</v>
      </c>
      <c r="BI1011" s="14">
        <v>0.62412118792339388</v>
      </c>
      <c r="BJ1011" s="16">
        <f t="shared" si="70"/>
        <v>0.78798869971507235</v>
      </c>
      <c r="BK1011" s="14">
        <f t="shared" si="71"/>
        <v>0.36917477398304194</v>
      </c>
      <c r="BM1011" s="14">
        <v>75</v>
      </c>
      <c r="BN1011" s="14" t="s">
        <v>471</v>
      </c>
      <c r="BO1011" s="14">
        <v>0.64072244543708312</v>
      </c>
      <c r="BP1011" s="14">
        <v>1.042826610715238</v>
      </c>
      <c r="BQ1011" s="14">
        <v>0.79467211498999535</v>
      </c>
      <c r="BR1011" s="14">
        <v>1.1548884009709197</v>
      </c>
      <c r="BS1011" s="14">
        <v>1.6250798867482066</v>
      </c>
      <c r="BT1011" s="14">
        <v>4.207064214448093</v>
      </c>
      <c r="BU1011" s="14">
        <v>1.8366040218522492</v>
      </c>
      <c r="BV1011" s="14">
        <v>0.89741937053894805</v>
      </c>
      <c r="BW1011" s="14">
        <v>1.0111349973628705</v>
      </c>
      <c r="BX1011" s="14">
        <v>2.0440642127712749</v>
      </c>
      <c r="BY1011" s="14">
        <v>1.4894106361937969</v>
      </c>
      <c r="BZ1011" s="14">
        <v>3.3371585486200566</v>
      </c>
      <c r="CA1011" s="14">
        <v>0.8590500132992116</v>
      </c>
      <c r="CB1011" s="14">
        <v>1.6458298567122165</v>
      </c>
      <c r="CC1011" s="14">
        <v>0.93762273173000255</v>
      </c>
      <c r="CD1011" s="14">
        <v>1.2235118068017365</v>
      </c>
      <c r="CE1011" s="14">
        <v>1.7156482188895175</v>
      </c>
      <c r="CF1011" s="14">
        <v>0.93517588684365838</v>
      </c>
      <c r="CG1011" s="14">
        <v>1.6346268085604472</v>
      </c>
      <c r="CH1011" s="14">
        <v>1.4808676362021971</v>
      </c>
      <c r="CI1011" s="14">
        <v>0.89868908669759051</v>
      </c>
      <c r="CJ1011" s="14">
        <v>0.65599295142444425</v>
      </c>
      <c r="CK1011" s="14">
        <v>0.29910129955985948</v>
      </c>
      <c r="CL1011" s="14">
        <v>1.359863303627034</v>
      </c>
      <c r="CM1011" s="14">
        <v>0.78587446632060054</v>
      </c>
      <c r="CN1011" s="16">
        <f t="shared" si="64"/>
        <v>1.3805159810926897</v>
      </c>
      <c r="CO1011" s="14">
        <f t="shared" si="65"/>
        <v>0.8463662997188649</v>
      </c>
      <c r="CR1011" s="14">
        <v>75</v>
      </c>
      <c r="CS1011" s="14" t="s">
        <v>471</v>
      </c>
      <c r="CT1011" s="14">
        <v>3.5834546461810963</v>
      </c>
      <c r="CU1011" s="14">
        <v>1.7127556037997325</v>
      </c>
      <c r="CV1011" s="14">
        <v>0.91209219585157597</v>
      </c>
      <c r="CW1011" s="14">
        <v>1.0702788397448464</v>
      </c>
      <c r="CX1011" s="14">
        <v>0.16750307207919526</v>
      </c>
      <c r="CY1011" s="14">
        <v>2.7918360673929943</v>
      </c>
      <c r="CZ1011" s="14">
        <v>0.78715621057275798</v>
      </c>
      <c r="DA1011" s="14">
        <v>0.79325791966397141</v>
      </c>
      <c r="DB1011" s="14">
        <v>1.5729136502781982</v>
      </c>
      <c r="DC1011" s="16">
        <f t="shared" si="66"/>
        <v>1.4879164672849301</v>
      </c>
      <c r="DD1011" s="14">
        <f t="shared" si="67"/>
        <v>1.0823796405432859</v>
      </c>
    </row>
    <row r="1012" spans="1:108" x14ac:dyDescent="0.2">
      <c r="A1012" s="14">
        <v>76</v>
      </c>
      <c r="B1012" s="14" t="s">
        <v>471</v>
      </c>
      <c r="C1012" s="14">
        <v>1.0208089579499975</v>
      </c>
      <c r="D1012" s="14">
        <v>1.4316378963170016</v>
      </c>
      <c r="E1012" s="14">
        <v>1.5562066153860834</v>
      </c>
      <c r="F1012" s="14">
        <v>0.75988383526039405</v>
      </c>
      <c r="G1012" s="14">
        <v>0.47340055666908509</v>
      </c>
      <c r="H1012" s="14">
        <v>1.7587712610662116</v>
      </c>
      <c r="I1012" s="14">
        <v>1.2256611279874141</v>
      </c>
      <c r="J1012" s="14">
        <v>0.81037921029859339</v>
      </c>
      <c r="K1012" s="14">
        <v>0.99734527586972166</v>
      </c>
      <c r="L1012" s="14">
        <v>1.8652547594300797</v>
      </c>
      <c r="M1012" s="14">
        <v>0.99295177033786153</v>
      </c>
      <c r="N1012" s="14">
        <v>0.52371580438949994</v>
      </c>
      <c r="O1012" s="14">
        <v>0.66208611800378125</v>
      </c>
      <c r="P1012" s="14">
        <v>0.73065782859211503</v>
      </c>
      <c r="Q1012" s="14">
        <v>0.67593491729261956</v>
      </c>
      <c r="R1012" s="14">
        <v>1.1462833170742857</v>
      </c>
      <c r="S1012" s="14">
        <v>0.88822317919675531</v>
      </c>
      <c r="T1012" s="14">
        <v>5.144321794730975</v>
      </c>
      <c r="U1012" s="14">
        <v>1.6160498477064262</v>
      </c>
      <c r="V1012" s="14">
        <v>0.7837144471305767</v>
      </c>
      <c r="W1012" s="14">
        <v>0.46724566509675491</v>
      </c>
      <c r="X1012" s="14">
        <v>3.6317113781421355</v>
      </c>
      <c r="Y1012" s="14">
        <v>2.3958337001066092</v>
      </c>
      <c r="Z1012" s="14">
        <v>0.74197090818209288</v>
      </c>
      <c r="AA1012" s="14">
        <v>1.3261869314562251</v>
      </c>
      <c r="AB1012" s="14">
        <v>0.34852808009662151</v>
      </c>
      <c r="AC1012" s="14">
        <v>0.40289094303194356</v>
      </c>
      <c r="AD1012" s="14">
        <v>0.29834653768436359</v>
      </c>
      <c r="AE1012" s="14">
        <v>2.4702490895388478</v>
      </c>
      <c r="AF1012" s="14">
        <v>0.86020687064074874</v>
      </c>
      <c r="AG1012" s="14">
        <v>1.4622600754546675</v>
      </c>
      <c r="AH1012" s="14">
        <v>0.92245377743037593</v>
      </c>
      <c r="AI1012" s="14">
        <v>0.74886443356344345</v>
      </c>
      <c r="AJ1012" s="14">
        <v>2.0901553521152265</v>
      </c>
      <c r="AK1012" s="14">
        <v>1.2824578373110926</v>
      </c>
      <c r="AL1012" s="14">
        <v>1.3785662088071193</v>
      </c>
      <c r="AM1012" s="14">
        <v>0.70861035409250084</v>
      </c>
      <c r="AN1012" s="14">
        <v>4.2517538375673771</v>
      </c>
      <c r="AO1012" s="14">
        <v>0.78222227741769645</v>
      </c>
      <c r="AP1012" s="14">
        <v>2.7682878855818061</v>
      </c>
      <c r="AQ1012" s="14">
        <v>2.924904868939171</v>
      </c>
      <c r="AR1012" s="16">
        <f t="shared" si="68"/>
        <v>1.3982194032425928</v>
      </c>
      <c r="AS1012" s="14">
        <f t="shared" si="69"/>
        <v>1.0713661517685813</v>
      </c>
      <c r="AV1012" s="14">
        <v>76</v>
      </c>
      <c r="AW1012" s="14" t="s">
        <v>471</v>
      </c>
      <c r="AX1012" s="14">
        <v>0.40134539103079853</v>
      </c>
      <c r="AY1012" s="14">
        <v>0.55879216401543164</v>
      </c>
      <c r="AZ1012" s="14">
        <v>0.44732606077881054</v>
      </c>
      <c r="BA1012" s="14">
        <v>1.3946639196071979</v>
      </c>
      <c r="BB1012" s="14">
        <v>1.3849111710942508</v>
      </c>
      <c r="BC1012" s="14">
        <v>1.0807613543597425</v>
      </c>
      <c r="BD1012" s="14">
        <v>0.34032549437805398</v>
      </c>
      <c r="BE1012" s="14">
        <v>0.80393013529861324</v>
      </c>
      <c r="BF1012" s="14">
        <v>0.65832479898052809</v>
      </c>
      <c r="BG1012" s="14">
        <v>1.299303950864704</v>
      </c>
      <c r="BH1012" s="14">
        <v>0.94535594023912972</v>
      </c>
      <c r="BI1012" s="14">
        <v>0.69499294822687474</v>
      </c>
      <c r="BJ1012" s="16">
        <f t="shared" si="70"/>
        <v>0.83416944407284455</v>
      </c>
      <c r="BK1012" s="14">
        <f t="shared" si="71"/>
        <v>0.39921979131180146</v>
      </c>
      <c r="BM1012" s="14">
        <v>76</v>
      </c>
      <c r="BN1012" s="14" t="s">
        <v>471</v>
      </c>
      <c r="BO1012" s="14">
        <v>0.68945526109167488</v>
      </c>
      <c r="BP1012" s="14">
        <v>1.3103952275635797</v>
      </c>
      <c r="BQ1012" s="14">
        <v>0.93716386411160435</v>
      </c>
      <c r="BR1012" s="14">
        <v>0.94525247576010363</v>
      </c>
      <c r="BS1012" s="14">
        <v>1.6250798867482066</v>
      </c>
      <c r="BT1012" s="14">
        <v>3.3774963679534005</v>
      </c>
      <c r="BU1012" s="14">
        <v>3.2905763024654093</v>
      </c>
      <c r="BV1012" s="14">
        <v>1.0544655296576637</v>
      </c>
      <c r="BW1012" s="14">
        <v>0.93121822287439326</v>
      </c>
      <c r="BX1012" s="14">
        <v>1.6833474837500972</v>
      </c>
      <c r="BY1012" s="14">
        <v>1.7548950820357576</v>
      </c>
      <c r="BZ1012" s="14">
        <v>3.3981097848018593</v>
      </c>
      <c r="CA1012" s="14">
        <v>0.67188381710815792</v>
      </c>
      <c r="CB1012" s="14">
        <v>2.0312431052621389</v>
      </c>
      <c r="CC1012" s="14">
        <v>0.94352081343832683</v>
      </c>
      <c r="CD1012" s="14">
        <v>1.1269142375333412</v>
      </c>
      <c r="CE1012" s="14">
        <v>1.9747819917010649</v>
      </c>
      <c r="CF1012" s="14">
        <v>1.3092481653759149</v>
      </c>
      <c r="CG1012" s="14">
        <v>1.3691749111266864</v>
      </c>
      <c r="CH1012" s="14">
        <v>1.3750867136908569</v>
      </c>
      <c r="CI1012" s="14">
        <v>0.84097482856595307</v>
      </c>
      <c r="CJ1012" s="14">
        <v>0.56852602503888039</v>
      </c>
      <c r="CK1012" s="14">
        <v>0.25922194667922271</v>
      </c>
      <c r="CL1012" s="14">
        <v>1.359863303627034</v>
      </c>
      <c r="CM1012" s="14">
        <v>0.86752179830639686</v>
      </c>
      <c r="CN1012" s="16">
        <f t="shared" si="64"/>
        <v>1.4278166858507091</v>
      </c>
      <c r="CO1012" s="14">
        <f t="shared" si="65"/>
        <v>0.84483628013937084</v>
      </c>
      <c r="CR1012" s="14">
        <v>76</v>
      </c>
      <c r="CS1012" s="14" t="s">
        <v>471</v>
      </c>
      <c r="CT1012" s="14">
        <v>3.0075314324117639</v>
      </c>
      <c r="CU1012" s="14">
        <v>1.9697676054067779</v>
      </c>
      <c r="CV1012" s="14">
        <v>0.78179713989664135</v>
      </c>
      <c r="CW1012" s="14">
        <v>1.2465553674943788</v>
      </c>
      <c r="CX1012" s="14">
        <v>0.17161392189664146</v>
      </c>
      <c r="CY1012" s="14">
        <v>3.3417487090220019</v>
      </c>
      <c r="CZ1012" s="14">
        <v>0.72674321299092448</v>
      </c>
      <c r="DA1012" s="14">
        <v>0.77489664301681593</v>
      </c>
      <c r="DB1012" s="14">
        <v>1.3966398065083707</v>
      </c>
      <c r="DC1012" s="16">
        <f t="shared" si="66"/>
        <v>1.4908104265160356</v>
      </c>
      <c r="DD1012" s="14">
        <f t="shared" si="67"/>
        <v>1.0818765100915984</v>
      </c>
    </row>
    <row r="1013" spans="1:108" x14ac:dyDescent="0.2">
      <c r="A1013" s="14">
        <v>77</v>
      </c>
      <c r="B1013" s="14" t="s">
        <v>471</v>
      </c>
      <c r="C1013" s="14">
        <v>1.0318269779413627</v>
      </c>
      <c r="D1013" s="14">
        <v>1.486700892329194</v>
      </c>
      <c r="E1013" s="14">
        <v>1.270006428749733</v>
      </c>
      <c r="F1013" s="14">
        <v>0.73537698402965146</v>
      </c>
      <c r="G1013" s="14">
        <v>0.45339949356577974</v>
      </c>
      <c r="H1013" s="14">
        <v>2.0689522364942334</v>
      </c>
      <c r="I1013" s="14">
        <v>1.4816524300633422</v>
      </c>
      <c r="J1013" s="14">
        <v>0.86174125638808707</v>
      </c>
      <c r="K1013" s="14">
        <v>1.0151521915529531</v>
      </c>
      <c r="L1013" s="14">
        <v>2.8455995855520841</v>
      </c>
      <c r="M1013" s="14">
        <v>0.96353164961793869</v>
      </c>
      <c r="N1013" s="14">
        <v>0.73317950180354496</v>
      </c>
      <c r="O1013" s="14">
        <v>0.40058938152916979</v>
      </c>
      <c r="P1013" s="14">
        <v>0.66760396893421614</v>
      </c>
      <c r="Q1013" s="14">
        <v>0.65066433855382133</v>
      </c>
      <c r="R1013" s="14">
        <v>1.1310936824041375</v>
      </c>
      <c r="S1013" s="14">
        <v>0.86803676066155511</v>
      </c>
      <c r="T1013" s="14">
        <v>5.4065793516986584</v>
      </c>
      <c r="U1013" s="14">
        <v>1.4140423799707851</v>
      </c>
      <c r="V1013" s="14">
        <v>0.71513900476280778</v>
      </c>
      <c r="W1013" s="14">
        <v>0.45217199904202582</v>
      </c>
      <c r="X1013" s="14">
        <v>3.5284848687403989</v>
      </c>
      <c r="Y1013" s="14">
        <v>2.4063899656483883</v>
      </c>
      <c r="Z1013" s="14">
        <v>0.8803057243044744</v>
      </c>
      <c r="AA1013" s="14">
        <v>1.1259068396558163</v>
      </c>
      <c r="AB1013" s="14">
        <v>0.38620574402451463</v>
      </c>
      <c r="AC1013" s="14">
        <v>0.43646619551340199</v>
      </c>
      <c r="AD1013" s="14">
        <v>0.29425886172519811</v>
      </c>
      <c r="AE1013" s="14">
        <v>2.4402697935957467</v>
      </c>
      <c r="AF1013" s="14">
        <v>0.81637564976443489</v>
      </c>
      <c r="AG1013" s="14">
        <v>1.7381574532892612</v>
      </c>
      <c r="AH1013" s="14">
        <v>0.8363026989027923</v>
      </c>
      <c r="AI1013" s="14">
        <v>0.60005022415139464</v>
      </c>
      <c r="AJ1013" s="14">
        <v>1.8891753776375715</v>
      </c>
      <c r="AK1013" s="14">
        <v>1.1212740919217823</v>
      </c>
      <c r="AL1013" s="14">
        <v>1.9634098587974138</v>
      </c>
      <c r="AM1013" s="14">
        <v>0.91702297839421787</v>
      </c>
      <c r="AN1013" s="14">
        <v>4.4296510129976889</v>
      </c>
      <c r="AO1013" s="14">
        <v>0.68578415601550557</v>
      </c>
      <c r="AP1013" s="14">
        <v>5.792392939747776</v>
      </c>
      <c r="AQ1013" s="14">
        <v>2.7657258436220626</v>
      </c>
      <c r="AR1013" s="16">
        <f t="shared" si="68"/>
        <v>1.505040262782803</v>
      </c>
      <c r="AS1013" s="14">
        <f t="shared" si="69"/>
        <v>1.302033047404485</v>
      </c>
      <c r="AV1013" s="14">
        <v>77</v>
      </c>
      <c r="AW1013" s="14" t="s">
        <v>471</v>
      </c>
      <c r="AX1013" s="14">
        <v>0.40684429564442565</v>
      </c>
      <c r="AY1013" s="14">
        <v>0.57874716980890717</v>
      </c>
      <c r="AZ1013" s="14">
        <v>0.44732606077881054</v>
      </c>
      <c r="BA1013" s="14">
        <v>1.3564509342866129</v>
      </c>
      <c r="BB1013" s="14">
        <v>1.2722640810594006</v>
      </c>
      <c r="BC1013" s="14">
        <v>0.94566558091216457</v>
      </c>
      <c r="BD1013" s="14">
        <v>0.39589013310143617</v>
      </c>
      <c r="BE1013" s="14">
        <v>0.63760045074290717</v>
      </c>
      <c r="BF1013" s="14">
        <v>0.67007304168392712</v>
      </c>
      <c r="BG1013" s="14">
        <v>1.2805940170454813</v>
      </c>
      <c r="BH1013" s="14">
        <v>0.80727092854928373</v>
      </c>
      <c r="BI1013" s="14">
        <v>0.65155732924489196</v>
      </c>
      <c r="BJ1013" s="16">
        <f t="shared" si="70"/>
        <v>0.78752366857152067</v>
      </c>
      <c r="BK1013" s="14">
        <f t="shared" si="71"/>
        <v>0.36323206590024204</v>
      </c>
      <c r="BM1013" s="14">
        <v>77</v>
      </c>
      <c r="BN1013" s="14" t="s">
        <v>471</v>
      </c>
      <c r="BO1013" s="14">
        <v>0.66160793786047956</v>
      </c>
      <c r="BP1013" s="14">
        <v>1.1731813484006257</v>
      </c>
      <c r="BQ1013" s="14">
        <v>0.84399652889060617</v>
      </c>
      <c r="BR1013" s="14">
        <v>1.0634104073725779</v>
      </c>
      <c r="BS1013" s="14">
        <v>1.8805279597189621</v>
      </c>
      <c r="BT1013" s="14">
        <v>4.3848244866678758</v>
      </c>
      <c r="BU1013" s="14">
        <v>1.2244026812348328</v>
      </c>
      <c r="BV1013" s="14">
        <v>0.86002625575338831</v>
      </c>
      <c r="BW1013" s="14">
        <v>1.0111349973628705</v>
      </c>
      <c r="BX1013" s="14">
        <v>1.4027881956327801</v>
      </c>
      <c r="BY1013" s="14">
        <v>1.6514008944950287</v>
      </c>
      <c r="BZ1013" s="14">
        <v>3.3523932229588533</v>
      </c>
      <c r="CA1013" s="14">
        <v>0.75826882289308051</v>
      </c>
      <c r="CB1013" s="14">
        <v>2.0624944497347957</v>
      </c>
      <c r="CC1013" s="14">
        <v>0.89044778284614401</v>
      </c>
      <c r="CD1013" s="14">
        <v>0.90154198767552307</v>
      </c>
      <c r="CE1013" s="14">
        <v>1.8675528291497159</v>
      </c>
      <c r="CF1013" s="14">
        <v>0.888418054398872</v>
      </c>
      <c r="CG1013" s="14">
        <v>1.1386515756347895</v>
      </c>
      <c r="CH1013" s="14">
        <v>1.4632350647111749</v>
      </c>
      <c r="CI1013" s="14">
        <v>0.81623917732016149</v>
      </c>
      <c r="CJ1013" s="14">
        <v>0.60033262619399208</v>
      </c>
      <c r="CK1013" s="14">
        <v>0.2941174059422938</v>
      </c>
      <c r="CL1013" s="14">
        <v>1.3966170197792209</v>
      </c>
      <c r="CM1013" s="14">
        <v>1.0206168444322017</v>
      </c>
      <c r="CN1013" s="16">
        <f t="shared" si="64"/>
        <v>1.3443291422824339</v>
      </c>
      <c r="CO1013" s="14">
        <f t="shared" si="65"/>
        <v>0.88244418409893077</v>
      </c>
      <c r="CR1013" s="14">
        <v>77</v>
      </c>
      <c r="CS1013" s="14" t="s">
        <v>471</v>
      </c>
      <c r="CT1013" s="14">
        <v>2.65551078450242</v>
      </c>
      <c r="CU1013" s="14">
        <v>2.9975689592422454</v>
      </c>
      <c r="CV1013" s="14">
        <v>0.87486120784058963</v>
      </c>
      <c r="CW1013" s="14">
        <v>1.2465553674943788</v>
      </c>
      <c r="CX1013" s="14">
        <v>0.18394647134898004</v>
      </c>
      <c r="CY1013" s="14">
        <v>3.9339342098989647</v>
      </c>
      <c r="CZ1013" s="14">
        <v>0.67365843485570487</v>
      </c>
      <c r="DA1013" s="14">
        <v>0.80059819961392864</v>
      </c>
      <c r="DB1013" s="14">
        <v>1.8983482928856963</v>
      </c>
      <c r="DC1013" s="16">
        <f t="shared" si="66"/>
        <v>1.6961091030758786</v>
      </c>
      <c r="DD1013" s="14">
        <f t="shared" si="67"/>
        <v>1.2586470355463721</v>
      </c>
    </row>
    <row r="1014" spans="1:108" x14ac:dyDescent="0.2">
      <c r="A1014" s="14">
        <v>78</v>
      </c>
      <c r="B1014" s="14" t="s">
        <v>471</v>
      </c>
      <c r="C1014" s="14">
        <v>0.92699687427351751</v>
      </c>
      <c r="D1014" s="14">
        <v>1.5692953863474826</v>
      </c>
      <c r="E1014" s="14">
        <v>1.1984582219437312</v>
      </c>
      <c r="F1014" s="14">
        <v>0.51476489733315234</v>
      </c>
      <c r="G1014" s="14">
        <v>0.45339949356577974</v>
      </c>
      <c r="H1014" s="14">
        <v>2.2030104393927092</v>
      </c>
      <c r="I1014" s="14">
        <v>1.2644485593425006</v>
      </c>
      <c r="J1014" s="14">
        <v>0.87886272107766827</v>
      </c>
      <c r="K1014" s="14">
        <v>0.99734527586972166</v>
      </c>
      <c r="L1014" s="14">
        <v>2.1428751017752106</v>
      </c>
      <c r="M1014" s="14">
        <v>0.83849159735017365</v>
      </c>
      <c r="N1014" s="14">
        <v>0.7724704419845414</v>
      </c>
      <c r="O1014" s="14">
        <v>0.46457151754700882</v>
      </c>
      <c r="P1014" s="14">
        <v>0.73436436582763787</v>
      </c>
      <c r="Q1014" s="14">
        <v>0.67382751961761789</v>
      </c>
      <c r="R1014" s="14">
        <v>1.0663455049112736</v>
      </c>
      <c r="S1014" s="14">
        <v>1.029532261672746</v>
      </c>
      <c r="T1014" s="14">
        <v>4.7494870957104123</v>
      </c>
      <c r="U1014" s="14">
        <v>1.3082300752534914</v>
      </c>
      <c r="V1014" s="14">
        <v>0.81310305874598676</v>
      </c>
      <c r="W1014" s="14">
        <v>0.62550830650002576</v>
      </c>
      <c r="X1014" s="14">
        <v>3.190651252169038</v>
      </c>
      <c r="Y1014" s="14">
        <v>2.6596925727436642</v>
      </c>
      <c r="Z1014" s="14">
        <v>0.86353666575545962</v>
      </c>
      <c r="AA1014" s="14">
        <v>0.92562452078889113</v>
      </c>
      <c r="AB1014" s="14">
        <v>0.41446205421771232</v>
      </c>
      <c r="AC1014" s="14">
        <v>0.44485957696428241</v>
      </c>
      <c r="AD1014" s="14">
        <v>0.29425886172519811</v>
      </c>
      <c r="AE1014" s="14">
        <v>2.068534417733852</v>
      </c>
      <c r="AF1014" s="14">
        <v>0.7889800096024393</v>
      </c>
      <c r="AG1014" s="14">
        <v>1.689874986496994</v>
      </c>
      <c r="AH1014" s="14">
        <v>0.85731548918218281</v>
      </c>
      <c r="AI1014" s="14">
        <v>0.69606015603994531</v>
      </c>
      <c r="AJ1014" s="14">
        <v>2.0901553521152265</v>
      </c>
      <c r="AK1014" s="14">
        <v>1.2404081486940648</v>
      </c>
      <c r="AL1014" s="14">
        <v>1.8276425157689062</v>
      </c>
      <c r="AM1014" s="14">
        <v>1.0212321488014853</v>
      </c>
      <c r="AN1014" s="14">
        <v>4.6075481884279998</v>
      </c>
      <c r="AO1014" s="14">
        <v>1.0393891316235933</v>
      </c>
      <c r="AP1014" s="14">
        <v>5.6279401196355581</v>
      </c>
      <c r="AQ1014" s="14">
        <v>2.7358825904248336</v>
      </c>
      <c r="AR1014" s="16">
        <f t="shared" si="68"/>
        <v>1.4709618896330181</v>
      </c>
      <c r="AS1014" s="14">
        <f t="shared" si="69"/>
        <v>1.2186379878835849</v>
      </c>
      <c r="AV1014" s="14">
        <v>78</v>
      </c>
      <c r="AW1014" s="14" t="s">
        <v>471</v>
      </c>
      <c r="AX1014" s="14">
        <v>0.38484867718991694</v>
      </c>
      <c r="AY1014" s="14">
        <v>0.63861766106281981</v>
      </c>
      <c r="AZ1014" s="14">
        <v>0.51256135094733013</v>
      </c>
      <c r="BA1014" s="14">
        <v>1.5857150906358535</v>
      </c>
      <c r="BB1014" s="14">
        <v>1.3053938140660923</v>
      </c>
      <c r="BC1014" s="14">
        <v>0.9985289342950916</v>
      </c>
      <c r="BD1014" s="14">
        <v>0.47923542428068588</v>
      </c>
      <c r="BE1014" s="14">
        <v>0.59601874244955932</v>
      </c>
      <c r="BF1014" s="14">
        <v>0.57603631514591302</v>
      </c>
      <c r="BG1014" s="14">
        <v>1.243227990943206</v>
      </c>
      <c r="BH1014" s="14">
        <v>0.78602741676574917</v>
      </c>
      <c r="BI1014" s="14">
        <v>0.65041168763463497</v>
      </c>
      <c r="BJ1014" s="16">
        <f t="shared" si="70"/>
        <v>0.81305192545140459</v>
      </c>
      <c r="BK1014" s="14">
        <f t="shared" si="71"/>
        <v>0.39698625407507782</v>
      </c>
      <c r="BM1014" s="14">
        <v>78</v>
      </c>
      <c r="BN1014" s="14" t="s">
        <v>471</v>
      </c>
      <c r="BO1014" s="14">
        <v>0.74514990755406574</v>
      </c>
      <c r="BP1014" s="14">
        <v>1.2212066295114545</v>
      </c>
      <c r="BQ1014" s="14">
        <v>0.65765960361825992</v>
      </c>
      <c r="BR1014" s="14">
        <v>1.0939049014286399</v>
      </c>
      <c r="BS1014" s="14">
        <v>1.8642176014337495</v>
      </c>
      <c r="BT1014" s="14">
        <v>3.8396833148803418</v>
      </c>
      <c r="BU1014" s="14">
        <v>1.9513809504038082</v>
      </c>
      <c r="BV1014" s="14">
        <v>1.0769020139015788</v>
      </c>
      <c r="BW1014" s="14">
        <v>1.2057165653667248</v>
      </c>
      <c r="BX1014" s="14">
        <v>1.3025872720260514</v>
      </c>
      <c r="BY1014" s="14">
        <v>1.5389074538617027</v>
      </c>
      <c r="BZ1014" s="14">
        <v>3.3981097848018593</v>
      </c>
      <c r="CA1014" s="14">
        <v>0.76786693747869217</v>
      </c>
      <c r="CB1014" s="14">
        <v>2.0729129931265993</v>
      </c>
      <c r="CC1014" s="14">
        <v>0.88454970113781961</v>
      </c>
      <c r="CD1014" s="14">
        <v>1.4166936982774645</v>
      </c>
      <c r="CE1014" s="14">
        <v>2.198173935790968</v>
      </c>
      <c r="CF1014" s="14">
        <v>1.1455909423321797</v>
      </c>
      <c r="CG1014" s="14">
        <v>1.3202754992218997</v>
      </c>
      <c r="CH1014" s="14">
        <v>1.8863369951043472</v>
      </c>
      <c r="CI1014" s="14">
        <v>0.94815699702635881</v>
      </c>
      <c r="CJ1014" s="14">
        <v>0.56455122222031917</v>
      </c>
      <c r="CK1014" s="14">
        <v>0.32901286520536493</v>
      </c>
      <c r="CL1014" s="14">
        <v>1.4554205462223317</v>
      </c>
      <c r="CM1014" s="14">
        <v>1.0818523434215492</v>
      </c>
      <c r="CN1014" s="16">
        <f t="shared" si="64"/>
        <v>1.4386728270141653</v>
      </c>
      <c r="CO1014" s="14">
        <f t="shared" si="65"/>
        <v>0.81444268618231497</v>
      </c>
      <c r="CR1014" s="14">
        <v>78</v>
      </c>
      <c r="CS1014" s="14" t="s">
        <v>471</v>
      </c>
      <c r="CT1014" s="14">
        <v>2.5275954209373199</v>
      </c>
      <c r="CU1014" s="14">
        <v>2.8261454073066439</v>
      </c>
      <c r="CV1014" s="14">
        <v>0.88416225380157765</v>
      </c>
      <c r="CW1014" s="14">
        <v>1.422831895243911</v>
      </c>
      <c r="CX1014" s="14">
        <v>0.16031130457999135</v>
      </c>
      <c r="CY1014" s="14">
        <v>5.6259449940339428</v>
      </c>
      <c r="CZ1014" s="14">
        <v>0.60226365230459311</v>
      </c>
      <c r="DA1014" s="14">
        <v>0.81528933628610545</v>
      </c>
      <c r="DB1014" s="14">
        <v>2.2915767054552458</v>
      </c>
      <c r="DC1014" s="16">
        <f t="shared" si="66"/>
        <v>1.9062356633277036</v>
      </c>
      <c r="DD1014" s="14">
        <f t="shared" si="67"/>
        <v>1.674593948061696</v>
      </c>
    </row>
    <row r="1015" spans="1:108" x14ac:dyDescent="0.2">
      <c r="A1015" s="14">
        <v>79</v>
      </c>
      <c r="B1015" s="14" t="s">
        <v>471</v>
      </c>
      <c r="C1015" s="14">
        <v>0.96561291549325445</v>
      </c>
      <c r="D1015" s="14">
        <v>1.5784578688839113</v>
      </c>
      <c r="E1015" s="14">
        <v>1.4488843051770808</v>
      </c>
      <c r="F1015" s="14">
        <v>0.83342455920054825</v>
      </c>
      <c r="G1015" s="14">
        <v>0.36672090477478547</v>
      </c>
      <c r="H1015" s="14">
        <v>1.9948774624494789</v>
      </c>
      <c r="I1015" s="14">
        <v>1.6135290583520088</v>
      </c>
      <c r="J1015" s="14">
        <v>0.85032772925478295</v>
      </c>
      <c r="K1015" s="14">
        <v>0.99734527586972166</v>
      </c>
      <c r="L1015" s="14">
        <v>2.2816852729477763</v>
      </c>
      <c r="M1015" s="14">
        <v>1.1032787361069365</v>
      </c>
      <c r="N1015" s="14">
        <v>0.60225997751523452</v>
      </c>
      <c r="O1015" s="14">
        <v>0.40336947183698224</v>
      </c>
      <c r="P1015" s="14">
        <v>0.62309881794918565</v>
      </c>
      <c r="Q1015" s="14">
        <v>0.4042959053251966</v>
      </c>
      <c r="R1015" s="14">
        <v>1.0607512623758901</v>
      </c>
      <c r="S1015" s="14">
        <v>0.98915527187275609</v>
      </c>
      <c r="T1015" s="14">
        <v>5.567966063654846</v>
      </c>
      <c r="U1015" s="14">
        <v>1.3515171070774517</v>
      </c>
      <c r="V1015" s="14">
        <v>0.8082059644426578</v>
      </c>
      <c r="W1015" s="14">
        <v>0.49739299720621333</v>
      </c>
      <c r="X1015" s="14">
        <v>3.1343469363923502</v>
      </c>
      <c r="Y1015" s="14">
        <v>2.364169245836492</v>
      </c>
      <c r="Z1015" s="14">
        <v>0.82161833108161408</v>
      </c>
      <c r="AA1015" s="14">
        <v>1.0717757609134528</v>
      </c>
      <c r="AB1015" s="14">
        <v>0.38620574402451463</v>
      </c>
      <c r="AC1015" s="14">
        <v>0.37351324461489371</v>
      </c>
      <c r="AD1015" s="14">
        <v>0.2656501744486694</v>
      </c>
      <c r="AE1015" s="14">
        <v>2.2783845556902107</v>
      </c>
      <c r="AF1015" s="14">
        <v>0.7889800096024393</v>
      </c>
      <c r="AG1015" s="14">
        <v>1.5174384158983514</v>
      </c>
      <c r="AH1015" s="14">
        <v>0.90984670842626036</v>
      </c>
      <c r="AI1015" s="14">
        <v>0.63365330530731911</v>
      </c>
      <c r="AJ1015" s="14">
        <v>1.9695640599329618</v>
      </c>
      <c r="AK1015" s="14">
        <v>1.3174954001247321</v>
      </c>
      <c r="AL1015" s="14">
        <v>1.7440939600163792</v>
      </c>
      <c r="AM1015" s="14">
        <v>1.3338539435104695</v>
      </c>
      <c r="AN1015" s="14">
        <v>4.5541764740737252</v>
      </c>
      <c r="AO1015" s="14">
        <v>0.92152080642089729</v>
      </c>
      <c r="AP1015" s="14">
        <v>3.4078270481206112</v>
      </c>
      <c r="AQ1015" s="14">
        <v>2.7756763234633004</v>
      </c>
      <c r="AR1015" s="16">
        <f t="shared" si="68"/>
        <v>1.4368767652601546</v>
      </c>
      <c r="AS1015" s="14">
        <f t="shared" si="69"/>
        <v>1.1360309157679658</v>
      </c>
      <c r="AV1015" s="14">
        <v>79</v>
      </c>
      <c r="AW1015" s="14" t="s">
        <v>471</v>
      </c>
      <c r="AX1015" s="14">
        <v>0.34085744028089948</v>
      </c>
      <c r="AY1015" s="14">
        <v>0.57874716980890717</v>
      </c>
      <c r="AZ1015" s="14">
        <v>0.44732606077881054</v>
      </c>
      <c r="BA1015" s="14">
        <v>1.4710761346740984</v>
      </c>
      <c r="BB1015" s="14">
        <v>1.3451538557192846</v>
      </c>
      <c r="BC1015" s="14">
        <v>0.87518272080855553</v>
      </c>
      <c r="BD1015" s="14">
        <v>0.50007174707549829</v>
      </c>
      <c r="BE1015" s="14">
        <v>0.62373988131179126</v>
      </c>
      <c r="BF1015" s="14">
        <v>1.0227573190364001</v>
      </c>
      <c r="BG1015" s="14">
        <v>1.2058350440728456</v>
      </c>
      <c r="BH1015" s="14">
        <v>0.89224934587716465</v>
      </c>
      <c r="BI1015" s="14">
        <v>0.52581657837200757</v>
      </c>
      <c r="BJ1015" s="16">
        <f t="shared" si="70"/>
        <v>0.81906777481802184</v>
      </c>
      <c r="BK1015" s="14">
        <f t="shared" si="71"/>
        <v>0.38186239341411954</v>
      </c>
      <c r="BM1015" s="14">
        <v>79</v>
      </c>
      <c r="BN1015" s="14" t="s">
        <v>471</v>
      </c>
      <c r="BO1015" s="14">
        <v>0.73818807674626674</v>
      </c>
      <c r="BP1015" s="14">
        <v>1.3446994030273101</v>
      </c>
      <c r="BQ1015" s="14">
        <v>0.6631388413681335</v>
      </c>
      <c r="BR1015" s="14">
        <v>0.96812334630215025</v>
      </c>
      <c r="BS1015" s="14">
        <v>1.7066081987717479</v>
      </c>
      <c r="BT1015" s="14">
        <v>3.9522628296726334</v>
      </c>
      <c r="BU1015" s="14">
        <v>4.2853936420467056</v>
      </c>
      <c r="BV1015" s="14">
        <v>0.83758977150947322</v>
      </c>
      <c r="BW1015" s="14">
        <v>0.92079415073663173</v>
      </c>
      <c r="BX1015" s="14">
        <v>1.1823511106702611</v>
      </c>
      <c r="BY1015" s="14">
        <v>1.5029104414913124</v>
      </c>
      <c r="BZ1015" s="14">
        <v>3.215249806843143</v>
      </c>
      <c r="CA1015" s="14">
        <v>0.81585751040675036</v>
      </c>
      <c r="CB1015" s="14">
        <v>2.0520759063429925</v>
      </c>
      <c r="CC1015" s="14">
        <v>0.90224152006710867</v>
      </c>
      <c r="CD1015" s="14">
        <v>0.96593595150076561</v>
      </c>
      <c r="CE1015" s="14">
        <v>1.8139400860672481</v>
      </c>
      <c r="CF1015" s="14">
        <v>1.0754590031519828</v>
      </c>
      <c r="CG1015" s="14">
        <v>1.201521837502499</v>
      </c>
      <c r="CH1015" s="14">
        <v>1.7981958973014256</v>
      </c>
      <c r="CI1015" s="14">
        <v>0.89044273889472159</v>
      </c>
      <c r="CJ1015" s="14">
        <v>0.58045370493721271</v>
      </c>
      <c r="CK1015" s="14">
        <v>0.35393643526324903</v>
      </c>
      <c r="CL1015" s="14">
        <v>1.1393440309643976</v>
      </c>
      <c r="CM1015" s="14">
        <v>1.0512324943760631</v>
      </c>
      <c r="CN1015" s="16">
        <f t="shared" si="64"/>
        <v>1.4383178694384873</v>
      </c>
      <c r="CO1015" s="14">
        <f t="shared" si="65"/>
        <v>0.99705352280839987</v>
      </c>
      <c r="CR1015" s="14">
        <v>79</v>
      </c>
      <c r="CS1015" s="14" t="s">
        <v>471</v>
      </c>
      <c r="CT1015" s="14">
        <v>3.5193956051564195</v>
      </c>
      <c r="CU1015" s="14">
        <v>3.4257578601921783</v>
      </c>
      <c r="CV1015" s="14">
        <v>0.80039923181861716</v>
      </c>
      <c r="CW1015" s="14">
        <v>1.2213885478568196</v>
      </c>
      <c r="CX1015" s="14">
        <v>0.13975705549276038</v>
      </c>
      <c r="CY1015" s="14">
        <v>2.7071685250952182</v>
      </c>
      <c r="CZ1015" s="14">
        <v>0.55833124032715886</v>
      </c>
      <c r="DA1015" s="14">
        <v>0.77122650304183737</v>
      </c>
      <c r="DB1015" s="14">
        <v>2.2915767054552458</v>
      </c>
      <c r="DC1015" s="16">
        <f t="shared" si="66"/>
        <v>1.7150001416040284</v>
      </c>
      <c r="DD1015" s="14">
        <f t="shared" si="67"/>
        <v>1.2888707864739901</v>
      </c>
    </row>
    <row r="1016" spans="1:108" x14ac:dyDescent="0.2">
      <c r="A1016" s="14">
        <v>80</v>
      </c>
      <c r="B1016" s="14" t="s">
        <v>471</v>
      </c>
      <c r="C1016" s="14">
        <v>0.91044335866149051</v>
      </c>
      <c r="D1016" s="14">
        <v>1.7895473703962519</v>
      </c>
      <c r="E1016" s="14">
        <v>1.234232325346732</v>
      </c>
      <c r="F1016" s="14">
        <v>0.75988383526039405</v>
      </c>
      <c r="G1016" s="14">
        <v>0.37338701139130342</v>
      </c>
      <c r="H1016" s="14">
        <v>1.7680258472322143</v>
      </c>
      <c r="I1016" s="14">
        <v>1.2023880308557358</v>
      </c>
      <c r="J1016" s="14">
        <v>0.78184421847570817</v>
      </c>
      <c r="K1016" s="14">
        <v>0.96172559273997138</v>
      </c>
      <c r="L1016" s="14">
        <v>1.5269083135040171</v>
      </c>
      <c r="M1016" s="14">
        <v>0.96353164961793869</v>
      </c>
      <c r="N1016" s="14">
        <v>0.4451716312637653</v>
      </c>
      <c r="O1016" s="14">
        <v>0.38668091820247702</v>
      </c>
      <c r="P1016" s="14">
        <v>0.60084357204079453</v>
      </c>
      <c r="Q1016" s="14">
        <v>0.54116759403297376</v>
      </c>
      <c r="R1016" s="14">
        <v>0.94963993656200285</v>
      </c>
      <c r="S1016" s="14">
        <v>1.1102779358135468</v>
      </c>
      <c r="T1016" s="14">
        <v>3.5102439858246632</v>
      </c>
      <c r="U1016" s="14">
        <v>1.1639393095617108</v>
      </c>
      <c r="V1016" s="14">
        <v>0.79840976057085444</v>
      </c>
      <c r="W1016" s="14">
        <v>0.5350717362573435</v>
      </c>
      <c r="X1016" s="14">
        <v>3.3783361657136144</v>
      </c>
      <c r="Y1016" s="14">
        <v>2.4486063431050642</v>
      </c>
      <c r="Z1016" s="14">
        <v>0.8090419683397222</v>
      </c>
      <c r="AA1016" s="14">
        <v>0.94186428982490333</v>
      </c>
      <c r="AB1016" s="14">
        <v>0.48039990384424736</v>
      </c>
      <c r="AC1016" s="14">
        <v>0.40708849709635214</v>
      </c>
      <c r="AD1016" s="14">
        <v>0.27791152084695597</v>
      </c>
      <c r="AE1016" s="14">
        <v>2.2124315847089928</v>
      </c>
      <c r="AF1016" s="14">
        <v>0.75610659394520408</v>
      </c>
      <c r="AG1016" s="14">
        <v>1.8692102685551406</v>
      </c>
      <c r="AH1016" s="14">
        <v>0.92665663806801346</v>
      </c>
      <c r="AI1016" s="14">
        <v>0.62405270712353222</v>
      </c>
      <c r="AJ1016" s="14">
        <v>1.8489893052290547</v>
      </c>
      <c r="AK1016" s="14">
        <v>1.0862336458327302</v>
      </c>
      <c r="AL1016" s="14">
        <v>1.3576771900076845</v>
      </c>
      <c r="AM1016" s="14">
        <v>0.68081952703005089</v>
      </c>
      <c r="AN1016" s="14">
        <v>3.7625338604284706</v>
      </c>
      <c r="AO1016" s="14">
        <v>0.96438121402190757</v>
      </c>
      <c r="AP1016" s="14">
        <v>4.8330860754003702</v>
      </c>
      <c r="AQ1016" s="14">
        <v>2.7159857239056002</v>
      </c>
      <c r="AR1016" s="16">
        <f t="shared" si="68"/>
        <v>1.3340189501619391</v>
      </c>
      <c r="AS1016" s="14">
        <f t="shared" si="69"/>
        <v>1.0340712298874475</v>
      </c>
      <c r="AV1016" s="14">
        <v>80</v>
      </c>
      <c r="AW1016" s="14" t="s">
        <v>471</v>
      </c>
      <c r="AX1016" s="14">
        <v>0.32438560836134661</v>
      </c>
      <c r="AY1016" s="14">
        <v>0.62531341155492171</v>
      </c>
      <c r="AZ1016" s="14">
        <v>0.42868795418957967</v>
      </c>
      <c r="BA1016" s="14">
        <v>1.1462932705976647</v>
      </c>
      <c r="BB1016" s="14">
        <v>1.099976928544762</v>
      </c>
      <c r="BC1016" s="14">
        <v>0.77532837741278215</v>
      </c>
      <c r="BD1016" s="14">
        <v>0.34032549437805398</v>
      </c>
      <c r="BE1016" s="14">
        <v>0.74155614716743423</v>
      </c>
      <c r="BF1016" s="14">
        <v>1.1285592165814207</v>
      </c>
      <c r="BG1016" s="14">
        <v>1.3740898446054246</v>
      </c>
      <c r="BH1016" s="14">
        <v>0.89224934587716465</v>
      </c>
      <c r="BI1016" s="14">
        <v>0.74528924857602852</v>
      </c>
      <c r="BJ1016" s="16">
        <f t="shared" si="70"/>
        <v>0.80183790398721522</v>
      </c>
      <c r="BK1016" s="14">
        <f t="shared" si="71"/>
        <v>0.35571503017503209</v>
      </c>
      <c r="BM1016" s="14">
        <v>80</v>
      </c>
      <c r="BN1016" s="14" t="s">
        <v>471</v>
      </c>
      <c r="BO1016" s="14">
        <v>0.6824934302838761</v>
      </c>
      <c r="BP1016" s="14">
        <v>1.0565505390543029</v>
      </c>
      <c r="BQ1016" s="14">
        <v>0.69054179460855059</v>
      </c>
      <c r="BR1016" s="14">
        <v>1.1930010299711529</v>
      </c>
      <c r="BS1016" s="14">
        <v>1.4674626576186975</v>
      </c>
      <c r="BT1016" s="14">
        <v>4.3729726641692777</v>
      </c>
      <c r="BU1016" s="14">
        <v>1.5687649514399291</v>
      </c>
      <c r="BV1016" s="14">
        <v>0.92733263162223711</v>
      </c>
      <c r="BW1016" s="14">
        <v>1.0111349973628705</v>
      </c>
      <c r="BX1016" s="14">
        <v>1.9238198064616783</v>
      </c>
      <c r="BY1016" s="14">
        <v>1.4039149548382635</v>
      </c>
      <c r="BZ1016" s="14">
        <v>3.1695395144134446</v>
      </c>
      <c r="CA1016" s="14">
        <v>0.85425194326361487</v>
      </c>
      <c r="CB1016" s="14">
        <v>2.624992936026104</v>
      </c>
      <c r="CC1016" s="14">
        <v>0.83147667054563679</v>
      </c>
      <c r="CD1016" s="14">
        <v>0.90154198767552307</v>
      </c>
      <c r="CE1016" s="14">
        <v>2.1892366404173491</v>
      </c>
      <c r="CF1016" s="14">
        <v>1.052075277442607</v>
      </c>
      <c r="CG1016" s="14">
        <v>1.1107070016398302</v>
      </c>
      <c r="CH1016" s="14">
        <v>1.5161255259668451</v>
      </c>
      <c r="CI1016" s="14">
        <v>0.80799282951729257</v>
      </c>
      <c r="CJ1016" s="14">
        <v>0.5049160941713059</v>
      </c>
      <c r="CK1016" s="14">
        <v>0.28913146133970025</v>
      </c>
      <c r="CL1016" s="14">
        <v>1.2275523448795493</v>
      </c>
      <c r="CM1016" s="14">
        <v>1.0818523434215492</v>
      </c>
      <c r="CN1016" s="16">
        <f t="shared" si="64"/>
        <v>1.3783752811260477</v>
      </c>
      <c r="CO1016" s="14">
        <f t="shared" si="65"/>
        <v>0.9024745270480401</v>
      </c>
      <c r="CR1016" s="14">
        <v>80</v>
      </c>
      <c r="CS1016" s="14" t="s">
        <v>471</v>
      </c>
      <c r="CT1016" s="14">
        <v>2.3995786981300924</v>
      </c>
      <c r="CU1016" s="14">
        <v>2.5693800582923121</v>
      </c>
      <c r="CV1016" s="14">
        <v>0.78179713989664135</v>
      </c>
      <c r="CW1016" s="14">
        <v>1.28434186037959</v>
      </c>
      <c r="CX1016" s="14">
        <v>0.14078402805334628</v>
      </c>
      <c r="CY1016" s="14">
        <v>2.6648956658472636</v>
      </c>
      <c r="CZ1016" s="14">
        <v>0.5198870847842032</v>
      </c>
      <c r="DA1016" s="14">
        <v>0.77122650304183737</v>
      </c>
      <c r="DB1016" s="14">
        <v>2.4136133017291002</v>
      </c>
      <c r="DC1016" s="16">
        <f t="shared" si="66"/>
        <v>1.505056037794932</v>
      </c>
      <c r="DD1016" s="14">
        <f t="shared" si="67"/>
        <v>1.0028572072600015</v>
      </c>
    </row>
    <row r="1017" spans="1:108" x14ac:dyDescent="0.2">
      <c r="A1017" s="18">
        <v>81</v>
      </c>
      <c r="B1017" s="18" t="s">
        <v>472</v>
      </c>
      <c r="C1017" s="18">
        <v>0.88838083305378068</v>
      </c>
      <c r="D1017" s="18">
        <v>1.6335208648961037</v>
      </c>
      <c r="E1017" s="18">
        <v>1.6277621816044288</v>
      </c>
      <c r="F1017" s="18">
        <v>1.0050128583115991</v>
      </c>
      <c r="G1017" s="18">
        <v>0.40672577423514789</v>
      </c>
      <c r="H1017" s="18">
        <v>1.9022554313559863</v>
      </c>
      <c r="I1017" s="18">
        <v>1.3420202304595392</v>
      </c>
      <c r="J1017" s="18">
        <v>0.73619010994249157</v>
      </c>
      <c r="K1017" s="18">
        <v>0.90829314216370216</v>
      </c>
      <c r="L1017" s="18">
        <v>1.4488278153065868</v>
      </c>
      <c r="M1017" s="18">
        <v>0.92675498564867087</v>
      </c>
      <c r="N1017" s="18">
        <v>0.49750927519008298</v>
      </c>
      <c r="O1017" s="18">
        <v>0.40336947183698224</v>
      </c>
      <c r="P1017" s="18">
        <v>0.69356575207812998</v>
      </c>
      <c r="Q1017" s="18">
        <v>0.44009437575839216</v>
      </c>
      <c r="R1017" s="18">
        <v>1.0031973268266778</v>
      </c>
      <c r="S1017" s="18">
        <v>0.93869130189955052</v>
      </c>
      <c r="T1017" s="18">
        <v>4.126981263746103</v>
      </c>
      <c r="U1017" s="18">
        <v>1.245704802360158</v>
      </c>
      <c r="V1017" s="18">
        <v>0.83269546648959347</v>
      </c>
      <c r="W1017" s="18">
        <v>0.55014540231207276</v>
      </c>
      <c r="X1017" s="18">
        <v>3.0968068649189404</v>
      </c>
      <c r="Y1017" s="18">
        <v>2.4908227205617401</v>
      </c>
      <c r="Z1017" s="18">
        <v>0.77550730060064577</v>
      </c>
      <c r="AA1017" s="18">
        <v>0.98516737116558117</v>
      </c>
      <c r="AB1017" s="18">
        <v>0.53692027524153108</v>
      </c>
      <c r="AC1017" s="18">
        <v>0.41548187854723256</v>
      </c>
      <c r="AD1017" s="18">
        <v>0.28199751532691159</v>
      </c>
      <c r="AE1017" s="18">
        <v>2.3623255976018234</v>
      </c>
      <c r="AF1017" s="18">
        <v>0.83281123047875316</v>
      </c>
      <c r="AG1017" s="18">
        <v>1.4484654903437464</v>
      </c>
      <c r="AH1017" s="18">
        <v>0.91404956906389789</v>
      </c>
      <c r="AI1017" s="18">
        <v>0.61445210893974556</v>
      </c>
      <c r="AJ1017" s="18">
        <v>2.3313213990013977</v>
      </c>
      <c r="AK1017" s="18">
        <v>1.0371775979631397</v>
      </c>
      <c r="AL1017" s="18">
        <v>1.26368412485544</v>
      </c>
      <c r="AM1017" s="18">
        <v>0.64608599515070397</v>
      </c>
      <c r="AN1017" s="18">
        <v>4.1894892772256584</v>
      </c>
      <c r="AO1017" s="18">
        <v>0.80365248121820154</v>
      </c>
      <c r="AP1017" s="18">
        <v>5.8654851703096513</v>
      </c>
      <c r="AQ1017" s="18">
        <v>2.606550911468196</v>
      </c>
      <c r="AR1017" s="29">
        <f t="shared" si="68"/>
        <v>1.3916086230599687</v>
      </c>
      <c r="AS1017" s="18">
        <f t="shared" si="69"/>
        <v>1.1789067344546649</v>
      </c>
      <c r="AV1017" s="18">
        <v>81</v>
      </c>
      <c r="AW1017" s="18" t="s">
        <v>472</v>
      </c>
      <c r="AX1017" s="18">
        <v>0.29689108529321062</v>
      </c>
      <c r="AY1017" s="18">
        <v>0.63196690477724227</v>
      </c>
      <c r="AZ1017" s="18">
        <v>0.45664319696721434</v>
      </c>
      <c r="BA1017" s="18">
        <v>1.5475021053152684</v>
      </c>
      <c r="BB1017" s="18">
        <v>1.099976928544762</v>
      </c>
      <c r="BC1017" s="18">
        <v>0.71659266065977467</v>
      </c>
      <c r="BD1017" s="18">
        <v>0.3681094806455687</v>
      </c>
      <c r="BE1017" s="18">
        <v>0.616808170905076</v>
      </c>
      <c r="BF1017" s="18">
        <v>0.56427114413890678</v>
      </c>
      <c r="BG1017" s="18">
        <v>1.4956101917420748</v>
      </c>
      <c r="BH1017" s="18">
        <v>0.93473636944423377</v>
      </c>
      <c r="BI1017" s="18">
        <v>0.66984479805229791</v>
      </c>
      <c r="BJ1017" s="29">
        <f t="shared" si="70"/>
        <v>0.78324608637380244</v>
      </c>
      <c r="BK1017" s="18">
        <f t="shared" si="71"/>
        <v>0.42803939616781528</v>
      </c>
      <c r="BM1017" s="18">
        <v>81</v>
      </c>
      <c r="BN1017" s="18" t="s">
        <v>472</v>
      </c>
      <c r="BO1017" s="18">
        <v>0.64072244543708312</v>
      </c>
      <c r="BP1017" s="18">
        <v>1.2760910520998499</v>
      </c>
      <c r="BQ1017" s="18">
        <v>0.70150252493864751</v>
      </c>
      <c r="BR1017" s="18">
        <v>1.1472647774569043</v>
      </c>
      <c r="BS1017" s="18">
        <v>1.5815960332776495</v>
      </c>
      <c r="BT1017" s="18">
        <v>3.4723024153125905</v>
      </c>
      <c r="BU1017" s="18">
        <v>1.6452881512327047</v>
      </c>
      <c r="BV1017" s="18">
        <v>0.97220252324717038</v>
      </c>
      <c r="BW1017" s="18">
        <v>0.95553883406044748</v>
      </c>
      <c r="BX1017" s="18">
        <v>1.2825520342769896</v>
      </c>
      <c r="BY1017" s="18">
        <v>1.2554245018345467</v>
      </c>
      <c r="BZ1017" s="18">
        <v>2.9104873565208202</v>
      </c>
      <c r="CA1017" s="18">
        <v>0.90704256074168776</v>
      </c>
      <c r="CB1017" s="18">
        <v>2.5937415915534467</v>
      </c>
      <c r="CC1017" s="18">
        <v>0.90224152006710867</v>
      </c>
      <c r="CD1017" s="18">
        <v>1.0303299153260084</v>
      </c>
      <c r="CE1017" s="18">
        <v>1.921165572232183</v>
      </c>
      <c r="CF1017" s="18">
        <v>0.84166022195408552</v>
      </c>
      <c r="CG1017" s="18">
        <v>1.1107070016398302</v>
      </c>
      <c r="CH1017" s="18">
        <v>1.6218991952607891</v>
      </c>
      <c r="CI1017" s="18">
        <v>0.83272848076308426</v>
      </c>
      <c r="CJ1017" s="18">
        <v>0.62816278880921805</v>
      </c>
      <c r="CK1017" s="18">
        <v>0.38384800090875448</v>
      </c>
      <c r="CL1017" s="18">
        <v>1.1613968655058069</v>
      </c>
      <c r="CM1017" s="18">
        <v>1.041028677428651</v>
      </c>
      <c r="CN1017" s="29">
        <f t="shared" si="64"/>
        <v>1.3126770016754423</v>
      </c>
      <c r="CO1017" s="18">
        <f t="shared" si="65"/>
        <v>0.73433702294083869</v>
      </c>
      <c r="CR1017" s="18">
        <v>81</v>
      </c>
      <c r="CS1017" s="18" t="s">
        <v>472</v>
      </c>
      <c r="CT1017" s="18">
        <v>3.3274212005666417</v>
      </c>
      <c r="CU1017" s="18">
        <v>3.1687458585851336</v>
      </c>
      <c r="CV1017" s="18">
        <v>0.8376302198296034</v>
      </c>
      <c r="CW1017" s="18">
        <v>1.5487385202894526</v>
      </c>
      <c r="CX1017" s="18">
        <v>0.13050838329728207</v>
      </c>
      <c r="CY1017" s="18">
        <v>2.5379552643015337</v>
      </c>
      <c r="CZ1017" s="18">
        <v>0.51073471862641773</v>
      </c>
      <c r="DA1017" s="18">
        <v>0.78223692296677327</v>
      </c>
      <c r="DB1017" s="18">
        <v>1.6949502465520525</v>
      </c>
      <c r="DC1017" s="29">
        <f t="shared" si="66"/>
        <v>1.6154357038905431</v>
      </c>
      <c r="DD1017" s="18">
        <f t="shared" si="67"/>
        <v>1.1688699236601596</v>
      </c>
    </row>
    <row r="1018" spans="1:108" x14ac:dyDescent="0.2">
      <c r="A1018" s="18">
        <v>82</v>
      </c>
      <c r="B1018" s="18" t="s">
        <v>472</v>
      </c>
      <c r="C1018" s="18">
        <v>1.0345814829392042</v>
      </c>
      <c r="D1018" s="18">
        <v>1.7206966001826067</v>
      </c>
      <c r="E1018" s="18">
        <v>1.6865344485816691</v>
      </c>
      <c r="F1018" s="18">
        <v>1.5758006192607081</v>
      </c>
      <c r="G1018" s="18">
        <v>0.32861985341807065</v>
      </c>
      <c r="H1018" s="18">
        <v>2.0430546291161185</v>
      </c>
      <c r="I1018" s="18">
        <v>1.8285179634379927</v>
      </c>
      <c r="J1018" s="18">
        <v>1.0272409217898721</v>
      </c>
      <c r="K1018" s="18">
        <v>1.6028740373121899</v>
      </c>
      <c r="L1018" s="18">
        <v>2.0077842393624956</v>
      </c>
      <c r="M1018" s="18">
        <v>1.4815460771880267</v>
      </c>
      <c r="N1018" s="18">
        <v>0.51063139340792052</v>
      </c>
      <c r="O1018" s="18">
        <v>0.4478829639125036</v>
      </c>
      <c r="P1018" s="18">
        <v>0.66389743169869342</v>
      </c>
      <c r="Q1018" s="18">
        <v>0.38955625050766618</v>
      </c>
      <c r="R1018" s="18">
        <v>1.1055167134460675</v>
      </c>
      <c r="S1018" s="18">
        <v>1.0165549817051467</v>
      </c>
      <c r="T1018" s="18">
        <v>5.0146330797384104</v>
      </c>
      <c r="U1018" s="18">
        <v>1.4738210288562714</v>
      </c>
      <c r="V1018" s="18">
        <v>0.85018998321683581</v>
      </c>
      <c r="W1018" s="18">
        <v>0.73478424626827321</v>
      </c>
      <c r="X1018" s="18">
        <v>4.0419379125502166</v>
      </c>
      <c r="Y1018" s="18">
        <v>2.6461227126786451</v>
      </c>
      <c r="Z1018" s="18">
        <v>0.7455651402109057</v>
      </c>
      <c r="AA1018" s="18">
        <v>1.1715305243063576</v>
      </c>
      <c r="AB1018" s="18">
        <v>0.44406704030546956</v>
      </c>
      <c r="AC1018" s="18">
        <v>0.45864882696772424</v>
      </c>
      <c r="AD1018" s="18">
        <v>0.33279332077752022</v>
      </c>
      <c r="AE1018" s="18">
        <v>2.4154313561028578</v>
      </c>
      <c r="AF1018" s="18">
        <v>0.9275203908314299</v>
      </c>
      <c r="AG1018" s="18">
        <v>1.8770908616127477</v>
      </c>
      <c r="AH1018" s="18">
        <v>0.7774671887022585</v>
      </c>
      <c r="AI1018" s="18">
        <v>0.61719541913873333</v>
      </c>
      <c r="AJ1018" s="18">
        <v>1.8949138826275942</v>
      </c>
      <c r="AK1018" s="18">
        <v>1.111263359689314</v>
      </c>
      <c r="AL1018" s="18">
        <v>1.1696910597031958</v>
      </c>
      <c r="AM1018" s="18">
        <v>0.71456410219196431</v>
      </c>
      <c r="AN1018" s="18">
        <v>13.513861531112557</v>
      </c>
      <c r="AO1018" s="18">
        <v>1.3317630641160223</v>
      </c>
      <c r="AP1018" s="18">
        <v>5.7950053902615579</v>
      </c>
      <c r="AQ1018" s="18">
        <v>3.6667907065468737</v>
      </c>
      <c r="AR1018" s="29">
        <f t="shared" si="68"/>
        <v>1.8097059203848951</v>
      </c>
      <c r="AS1018" s="18">
        <f t="shared" si="69"/>
        <v>2.2336541769952243</v>
      </c>
      <c r="AV1018" s="18">
        <v>82</v>
      </c>
      <c r="AW1018" s="18" t="s">
        <v>472</v>
      </c>
      <c r="AX1018" s="18">
        <v>0.38878002075984047</v>
      </c>
      <c r="AY1018" s="18">
        <v>0.69848815231673234</v>
      </c>
      <c r="AZ1018" s="18">
        <v>0.83873396757750518</v>
      </c>
      <c r="BA1018" s="18">
        <v>2.2161743261284288</v>
      </c>
      <c r="BB1018" s="18">
        <v>1.5477299593287508</v>
      </c>
      <c r="BC1018" s="18">
        <v>1.1202004367464564</v>
      </c>
      <c r="BD1018" s="18">
        <v>0.66213166505607868</v>
      </c>
      <c r="BE1018" s="18">
        <v>0.98016267063281481</v>
      </c>
      <c r="BF1018" s="18">
        <v>1.0815323891606099</v>
      </c>
      <c r="BG1018" s="18">
        <v>1.4301658045269228</v>
      </c>
      <c r="BH1018" s="18">
        <v>1.2518769591622585</v>
      </c>
      <c r="BI1018" s="18">
        <v>0.69499294822687474</v>
      </c>
      <c r="BJ1018" s="29">
        <f t="shared" si="70"/>
        <v>1.0759141083019395</v>
      </c>
      <c r="BK1018" s="18">
        <f t="shared" si="71"/>
        <v>0.50192677503137606</v>
      </c>
      <c r="BM1018" s="18">
        <v>82</v>
      </c>
      <c r="BN1018" s="18" t="s">
        <v>472</v>
      </c>
      <c r="BO1018" s="18">
        <v>0.56064969059141689</v>
      </c>
      <c r="BP1018" s="18">
        <v>1.4260465627976742</v>
      </c>
      <c r="BQ1018" s="18">
        <v>0.81032965693860526</v>
      </c>
      <c r="BR1018" s="18">
        <v>0.97955603728825136</v>
      </c>
      <c r="BS1018" s="18">
        <v>1.5707250699100102</v>
      </c>
      <c r="BT1018" s="18">
        <v>3.401200012950595</v>
      </c>
      <c r="BU1018" s="18">
        <v>1.6398255817350513</v>
      </c>
      <c r="BV1018" s="18">
        <v>0.88139199170919558</v>
      </c>
      <c r="BW1018" s="18">
        <v>1.074836919159617</v>
      </c>
      <c r="BX1018" s="18">
        <v>2.018298732126905</v>
      </c>
      <c r="BY1018" s="18">
        <v>1.7163247387049247</v>
      </c>
      <c r="BZ1018" s="18">
        <v>3.6571556732811752</v>
      </c>
      <c r="CA1018" s="18">
        <v>0.68902260225588652</v>
      </c>
      <c r="CB1018" s="18">
        <v>2.4330277383273589</v>
      </c>
      <c r="CC1018" s="18">
        <v>1.1751885345411919</v>
      </c>
      <c r="CD1018" s="18">
        <v>1.3799066097066564</v>
      </c>
      <c r="CE1018" s="18">
        <v>2.067967358149073</v>
      </c>
      <c r="CF1018" s="18">
        <v>1.7033567666776608</v>
      </c>
      <c r="CG1018" s="18">
        <v>0.88317844616467156</v>
      </c>
      <c r="CH1018" s="18">
        <v>1.699972827317294</v>
      </c>
      <c r="CI1018" s="18">
        <v>0.98938195171507337</v>
      </c>
      <c r="CJ1018" s="18">
        <v>0.66451178808249622</v>
      </c>
      <c r="CK1018" s="18">
        <v>0.67297946224845473</v>
      </c>
      <c r="CL1018" s="18">
        <v>1.2758556736364595</v>
      </c>
      <c r="CM1018" s="18">
        <v>0.98416444323035557</v>
      </c>
      <c r="CN1018" s="29">
        <f t="shared" si="64"/>
        <v>1.4541941947698418</v>
      </c>
      <c r="CO1018" s="18">
        <f t="shared" si="65"/>
        <v>0.79437648239278158</v>
      </c>
      <c r="CR1018" s="18">
        <v>82</v>
      </c>
      <c r="CS1018" s="18" t="s">
        <v>472</v>
      </c>
      <c r="CT1018" s="18">
        <v>2.7835275073096475</v>
      </c>
      <c r="CU1018" s="18">
        <v>2.6549685079637557</v>
      </c>
      <c r="CV1018" s="18">
        <v>0.81902812790762758</v>
      </c>
      <c r="CW1018" s="18">
        <v>1.133232152267617</v>
      </c>
      <c r="CX1018" s="18">
        <v>0.18188956665270567</v>
      </c>
      <c r="CY1018" s="18">
        <v>2.6648956658472636</v>
      </c>
      <c r="CZ1018" s="18">
        <v>0.48693645777604716</v>
      </c>
      <c r="DA1018" s="18">
        <v>0.84467160963045895</v>
      </c>
      <c r="DB1018" s="18">
        <v>2.527900922815554</v>
      </c>
      <c r="DC1018" s="29">
        <f t="shared" si="66"/>
        <v>1.5663389464634083</v>
      </c>
      <c r="DD1018" s="18">
        <f t="shared" si="67"/>
        <v>1.0692730668835477</v>
      </c>
    </row>
    <row r="1019" spans="1:108" x14ac:dyDescent="0.2">
      <c r="A1019" s="18">
        <v>83</v>
      </c>
      <c r="B1019" s="18" t="s">
        <v>472</v>
      </c>
      <c r="C1019" s="18">
        <v>0.9518139048790687</v>
      </c>
      <c r="D1019" s="18">
        <v>2.2713265603045301</v>
      </c>
      <c r="E1019" s="18">
        <v>1.3415619949680784</v>
      </c>
      <c r="F1019" s="18">
        <v>1.0505371078817931</v>
      </c>
      <c r="G1019" s="18">
        <v>0.48578360410404875</v>
      </c>
      <c r="H1019" s="18">
        <v>2.2810841086943783</v>
      </c>
      <c r="I1019" s="18">
        <v>1.2467160678911009</v>
      </c>
      <c r="J1019" s="18">
        <v>1.5041742069065984</v>
      </c>
      <c r="K1019" s="18">
        <v>1.7173637860280706</v>
      </c>
      <c r="L1019" s="18">
        <v>4.6290581074190866</v>
      </c>
      <c r="M1019" s="18">
        <v>1.7494864525000418</v>
      </c>
      <c r="N1019" s="18">
        <v>1.990112515232848</v>
      </c>
      <c r="O1019" s="18">
        <v>1.6524311988078253</v>
      </c>
      <c r="P1019" s="18">
        <v>1.3982617975263312</v>
      </c>
      <c r="Q1019" s="18">
        <v>1.62139841665079</v>
      </c>
      <c r="R1019" s="18">
        <v>1.5171862014850512</v>
      </c>
      <c r="S1019" s="18">
        <v>2.0331058106807038</v>
      </c>
      <c r="T1019" s="18">
        <v>6.0089076946295643</v>
      </c>
      <c r="U1019" s="18">
        <v>7.9668758024502964</v>
      </c>
      <c r="V1019" s="18">
        <v>3.8520946843014792</v>
      </c>
      <c r="W1019" s="18">
        <v>0.79130235484496825</v>
      </c>
      <c r="X1019" s="18">
        <v>10.215443785529772</v>
      </c>
      <c r="Y1019" s="18">
        <v>8.1871503533463521</v>
      </c>
      <c r="Z1019" s="18">
        <v>2.5151569948534571</v>
      </c>
      <c r="AA1019" s="18">
        <v>7.203168263281972</v>
      </c>
      <c r="AB1019" s="18">
        <v>1.8771979495035198</v>
      </c>
      <c r="AC1019" s="18">
        <v>1.6367473698362891</v>
      </c>
      <c r="AD1019" s="18">
        <v>1.2698665511186482</v>
      </c>
      <c r="AE1019" s="18">
        <v>4.2783955732177388</v>
      </c>
      <c r="AF1019" s="18">
        <v>3.346120576438917</v>
      </c>
      <c r="AG1019" s="18">
        <v>6.5476518966770376</v>
      </c>
      <c r="AH1019" s="18">
        <v>1.7587564763331685</v>
      </c>
      <c r="AI1019" s="18">
        <v>0.51433017429072481</v>
      </c>
      <c r="AJ1019" s="18">
        <v>4.7372929753081641</v>
      </c>
      <c r="AK1019" s="18">
        <v>1.6969286778690826</v>
      </c>
      <c r="AL1019" s="18">
        <v>2.1931702669781661</v>
      </c>
      <c r="AM1019" s="18">
        <v>1.0718461532879464</v>
      </c>
      <c r="AN1019" s="18">
        <v>14.27628217965092</v>
      </c>
      <c r="AO1019" s="18">
        <v>2.6405661402886111</v>
      </c>
      <c r="AP1019" s="18">
        <v>4.9727412897004664</v>
      </c>
      <c r="AQ1019" s="18">
        <v>13.153551990938102</v>
      </c>
      <c r="AR1019" s="29">
        <f t="shared" si="68"/>
        <v>3.4671450735764808</v>
      </c>
      <c r="AS1019" s="18">
        <f t="shared" si="69"/>
        <v>3.3109775549849041</v>
      </c>
      <c r="AV1019" s="18">
        <v>83</v>
      </c>
      <c r="AW1019" s="18" t="s">
        <v>472</v>
      </c>
      <c r="AX1019" s="18">
        <v>0.44767552854470716</v>
      </c>
      <c r="AY1019" s="18">
        <v>0.68423418575900086</v>
      </c>
      <c r="AZ1019" s="18">
        <v>0.5990956911267894</v>
      </c>
      <c r="BA1019" s="18">
        <v>1.6430208130424615</v>
      </c>
      <c r="BB1019" s="18">
        <v>1.5051318620419207</v>
      </c>
      <c r="BC1019" s="18">
        <v>1.0446813604851322</v>
      </c>
      <c r="BD1019" s="18">
        <v>0.49659791533914721</v>
      </c>
      <c r="BE1019" s="18">
        <v>1.8118167961759746</v>
      </c>
      <c r="BF1019" s="18">
        <v>1.8574073283895576</v>
      </c>
      <c r="BG1019" s="18">
        <v>4.8046033217040742</v>
      </c>
      <c r="BH1019" s="18">
        <v>5.1440807613038873</v>
      </c>
      <c r="BI1019" s="18">
        <v>2.3261693243756367</v>
      </c>
      <c r="BJ1019" s="29">
        <f t="shared" si="70"/>
        <v>1.8637095740240242</v>
      </c>
      <c r="BK1019" s="18">
        <f t="shared" si="71"/>
        <v>1.6463786621206526</v>
      </c>
      <c r="BM1019" s="18">
        <v>83</v>
      </c>
      <c r="BN1019" s="18" t="s">
        <v>472</v>
      </c>
      <c r="BO1019" s="18">
        <v>0.58502779897469237</v>
      </c>
      <c r="BP1019" s="18">
        <v>1.2937328768878291</v>
      </c>
      <c r="BQ1019" s="18">
        <v>0.68114591654117473</v>
      </c>
      <c r="BR1019" s="18">
        <v>1.9629266306184328</v>
      </c>
      <c r="BS1019" s="18">
        <v>3.7501849560702851</v>
      </c>
      <c r="BT1019" s="18">
        <v>3.6441410425978686</v>
      </c>
      <c r="BU1019" s="18">
        <v>2.7057035516114696</v>
      </c>
      <c r="BV1019" s="18">
        <v>2.7884070002808738</v>
      </c>
      <c r="BW1019" s="18">
        <v>1.2045590763965477</v>
      </c>
      <c r="BX1019" s="18">
        <v>2.4477206612151337</v>
      </c>
      <c r="BY1019" s="18">
        <v>3.1433830103320304</v>
      </c>
      <c r="BZ1019" s="18">
        <v>5.4857366446284175</v>
      </c>
      <c r="CA1019" s="18">
        <v>1.7688351745674196</v>
      </c>
      <c r="CB1019" s="18">
        <v>7.1205151240882589</v>
      </c>
      <c r="CC1019" s="18">
        <v>1.7185544675864075</v>
      </c>
      <c r="CD1019" s="18">
        <v>1.793877267912547</v>
      </c>
      <c r="CE1019" s="18">
        <v>5.437989463557849</v>
      </c>
      <c r="CF1019" s="18">
        <v>1.8536532348837476</v>
      </c>
      <c r="CG1019" s="18">
        <v>1.0777759177321631</v>
      </c>
      <c r="CH1019" s="18">
        <v>3.0977258453723815</v>
      </c>
      <c r="CI1019" s="18">
        <v>1.4664048475515314</v>
      </c>
      <c r="CJ1019" s="18">
        <v>2.1894816931532817</v>
      </c>
      <c r="CK1019" s="18">
        <v>1.8480236514233057</v>
      </c>
      <c r="CL1019" s="18">
        <v>2.3154417780809822</v>
      </c>
      <c r="CM1019" s="18">
        <v>1.5965320304287018</v>
      </c>
      <c r="CN1019" s="29">
        <f t="shared" si="64"/>
        <v>2.5190991864997332</v>
      </c>
      <c r="CO1019" s="18">
        <f t="shared" si="65"/>
        <v>1.5755877007071915</v>
      </c>
      <c r="CR1019" s="18">
        <v>83</v>
      </c>
      <c r="CS1019" s="18" t="s">
        <v>472</v>
      </c>
      <c r="CT1019" s="18">
        <v>3.1995058370015412</v>
      </c>
      <c r="CU1019" s="18">
        <v>2.3123680566852669</v>
      </c>
      <c r="CV1019" s="18">
        <v>0.91209219585157597</v>
      </c>
      <c r="CW1019" s="18">
        <v>1.4354153050626908</v>
      </c>
      <c r="CX1019" s="18">
        <v>0.25587894421653201</v>
      </c>
      <c r="CY1019" s="18">
        <v>8.6715400407165291</v>
      </c>
      <c r="CZ1019" s="18">
        <v>0.70477964305236795</v>
      </c>
      <c r="DA1019" s="18">
        <v>1.7958513159411338</v>
      </c>
      <c r="DB1019" s="18">
        <v>1.9758324659438706</v>
      </c>
      <c r="DC1019" s="29">
        <f t="shared" si="66"/>
        <v>2.362584867163501</v>
      </c>
      <c r="DD1019" s="18">
        <f t="shared" si="67"/>
        <v>2.5280115345594956</v>
      </c>
    </row>
    <row r="1020" spans="1:108" x14ac:dyDescent="0.2">
      <c r="A1020" s="18">
        <v>84</v>
      </c>
      <c r="B1020" s="18" t="s">
        <v>472</v>
      </c>
      <c r="C1020" s="18">
        <v>1.5036154156966248</v>
      </c>
      <c r="D1020" s="18">
        <v>1.7206966001826067</v>
      </c>
      <c r="E1020" s="18">
        <v>2.1464977200664568</v>
      </c>
      <c r="F1020" s="18">
        <v>1.2606404954085664</v>
      </c>
      <c r="G1020" s="18">
        <v>0.32861985341807065</v>
      </c>
      <c r="H1020" s="18">
        <v>2.2513780296430115</v>
      </c>
      <c r="I1020" s="18">
        <v>0.98075103727204405</v>
      </c>
      <c r="J1020" s="18">
        <v>4.3290867418287462</v>
      </c>
      <c r="K1020" s="18">
        <v>4.6559671630609669</v>
      </c>
      <c r="L1020" s="18">
        <v>17.88415339597141</v>
      </c>
      <c r="M1020" s="18">
        <v>4.0506137861229154</v>
      </c>
      <c r="N1020" s="18">
        <v>7.2534016738547482</v>
      </c>
      <c r="O1020" s="18">
        <v>1.4104071121693467</v>
      </c>
      <c r="P1020" s="18">
        <v>4.6287226315544823</v>
      </c>
      <c r="Q1020" s="18">
        <v>4.2114265459504177</v>
      </c>
      <c r="R1020" s="18">
        <v>2.371700993371316</v>
      </c>
      <c r="S1020" s="18">
        <v>4.6285618042005767</v>
      </c>
      <c r="T1020" s="18">
        <v>21.485099883794092</v>
      </c>
      <c r="U1020" s="18">
        <v>16.366619944304453</v>
      </c>
      <c r="V1020" s="18">
        <v>16.12212116322296</v>
      </c>
      <c r="W1020" s="18">
        <v>2.8826080243250116</v>
      </c>
      <c r="X1020" s="18">
        <v>15.72535177262834</v>
      </c>
      <c r="Y1020" s="18">
        <v>20.309555783192902</v>
      </c>
      <c r="Z1020" s="18">
        <v>8.0125728258710591</v>
      </c>
      <c r="AA1020" s="18">
        <v>13.756774716988163</v>
      </c>
      <c r="AB1020" s="18">
        <v>8.8006256542243637</v>
      </c>
      <c r="AC1020" s="18">
        <v>6.9516778941093298</v>
      </c>
      <c r="AD1020" s="18">
        <v>6.620824388816958</v>
      </c>
      <c r="AE1020" s="18">
        <v>8.274135204112735</v>
      </c>
      <c r="AF1020" s="18">
        <v>15.814822513906039</v>
      </c>
      <c r="AG1020" s="18">
        <v>20.115921812659536</v>
      </c>
      <c r="AH1020" s="18">
        <v>7.1400883438208282</v>
      </c>
      <c r="AI1020" s="18">
        <v>0.74063450296647992</v>
      </c>
      <c r="AJ1020" s="18">
        <v>9.5607296753800988</v>
      </c>
      <c r="AK1020" s="18">
        <v>10.22661747898519</v>
      </c>
      <c r="AL1020" s="18">
        <v>10.360126185546314</v>
      </c>
      <c r="AM1020" s="18">
        <v>6.0886806680085597</v>
      </c>
      <c r="AN1020" s="18">
        <v>32.860226019153245</v>
      </c>
      <c r="AO1020" s="18">
        <v>2.7783348851488836</v>
      </c>
      <c r="AP1020" s="18">
        <v>6.8130454046490421</v>
      </c>
      <c r="AQ1020" s="18">
        <v>42.637130747768417</v>
      </c>
      <c r="AR1020" s="29">
        <f t="shared" si="68"/>
        <v>9.172208938862326</v>
      </c>
      <c r="AS1020" s="18">
        <f t="shared" si="69"/>
        <v>8.9627944291594837</v>
      </c>
      <c r="AV1020" s="18">
        <v>84</v>
      </c>
      <c r="AW1020" s="18" t="s">
        <v>472</v>
      </c>
      <c r="AX1020" s="18">
        <v>0.43590637975626534</v>
      </c>
      <c r="AY1020" s="18">
        <v>0.69848815231673234</v>
      </c>
      <c r="AZ1020" s="18">
        <v>0.67897383853955362</v>
      </c>
      <c r="BA1020" s="18">
        <v>2.1015491257409429</v>
      </c>
      <c r="BB1020" s="18">
        <v>1.6897254344703354</v>
      </c>
      <c r="BC1020" s="18">
        <v>0.99433369857062248</v>
      </c>
      <c r="BD1020" s="18">
        <v>1.068439959554921</v>
      </c>
      <c r="BE1020" s="18">
        <v>5.5245532344758654</v>
      </c>
      <c r="BF1020" s="18">
        <v>11.144460898640951</v>
      </c>
      <c r="BG1020" s="18">
        <v>18.694965872167423</v>
      </c>
      <c r="BH1020" s="18">
        <v>14.56731101912046</v>
      </c>
      <c r="BI1020" s="18">
        <v>10.977007885633556</v>
      </c>
      <c r="BJ1020" s="29">
        <f t="shared" si="70"/>
        <v>5.7146429582489695</v>
      </c>
      <c r="BK1020" s="18">
        <f t="shared" ref="BK1020:BK1051" si="72">STDEV(AX1020:BH1020)</f>
        <v>6.5220229639661609</v>
      </c>
      <c r="BM1020" s="18">
        <v>84</v>
      </c>
      <c r="BN1020" s="18" t="s">
        <v>472</v>
      </c>
      <c r="BO1020" s="18">
        <v>0.609423458191937</v>
      </c>
      <c r="BP1020" s="18">
        <v>1.5730636511588127</v>
      </c>
      <c r="BQ1020" s="18">
        <v>0.76335477626242587</v>
      </c>
      <c r="BR1020" s="18">
        <v>7.6230142827627985</v>
      </c>
      <c r="BS1020" s="18">
        <v>10.804876676007671</v>
      </c>
      <c r="BT1020" s="18">
        <v>5.9195117771071937</v>
      </c>
      <c r="BU1020" s="18">
        <v>5.8213674342255048</v>
      </c>
      <c r="BV1020" s="18">
        <v>3.5255710436996797</v>
      </c>
      <c r="BW1020" s="18">
        <v>3.261577090149189</v>
      </c>
      <c r="BX1020" s="18">
        <v>9.0608579449521205</v>
      </c>
      <c r="BY1020" s="18">
        <v>4.1461786132234026</v>
      </c>
      <c r="BZ1020" s="18">
        <v>9.1755496918317281</v>
      </c>
      <c r="CA1020" s="18">
        <v>8.3608344884692993</v>
      </c>
      <c r="CB1020" s="18">
        <v>10.803540927186109</v>
      </c>
      <c r="CC1020" s="18">
        <v>2.8937430021275996</v>
      </c>
      <c r="CD1020" s="18">
        <v>2.6908092783382891</v>
      </c>
      <c r="CE1020" s="18">
        <v>14.188553818411696</v>
      </c>
      <c r="CF1020" s="18">
        <v>1.7033567666776608</v>
      </c>
      <c r="CG1020" s="18">
        <v>2.6195932864648581</v>
      </c>
      <c r="CH1020" s="18">
        <v>8.2354263367429112</v>
      </c>
      <c r="CI1020" s="18">
        <v>3.4451653588188633</v>
      </c>
      <c r="CJ1020" s="18">
        <v>7.343706651260991</v>
      </c>
      <c r="CK1020" s="18">
        <v>7.1357194262325923</v>
      </c>
      <c r="CL1020" s="18">
        <v>9.8288140783845765</v>
      </c>
      <c r="CM1020" s="18">
        <v>2.1432928538466491</v>
      </c>
      <c r="CN1020" s="29">
        <f t="shared" ref="CN1020:CN1083" si="73">AVERAGE(BO1020:CM1020)</f>
        <v>5.747076108501382</v>
      </c>
      <c r="CO1020" s="18">
        <f t="shared" ref="CO1020:CO1083" si="74">STDEV(BO1020:CM1020)</f>
        <v>3.6917227565461785</v>
      </c>
      <c r="CR1020" s="18">
        <v>84</v>
      </c>
      <c r="CS1020" s="18" t="s">
        <v>472</v>
      </c>
      <c r="CT1020" s="18">
        <v>2.687540305014759</v>
      </c>
      <c r="CU1020" s="18">
        <v>2.5693800582923121</v>
      </c>
      <c r="CV1020" s="18">
        <v>0.9679252757845378</v>
      </c>
      <c r="CW1020" s="18">
        <v>3.6263428872563748</v>
      </c>
      <c r="CX1020" s="18">
        <v>1.3133114517579183</v>
      </c>
      <c r="CY1020" s="18">
        <v>11.717135087399118</v>
      </c>
      <c r="CZ1020" s="18">
        <v>3.1065113049244477</v>
      </c>
      <c r="DA1020" s="18">
        <v>3.0040994720842464</v>
      </c>
      <c r="DB1020" s="18">
        <v>3.4286453690411069</v>
      </c>
      <c r="DC1020" s="29">
        <f t="shared" ref="DC1020:DC1083" si="75">AVERAGE(CT1020:DB1020)</f>
        <v>3.602321245728314</v>
      </c>
      <c r="DD1020" s="18">
        <f t="shared" ref="DD1020:DD1083" si="76">STDEV(CT1020:DB1020)</f>
        <v>3.173484686661129</v>
      </c>
    </row>
    <row r="1021" spans="1:108" x14ac:dyDescent="0.2">
      <c r="A1021" s="18">
        <v>85</v>
      </c>
      <c r="B1021" s="18" t="s">
        <v>472</v>
      </c>
      <c r="C1021" s="18">
        <v>2.63476348731015</v>
      </c>
      <c r="D1021" s="18">
        <v>2.3172270737802938</v>
      </c>
      <c r="E1021" s="18">
        <v>1.5715436307104722</v>
      </c>
      <c r="F1021" s="18">
        <v>1.2606404954085664</v>
      </c>
      <c r="G1021" s="18">
        <v>0.48578360410404875</v>
      </c>
      <c r="H1021" s="18">
        <v>2.3406866903807746</v>
      </c>
      <c r="I1021" s="18">
        <v>1.8783866061536367</v>
      </c>
      <c r="J1021" s="18">
        <v>6.13898663089401</v>
      </c>
      <c r="K1021" s="18">
        <v>6.0680269031011171</v>
      </c>
      <c r="L1021" s="18">
        <v>22.401667934537024</v>
      </c>
      <c r="M1021" s="18">
        <v>6.0995608749325783</v>
      </c>
      <c r="N1021" s="18">
        <v>9.0863881355998686</v>
      </c>
      <c r="O1021" s="18">
        <v>9.1801746620080795</v>
      </c>
      <c r="P1021" s="18">
        <v>5.185055711778495</v>
      </c>
      <c r="Q1021" s="18">
        <v>4.2114265459504177</v>
      </c>
      <c r="R1021" s="18">
        <v>4.9496384572322576</v>
      </c>
      <c r="S1021" s="18">
        <v>5.3639437708509332</v>
      </c>
      <c r="T1021" s="18">
        <v>29.958093163282381</v>
      </c>
      <c r="U1021" s="18">
        <v>20.076931021279531</v>
      </c>
      <c r="V1021" s="18">
        <v>18.704179630770387</v>
      </c>
      <c r="W1021" s="18">
        <v>3.1463754759400011</v>
      </c>
      <c r="X1021" s="18">
        <v>12.970397779079054</v>
      </c>
      <c r="Y1021" s="18">
        <v>19.608447793952013</v>
      </c>
      <c r="Z1021" s="18">
        <v>10.446887194947854</v>
      </c>
      <c r="AA1021" s="18">
        <v>9.6506208277742864</v>
      </c>
      <c r="AB1021" s="18">
        <v>7.2262015675439928</v>
      </c>
      <c r="AC1021" s="18">
        <v>7.1495258321439366</v>
      </c>
      <c r="AD1021" s="18">
        <v>7.7330522640113921</v>
      </c>
      <c r="AE1021" s="18">
        <v>9.9058347956482784</v>
      </c>
      <c r="AF1021" s="18">
        <v>21.48561633292357</v>
      </c>
      <c r="AG1021" s="18">
        <v>22.702464696023</v>
      </c>
      <c r="AH1021" s="18">
        <v>8.4050495437691115</v>
      </c>
      <c r="AI1021" s="18">
        <v>1.3063963121685385</v>
      </c>
      <c r="AJ1021" s="18">
        <v>9.3884587633309149</v>
      </c>
      <c r="AK1021" s="18">
        <v>15.017058479415084</v>
      </c>
      <c r="AL1021" s="18">
        <v>11.028518391289136</v>
      </c>
      <c r="AM1021" s="18">
        <v>9.7359358923655126</v>
      </c>
      <c r="AN1021" s="18">
        <v>28.876589658303615</v>
      </c>
      <c r="AO1021" s="18">
        <v>2.4339130229982024</v>
      </c>
      <c r="AP1021" s="18">
        <v>16.836837597796215</v>
      </c>
      <c r="AQ1021" s="18">
        <v>34.365515021348351</v>
      </c>
      <c r="AR1021" s="29">
        <f t="shared" ref="AR1021:AR1084" si="77">AVERAGE(C1021:AQ1021)</f>
        <v>10.471531762752125</v>
      </c>
      <c r="AS1021" s="18">
        <f t="shared" ref="AS1021:AS1084" si="78">STDEV(C1021:AQ1021)</f>
        <v>8.6145156125348468</v>
      </c>
      <c r="AV1021" s="18">
        <v>85</v>
      </c>
      <c r="AW1021" s="18" t="s">
        <v>472</v>
      </c>
      <c r="AX1021" s="18">
        <v>0.37701087197139854</v>
      </c>
      <c r="AY1021" s="18">
        <v>0.65572351570679477</v>
      </c>
      <c r="AZ1021" s="18">
        <v>0.57912711282670426</v>
      </c>
      <c r="BA1021" s="18">
        <v>1.8340719840711173</v>
      </c>
      <c r="BB1021" s="18">
        <v>1.6329261539024111</v>
      </c>
      <c r="BC1021" s="18">
        <v>1.4222767417917535</v>
      </c>
      <c r="BD1021" s="18">
        <v>1.1888272319458766</v>
      </c>
      <c r="BE1021" s="18">
        <v>7.9155570632985031</v>
      </c>
      <c r="BF1021" s="18">
        <v>5.9601679189349497</v>
      </c>
      <c r="BG1021" s="18">
        <v>13.675373296534842</v>
      </c>
      <c r="BH1021" s="18">
        <v>15.227393822413738</v>
      </c>
      <c r="BI1021" s="18">
        <v>13.843854208578612</v>
      </c>
      <c r="BJ1021" s="29">
        <f t="shared" ref="BJ1021:BJ1084" si="79">AVERAGE(AX1021:BI1021)</f>
        <v>5.3593591601647246</v>
      </c>
      <c r="BK1021" s="18">
        <f t="shared" si="72"/>
        <v>5.4395917580792368</v>
      </c>
      <c r="BM1021" s="18">
        <v>85</v>
      </c>
      <c r="BN1021" s="18" t="s">
        <v>472</v>
      </c>
      <c r="BO1021" s="18">
        <v>0.86537312024336488</v>
      </c>
      <c r="BP1021" s="18">
        <v>2.0729144125875716</v>
      </c>
      <c r="BQ1021" s="18">
        <v>0.78684108918534068</v>
      </c>
      <c r="BR1021" s="18">
        <v>7.6230142827627985</v>
      </c>
      <c r="BS1021" s="18">
        <v>9.6526406501804853</v>
      </c>
      <c r="BT1021" s="18">
        <v>8.7459453283385553</v>
      </c>
      <c r="BU1021" s="18">
        <v>8.9370155745643292</v>
      </c>
      <c r="BV1021" s="18">
        <v>3.4454464570025047</v>
      </c>
      <c r="BW1021" s="18">
        <v>3.5302846520875506</v>
      </c>
      <c r="BX1021" s="18">
        <v>10.520907344768947</v>
      </c>
      <c r="BY1021" s="18">
        <v>4.6186514341468206</v>
      </c>
      <c r="BZ1021" s="18">
        <v>7.477579407933109</v>
      </c>
      <c r="CA1021" s="18">
        <v>8.4533898518102877</v>
      </c>
      <c r="CB1021" s="18">
        <v>7.5222997571534789</v>
      </c>
      <c r="CC1021" s="18">
        <v>3.7403858218952579</v>
      </c>
      <c r="CD1021" s="18">
        <v>4.1397065820589063</v>
      </c>
      <c r="CE1021" s="18">
        <v>15.682085799297138</v>
      </c>
      <c r="CF1021" s="18">
        <v>2.1542461712959211</v>
      </c>
      <c r="CG1021" s="18">
        <v>4.6553941582272413</v>
      </c>
      <c r="CH1021" s="18">
        <v>9.3309595455357943</v>
      </c>
      <c r="CI1021" s="18">
        <v>4.3285422225702792</v>
      </c>
      <c r="CJ1021" s="18">
        <v>8.6556925541098799</v>
      </c>
      <c r="CK1021" s="18">
        <v>7.3920925547081939</v>
      </c>
      <c r="CL1021" s="18">
        <v>13.105084429762607</v>
      </c>
      <c r="CM1021" s="18">
        <v>2.6025695940208151</v>
      </c>
      <c r="CN1021" s="29">
        <f t="shared" si="73"/>
        <v>6.401562511849888</v>
      </c>
      <c r="CO1021" s="18">
        <f t="shared" si="74"/>
        <v>3.7990000562501036</v>
      </c>
      <c r="CR1021" s="18">
        <v>85</v>
      </c>
      <c r="CS1021" s="18" t="s">
        <v>472</v>
      </c>
      <c r="CT1021" s="18">
        <v>4.0632892984134132</v>
      </c>
      <c r="CU1021" s="18">
        <v>2.9975689592422454</v>
      </c>
      <c r="CV1021" s="18">
        <v>0.93069428777355179</v>
      </c>
      <c r="CW1021" s="18">
        <v>4.7092051368200005</v>
      </c>
      <c r="CX1021" s="18">
        <v>1.6627070500649219</v>
      </c>
      <c r="CY1021" s="18">
        <v>8.7560857592124375</v>
      </c>
      <c r="CZ1021" s="18">
        <v>5.1164995524219625</v>
      </c>
      <c r="DA1021" s="18">
        <v>2.6001196555300412</v>
      </c>
      <c r="DB1021" s="18">
        <v>14.528168082683173</v>
      </c>
      <c r="DC1021" s="29">
        <f t="shared" si="75"/>
        <v>5.0404819757957497</v>
      </c>
      <c r="DD1021" s="18">
        <f t="shared" si="76"/>
        <v>4.2326248921293459</v>
      </c>
    </row>
    <row r="1022" spans="1:108" x14ac:dyDescent="0.2">
      <c r="A1022" s="18">
        <v>86</v>
      </c>
      <c r="B1022" s="18" t="s">
        <v>472</v>
      </c>
      <c r="C1022" s="18">
        <v>4.7038469963136205</v>
      </c>
      <c r="D1022" s="18">
        <v>4.7948856927417118</v>
      </c>
      <c r="E1022" s="18">
        <v>1.6865344485816691</v>
      </c>
      <c r="F1022" s="18">
        <v>6.3557258026435344</v>
      </c>
      <c r="G1022" s="18">
        <v>2.857556905723599</v>
      </c>
      <c r="H1022" s="18">
        <v>3.0646771554660091</v>
      </c>
      <c r="I1022" s="18">
        <v>1.6622870266570899</v>
      </c>
      <c r="J1022" s="18">
        <v>6.2245916063626652</v>
      </c>
      <c r="K1022" s="18">
        <v>5.1139320096877761</v>
      </c>
      <c r="L1022" s="18">
        <v>15.950730346046493</v>
      </c>
      <c r="M1022" s="18">
        <v>6.9033789747298941</v>
      </c>
      <c r="N1022" s="18">
        <v>6.5463909940143612</v>
      </c>
      <c r="O1022" s="18">
        <v>5.8920008180269337</v>
      </c>
      <c r="P1022" s="18">
        <v>4.0056238136052968</v>
      </c>
      <c r="Q1022" s="18">
        <v>4.2114265459504177</v>
      </c>
      <c r="R1022" s="18">
        <v>6.2661847329204887</v>
      </c>
      <c r="S1022" s="18">
        <v>4.4555341731189779</v>
      </c>
      <c r="T1022" s="18">
        <v>29.05027215833443</v>
      </c>
      <c r="U1022" s="18">
        <v>19.602841554564815</v>
      </c>
      <c r="V1022" s="18">
        <v>15.3139151987803</v>
      </c>
      <c r="W1022" s="18">
        <v>2.2985495864326446</v>
      </c>
      <c r="X1022" s="18">
        <v>11.301337553080575</v>
      </c>
      <c r="Y1022" s="18">
        <v>15.627954060761455</v>
      </c>
      <c r="Z1022" s="18">
        <v>7.8149538774269853</v>
      </c>
      <c r="AA1022" s="18">
        <v>7.0175801292888274</v>
      </c>
      <c r="AB1022" s="18">
        <v>3.8755054441362988</v>
      </c>
      <c r="AC1022" s="18">
        <v>5.1710412717640466</v>
      </c>
      <c r="AD1022" s="18">
        <v>6.6295815325418994</v>
      </c>
      <c r="AE1022" s="18">
        <v>8.8137526637978549</v>
      </c>
      <c r="AF1022" s="18">
        <v>14.476374283330472</v>
      </c>
      <c r="AG1022" s="18">
        <v>18.903939383629996</v>
      </c>
      <c r="AH1022" s="18">
        <v>5.7532562886514347</v>
      </c>
      <c r="AI1022" s="18">
        <v>1.8001526474795251</v>
      </c>
      <c r="AJ1022" s="18">
        <v>6.7183505826995287</v>
      </c>
      <c r="AK1022" s="18">
        <v>14.972007301093562</v>
      </c>
      <c r="AL1022" s="18">
        <v>8.5429244194545184</v>
      </c>
      <c r="AM1022" s="18">
        <v>7.220075735316775</v>
      </c>
      <c r="AN1022" s="18">
        <v>21.214286659862655</v>
      </c>
      <c r="AO1022" s="18">
        <v>2.2731842901944965</v>
      </c>
      <c r="AP1022" s="18">
        <v>11.015730255926444</v>
      </c>
      <c r="AQ1022" s="18">
        <v>35.516717183153403</v>
      </c>
      <c r="AR1022" s="29">
        <f t="shared" si="77"/>
        <v>9.0638924903486178</v>
      </c>
      <c r="AS1022" s="18">
        <f t="shared" si="78"/>
        <v>7.4617891640785743</v>
      </c>
      <c r="AV1022" s="18">
        <v>86</v>
      </c>
      <c r="AW1022" s="18" t="s">
        <v>472</v>
      </c>
      <c r="AX1022" s="18">
        <v>1.0013978057920345</v>
      </c>
      <c r="AY1022" s="18">
        <v>1.3969790415702077</v>
      </c>
      <c r="AZ1022" s="18">
        <v>0.73888340765223248</v>
      </c>
      <c r="BA1022" s="18">
        <v>2.4454384824776692</v>
      </c>
      <c r="BB1022" s="18">
        <v>3.8338287558147073</v>
      </c>
      <c r="BC1022" s="18">
        <v>5.5380663980339246</v>
      </c>
      <c r="BD1022" s="18">
        <v>1.3543609816628079</v>
      </c>
      <c r="BE1022" s="18">
        <v>7.3363700306518398</v>
      </c>
      <c r="BF1022" s="18">
        <v>5.607500569886084</v>
      </c>
      <c r="BG1022" s="18">
        <v>10.441139139545475</v>
      </c>
      <c r="BH1022" s="18">
        <v>9.5825587812899542</v>
      </c>
      <c r="BI1022" s="18">
        <v>10.021391347294005</v>
      </c>
      <c r="BJ1022" s="29">
        <f t="shared" si="79"/>
        <v>4.9414928951392456</v>
      </c>
      <c r="BK1022" s="18">
        <f t="shared" si="72"/>
        <v>3.4935531852262027</v>
      </c>
      <c r="BM1022" s="18">
        <v>86</v>
      </c>
      <c r="BN1022" s="18" t="s">
        <v>472</v>
      </c>
      <c r="BO1022" s="18">
        <v>2.1816856679364225</v>
      </c>
      <c r="BP1022" s="18">
        <v>4.8073972547243686</v>
      </c>
      <c r="BQ1022" s="18">
        <v>2.0786717286685961</v>
      </c>
      <c r="BR1022" s="18">
        <v>7.6230142827627985</v>
      </c>
      <c r="BS1022" s="18">
        <v>5.8589796671071506</v>
      </c>
      <c r="BT1022" s="18">
        <v>8.0941462866932348</v>
      </c>
      <c r="BU1022" s="18">
        <v>5.2474198223668713</v>
      </c>
      <c r="BV1022" s="18">
        <v>2.5800787672601651</v>
      </c>
      <c r="BW1022" s="18">
        <v>3.3264365009161123</v>
      </c>
      <c r="BX1022" s="18">
        <v>9.2755730319731367</v>
      </c>
      <c r="BY1022" s="18">
        <v>5.5635933733591809</v>
      </c>
      <c r="BZ1022" s="18">
        <v>6.8245197012766923</v>
      </c>
      <c r="CA1022" s="18">
        <v>7.8774891550726638</v>
      </c>
      <c r="CB1022" s="18">
        <v>5.7365931339987801</v>
      </c>
      <c r="CC1022" s="18">
        <v>3.6266578991977236</v>
      </c>
      <c r="CD1022" s="18">
        <v>6.0715652379993754</v>
      </c>
      <c r="CE1022" s="18">
        <v>11.412117387099615</v>
      </c>
      <c r="CF1022" s="18">
        <v>2.605135575914181</v>
      </c>
      <c r="CG1022" s="18">
        <v>5.1942821170933229</v>
      </c>
      <c r="CH1022" s="18">
        <v>8.0843128055031119</v>
      </c>
      <c r="CI1022" s="18">
        <v>3.6748419186858494</v>
      </c>
      <c r="CJ1022" s="18">
        <v>6.1254361302572979</v>
      </c>
      <c r="CK1022" s="18">
        <v>6.2597765366176015</v>
      </c>
      <c r="CL1022" s="18">
        <v>9.4350324711481779</v>
      </c>
      <c r="CM1022" s="18">
        <v>2.690049478162972</v>
      </c>
      <c r="CN1022" s="29">
        <f t="shared" si="73"/>
        <v>5.6901922372718161</v>
      </c>
      <c r="CO1022" s="18">
        <f t="shared" si="74"/>
        <v>2.5026249108500154</v>
      </c>
      <c r="CR1022" s="18">
        <v>86</v>
      </c>
      <c r="CS1022" s="18" t="s">
        <v>472</v>
      </c>
      <c r="CT1022" s="18">
        <v>3.6794418484759857</v>
      </c>
      <c r="CU1022" s="18">
        <v>3.1687458585851336</v>
      </c>
      <c r="CV1022" s="18">
        <v>1.1912843996834206</v>
      </c>
      <c r="CW1022" s="18">
        <v>4.0292658454594301</v>
      </c>
      <c r="CX1022" s="18">
        <v>1.3256440012102568</v>
      </c>
      <c r="CY1022" s="18">
        <v>7.613987616706468</v>
      </c>
      <c r="CZ1022" s="18">
        <v>5.0249706187437875</v>
      </c>
      <c r="DA1022" s="18">
        <v>1.9904850791098858</v>
      </c>
      <c r="DB1022" s="18">
        <v>6.566729273225933</v>
      </c>
      <c r="DC1022" s="29">
        <f t="shared" si="75"/>
        <v>3.8433949490222554</v>
      </c>
      <c r="DD1022" s="18">
        <f t="shared" si="76"/>
        <v>2.2459033583935586</v>
      </c>
    </row>
    <row r="1023" spans="1:108" x14ac:dyDescent="0.2">
      <c r="A1023" s="18">
        <v>87</v>
      </c>
      <c r="B1023" s="18" t="s">
        <v>472</v>
      </c>
      <c r="C1023" s="18">
        <v>4.7592019525202387</v>
      </c>
      <c r="D1023" s="18">
        <v>5.0014820537794566</v>
      </c>
      <c r="E1023" s="18">
        <v>1.8781809054254346</v>
      </c>
      <c r="F1023" s="18">
        <v>15.127685944902797</v>
      </c>
      <c r="G1023" s="18">
        <v>8.9155746928737294</v>
      </c>
      <c r="H1023" s="18">
        <v>6.7541340889290344</v>
      </c>
      <c r="I1023" s="18">
        <v>4.2554564478705803</v>
      </c>
      <c r="J1023" s="18">
        <v>6.8971890463034269</v>
      </c>
      <c r="K1023" s="18">
        <v>3.9690228190023955</v>
      </c>
      <c r="L1023" s="18">
        <v>12.623012685453178</v>
      </c>
      <c r="M1023" s="18">
        <v>6.1310841620689116</v>
      </c>
      <c r="N1023" s="18">
        <v>5.6167944985420935</v>
      </c>
      <c r="O1023" s="18">
        <v>3.9892012557633771</v>
      </c>
      <c r="P1023" s="18">
        <v>2.4478794391482088</v>
      </c>
      <c r="Q1023" s="18">
        <v>4.2114265459504177</v>
      </c>
      <c r="R1023" s="18">
        <v>6.7338104592578381</v>
      </c>
      <c r="S1023" s="18">
        <v>2.8982605770070546</v>
      </c>
      <c r="T1023" s="18">
        <v>20.620505683817743</v>
      </c>
      <c r="U1023" s="18">
        <v>14.346559118798226</v>
      </c>
      <c r="V1023" s="18">
        <v>9.4990369039925344</v>
      </c>
      <c r="W1023" s="18">
        <v>1.808693422253796</v>
      </c>
      <c r="X1023" s="18">
        <v>9.5116263249765129</v>
      </c>
      <c r="Y1023" s="18">
        <v>13.207998577403268</v>
      </c>
      <c r="Z1023" s="18">
        <v>5.3806412330296691</v>
      </c>
      <c r="AA1023" s="18">
        <v>5.2080885848894916</v>
      </c>
      <c r="AB1023" s="18">
        <v>2.6240388526321374</v>
      </c>
      <c r="AC1023" s="18">
        <v>3.9929427288954815</v>
      </c>
      <c r="AD1023" s="18">
        <v>4.2562442499537587</v>
      </c>
      <c r="AE1023" s="18">
        <v>8.0171736867503576</v>
      </c>
      <c r="AF1023" s="18">
        <v>10.601918879032779</v>
      </c>
      <c r="AG1023" s="18">
        <v>15.179316269438724</v>
      </c>
      <c r="AH1023" s="18">
        <v>6.3752297370314821</v>
      </c>
      <c r="AI1023" s="18">
        <v>1.8721600963959382</v>
      </c>
      <c r="AJ1023" s="18">
        <v>5.8570290974103241</v>
      </c>
      <c r="AK1023" s="18">
        <v>10.031396667350405</v>
      </c>
      <c r="AL1023" s="18">
        <v>8.5220391603776893</v>
      </c>
      <c r="AM1023" s="18">
        <v>5.0614947711076113</v>
      </c>
      <c r="AN1023" s="18">
        <v>22.643820801362835</v>
      </c>
      <c r="AO1023" s="18">
        <v>1.7909936831835427</v>
      </c>
      <c r="AP1023" s="18">
        <v>9.6061346549645723</v>
      </c>
      <c r="AQ1023" s="18">
        <v>24.473706582021148</v>
      </c>
      <c r="AR1023" s="29">
        <f t="shared" si="77"/>
        <v>7.8706874961431277</v>
      </c>
      <c r="AS1023" s="18">
        <f t="shared" si="78"/>
        <v>5.5827085972990664</v>
      </c>
      <c r="AV1023" s="18">
        <v>87</v>
      </c>
      <c r="AW1023" s="18" t="s">
        <v>472</v>
      </c>
      <c r="AX1023" s="18">
        <v>3.392898792371958</v>
      </c>
      <c r="AY1023" s="18">
        <v>3.4781895319626734</v>
      </c>
      <c r="AZ1023" s="18">
        <v>1.4977392278169737</v>
      </c>
      <c r="BA1023" s="18">
        <v>2.4836514677982544</v>
      </c>
      <c r="BB1023" s="18">
        <v>6.7304993713191532</v>
      </c>
      <c r="BC1023" s="18">
        <v>14.449317396870187</v>
      </c>
      <c r="BD1023" s="18">
        <v>1.0834887853302464</v>
      </c>
      <c r="BE1023" s="18">
        <v>6.1037402671225287</v>
      </c>
      <c r="BF1023" s="18">
        <v>4.6552834919809003</v>
      </c>
      <c r="BG1023" s="18">
        <v>6.9077883283613142</v>
      </c>
      <c r="BH1023" s="18">
        <v>6.1455849507499387</v>
      </c>
      <c r="BI1023" s="18">
        <v>6.0857634562605991</v>
      </c>
      <c r="BJ1023" s="29">
        <f t="shared" si="79"/>
        <v>5.2511620889953941</v>
      </c>
      <c r="BK1023" s="18">
        <f t="shared" si="72"/>
        <v>3.7023089151054305</v>
      </c>
      <c r="BM1023" s="18">
        <v>87</v>
      </c>
      <c r="BN1023" s="18" t="s">
        <v>472</v>
      </c>
      <c r="BO1023" s="18">
        <v>8.0318466521235514</v>
      </c>
      <c r="BP1023" s="18">
        <v>6.5568791537629743</v>
      </c>
      <c r="BQ1023" s="18">
        <v>4.9089528223078114</v>
      </c>
      <c r="BR1023" s="18">
        <v>7.6230142827627985</v>
      </c>
      <c r="BS1023" s="18">
        <v>5.1469902650330805</v>
      </c>
      <c r="BT1023" s="18">
        <v>7.2053278603351449</v>
      </c>
      <c r="BU1023" s="18">
        <v>6.9692311733923518</v>
      </c>
      <c r="BV1023" s="18">
        <v>2.1313675435592425</v>
      </c>
      <c r="BW1023" s="18">
        <v>2.8631440352708117</v>
      </c>
      <c r="BX1023" s="18">
        <v>8.5455483320647243</v>
      </c>
      <c r="BY1023" s="18">
        <v>3.837626974480167</v>
      </c>
      <c r="BZ1023" s="18">
        <v>6.9551303887253146</v>
      </c>
      <c r="CA1023" s="18">
        <v>5.8309878904822785</v>
      </c>
      <c r="CB1023" s="18">
        <v>5.6919489684239499</v>
      </c>
      <c r="CC1023" s="18">
        <v>2.7673794523066779</v>
      </c>
      <c r="CD1023" s="18">
        <v>4.2086972760728676</v>
      </c>
      <c r="CE1023" s="18">
        <v>11.488707545272629</v>
      </c>
      <c r="CF1023" s="18">
        <v>2.7554320441202678</v>
      </c>
      <c r="CG1023" s="18">
        <v>3.9967523615901044</v>
      </c>
      <c r="CH1023" s="18">
        <v>6.0443454127223575</v>
      </c>
      <c r="CI1023" s="18">
        <v>3.2861577268733773</v>
      </c>
      <c r="CJ1023" s="18">
        <v>4.6430636799194218</v>
      </c>
      <c r="CK1023" s="18">
        <v>4.0699234145501784</v>
      </c>
      <c r="CL1023" s="18">
        <v>6.8360672100368705</v>
      </c>
      <c r="CM1023" s="18">
        <v>2.2963837008708294</v>
      </c>
      <c r="CN1023" s="29">
        <f t="shared" si="73"/>
        <v>5.3876362466823915</v>
      </c>
      <c r="CO1023" s="18">
        <f t="shared" si="74"/>
        <v>2.279251292248679</v>
      </c>
      <c r="CR1023" s="18">
        <v>87</v>
      </c>
      <c r="CS1023" s="18" t="s">
        <v>472</v>
      </c>
      <c r="CT1023" s="18">
        <v>5.1191485236571905</v>
      </c>
      <c r="CU1023" s="18">
        <v>2.2267796070138228</v>
      </c>
      <c r="CV1023" s="18">
        <v>1.8986195635580894</v>
      </c>
      <c r="CW1023" s="18">
        <v>2.480527325169978</v>
      </c>
      <c r="CX1023" s="18">
        <v>0.77483451929900515</v>
      </c>
      <c r="CY1023" s="18">
        <v>6.2181304949109046</v>
      </c>
      <c r="CZ1023" s="18">
        <v>3.432358737383022</v>
      </c>
      <c r="DA1023" s="18">
        <v>1.597536836025141</v>
      </c>
      <c r="DB1023" s="18">
        <v>6.2180532838720639</v>
      </c>
      <c r="DC1023" s="29">
        <f t="shared" si="75"/>
        <v>3.3295543212099137</v>
      </c>
      <c r="DD1023" s="18">
        <f t="shared" si="76"/>
        <v>2.0436341940334928</v>
      </c>
    </row>
    <row r="1024" spans="1:108" x14ac:dyDescent="0.2">
      <c r="A1024" s="18">
        <v>88</v>
      </c>
      <c r="B1024" s="18" t="s">
        <v>472</v>
      </c>
      <c r="C1024" s="18">
        <v>4.5383118401933498</v>
      </c>
      <c r="D1024" s="18">
        <v>4.5429174229899196</v>
      </c>
      <c r="E1024" s="18">
        <v>3.0664242630360317</v>
      </c>
      <c r="F1024" s="18">
        <v>9.559860451889616</v>
      </c>
      <c r="G1024" s="18">
        <v>7.4582211373078309</v>
      </c>
      <c r="H1024" s="18">
        <v>9.4219684960421688</v>
      </c>
      <c r="I1024" s="18">
        <v>6.3499394419276296</v>
      </c>
      <c r="J1024" s="18">
        <v>8.9761297897283931</v>
      </c>
      <c r="K1024" s="18">
        <v>3.2439132747841022</v>
      </c>
      <c r="L1024" s="18">
        <v>11.451805212491722</v>
      </c>
      <c r="M1024" s="18">
        <v>6.5723950512839409</v>
      </c>
      <c r="N1024" s="18">
        <v>5.3025800988028964</v>
      </c>
      <c r="O1024" s="18">
        <v>3.5218496479085561</v>
      </c>
      <c r="P1024" s="18">
        <v>2.3811190422547872</v>
      </c>
      <c r="Q1024" s="18">
        <v>3.8513496050778113</v>
      </c>
      <c r="R1024" s="18">
        <v>5.9952000849380003</v>
      </c>
      <c r="S1024" s="18">
        <v>2.7468562088986688</v>
      </c>
      <c r="T1024" s="18">
        <v>18.260171070953071</v>
      </c>
      <c r="U1024" s="18">
        <v>12.079143825726511</v>
      </c>
      <c r="V1024" s="18">
        <v>8.9112505648283165</v>
      </c>
      <c r="W1024" s="18">
        <v>2.3173889559582097</v>
      </c>
      <c r="X1024" s="18">
        <v>10.255663360202043</v>
      </c>
      <c r="Y1024" s="18">
        <v>10.448792250064393</v>
      </c>
      <c r="Z1024" s="18">
        <v>6.0633262842105919</v>
      </c>
      <c r="AA1024" s="18">
        <v>5.1848892329904048</v>
      </c>
      <c r="AB1024" s="18">
        <v>2.5634840800675081</v>
      </c>
      <c r="AC1024" s="18">
        <v>3.7321418399623658</v>
      </c>
      <c r="AD1024" s="18">
        <v>3.7570551095270832</v>
      </c>
      <c r="AE1024" s="18">
        <v>5.7687684270032475</v>
      </c>
      <c r="AF1024" s="18">
        <v>9.0521367173137008</v>
      </c>
      <c r="AG1024" s="18">
        <v>11.55815680029149</v>
      </c>
      <c r="AH1024" s="18">
        <v>5.7742690789308249</v>
      </c>
      <c r="AI1024" s="18">
        <v>1.9133057993300733</v>
      </c>
      <c r="AJ1024" s="18">
        <v>4.9095638873573479</v>
      </c>
      <c r="AK1024" s="18">
        <v>8.6197911577591508</v>
      </c>
      <c r="AL1024" s="18">
        <v>5.2845006673251183</v>
      </c>
      <c r="AM1024" s="18">
        <v>3.7514615365078123</v>
      </c>
      <c r="AN1024" s="18">
        <v>19.079516895091523</v>
      </c>
      <c r="AO1024" s="18">
        <v>1.5843405658931338</v>
      </c>
      <c r="AP1024" s="18">
        <v>39.155445889790641</v>
      </c>
      <c r="AQ1024" s="18">
        <v>18.525828746028363</v>
      </c>
      <c r="AR1024" s="29">
        <f t="shared" si="77"/>
        <v>7.7446642393333729</v>
      </c>
      <c r="AS1024" s="18">
        <f t="shared" si="78"/>
        <v>6.6771457420684168</v>
      </c>
      <c r="AV1024" s="18">
        <v>88</v>
      </c>
      <c r="AW1024" s="18" t="s">
        <v>472</v>
      </c>
      <c r="AX1024" s="18">
        <v>5.5606117785221851</v>
      </c>
      <c r="AY1024" s="18">
        <v>5.046227119972631</v>
      </c>
      <c r="AZ1024" s="18">
        <v>2.4562923336198366</v>
      </c>
      <c r="BA1024" s="18">
        <v>3.2860553816591924</v>
      </c>
      <c r="BB1024" s="18">
        <v>8.7042103035162057</v>
      </c>
      <c r="BC1024" s="18">
        <v>16.551263408403418</v>
      </c>
      <c r="BD1024" s="18">
        <v>1.249022535047178</v>
      </c>
      <c r="BE1024" s="18">
        <v>5.405744687574753</v>
      </c>
      <c r="BF1024" s="18">
        <v>4.1968142453870136</v>
      </c>
      <c r="BG1024" s="18">
        <v>6.3002135134461499</v>
      </c>
      <c r="BH1024" s="18">
        <v>6.7829034148372038</v>
      </c>
      <c r="BI1024" s="18">
        <v>5.6582514874399772</v>
      </c>
      <c r="BJ1024" s="29">
        <f t="shared" si="79"/>
        <v>5.9331341841188134</v>
      </c>
      <c r="BK1024" s="18">
        <f t="shared" si="72"/>
        <v>4.0807866643712067</v>
      </c>
      <c r="BM1024" s="18">
        <v>88</v>
      </c>
      <c r="BN1024" s="18" t="s">
        <v>472</v>
      </c>
      <c r="BO1024" s="18">
        <v>9.2387590014083401</v>
      </c>
      <c r="BP1024" s="18">
        <v>5.8365027597925083</v>
      </c>
      <c r="BQ1024" s="18">
        <v>7.4456369657677923</v>
      </c>
      <c r="BR1024" s="18">
        <v>6.006932334897928</v>
      </c>
      <c r="BS1024" s="18">
        <v>4.7230539995651766</v>
      </c>
      <c r="BT1024" s="18">
        <v>5.1906801555357847</v>
      </c>
      <c r="BU1024" s="18">
        <v>5.0014467722203744</v>
      </c>
      <c r="BV1024" s="18">
        <v>2.2275195090861692</v>
      </c>
      <c r="BW1024" s="18">
        <v>2.5944364733324492</v>
      </c>
      <c r="BX1024" s="18">
        <v>6.5701975643143058</v>
      </c>
      <c r="BY1024" s="18">
        <v>4.2136757883937408</v>
      </c>
      <c r="BZ1024" s="18">
        <v>6.2694133081467625</v>
      </c>
      <c r="CA1024" s="18">
        <v>5.1522485593150291</v>
      </c>
      <c r="CB1024" s="18">
        <v>5.0446278532512894</v>
      </c>
      <c r="CC1024" s="18">
        <v>3.1717462084075847</v>
      </c>
      <c r="CD1024" s="18">
        <v>4.5536772402647969</v>
      </c>
      <c r="CE1024" s="18">
        <v>11.31637693209354</v>
      </c>
      <c r="CF1024" s="18">
        <v>2.605135575914181</v>
      </c>
      <c r="CG1024" s="18">
        <v>3.5925863924405435</v>
      </c>
      <c r="CH1024" s="18">
        <v>4.7976986726896751</v>
      </c>
      <c r="CI1024" s="18">
        <v>2.7384659031154195</v>
      </c>
      <c r="CJ1024" s="18">
        <v>3.714449962502743</v>
      </c>
      <c r="CK1024" s="18">
        <v>3.5785422686336177</v>
      </c>
      <c r="CL1024" s="18">
        <v>6.2532669231964366</v>
      </c>
      <c r="CM1024" s="18">
        <v>2.5369586311387913</v>
      </c>
      <c r="CN1024" s="29">
        <f t="shared" si="73"/>
        <v>4.9749614302169984</v>
      </c>
      <c r="CO1024" s="18">
        <f t="shared" si="74"/>
        <v>2.1561294624396332</v>
      </c>
      <c r="CR1024" s="18">
        <v>88</v>
      </c>
      <c r="CS1024" s="18" t="s">
        <v>472</v>
      </c>
      <c r="CT1024" s="18">
        <v>6.4629693557856331</v>
      </c>
      <c r="CU1024" s="18">
        <v>3.5969347595350665</v>
      </c>
      <c r="CV1024" s="18">
        <v>2.9503078613255878</v>
      </c>
      <c r="CW1024" s="18">
        <v>2.2412974848976748</v>
      </c>
      <c r="CX1024" s="18">
        <v>0.58266634831513275</v>
      </c>
      <c r="CY1024" s="18">
        <v>7.0218021158295061</v>
      </c>
      <c r="CZ1024" s="18">
        <v>3.1229866184285262</v>
      </c>
      <c r="DA1024" s="18">
        <v>1.3220965327732856</v>
      </c>
      <c r="DB1024" s="18">
        <v>4.968632848292641</v>
      </c>
      <c r="DC1024" s="29">
        <f t="shared" si="75"/>
        <v>3.5855215472425619</v>
      </c>
      <c r="DD1024" s="18">
        <f t="shared" si="76"/>
        <v>2.1956053444389707</v>
      </c>
    </row>
    <row r="1025" spans="1:108" x14ac:dyDescent="0.2">
      <c r="A1025" s="18">
        <v>89</v>
      </c>
      <c r="B1025" s="18" t="s">
        <v>472</v>
      </c>
      <c r="C1025" s="18">
        <v>3.8902085969512648</v>
      </c>
      <c r="D1025" s="18">
        <v>4.1297247009144273</v>
      </c>
      <c r="E1025" s="18">
        <v>6.1711763455583482</v>
      </c>
      <c r="F1025" s="18">
        <v>6.6183626008949741</v>
      </c>
      <c r="G1025" s="18">
        <v>5.3007672782899578</v>
      </c>
      <c r="H1025" s="18">
        <v>9.4716690513781092</v>
      </c>
      <c r="I1025" s="18">
        <v>6.8984945117997141</v>
      </c>
      <c r="J1025" s="18">
        <v>9.5998117779579601</v>
      </c>
      <c r="K1025" s="18">
        <v>3.3965682236597057</v>
      </c>
      <c r="L1025" s="18">
        <v>10.856908558202672</v>
      </c>
      <c r="M1025" s="18">
        <v>6.6354385994178795</v>
      </c>
      <c r="N1025" s="18">
        <v>5.4597061522906243</v>
      </c>
      <c r="O1025" s="18">
        <v>3.4217023025262638</v>
      </c>
      <c r="P1025" s="18">
        <v>2.1363327005894917</v>
      </c>
      <c r="Q1025" s="18">
        <v>3.6555192970999131</v>
      </c>
      <c r="R1025" s="18">
        <v>5.5467605385553345</v>
      </c>
      <c r="S1025" s="18">
        <v>2.0547373791130958</v>
      </c>
      <c r="T1025" s="18">
        <v>14.847917803157348</v>
      </c>
      <c r="U1025" s="18">
        <v>9.6777435434996644</v>
      </c>
      <c r="V1025" s="18">
        <v>7.7041913838681033</v>
      </c>
      <c r="W1025" s="18">
        <v>2.1289844085311738</v>
      </c>
      <c r="X1025" s="18">
        <v>10.919265107038646</v>
      </c>
      <c r="Y1025" s="18">
        <v>10.154780062774062</v>
      </c>
      <c r="Z1025" s="18">
        <v>5.4974158310176033</v>
      </c>
      <c r="AA1025" s="18">
        <v>5.1964877954066901</v>
      </c>
      <c r="AB1025" s="18">
        <v>2.6038552202790757</v>
      </c>
      <c r="AC1025" s="18">
        <v>3.7411361053352588</v>
      </c>
      <c r="AD1025" s="18">
        <v>3.2140768875172787</v>
      </c>
      <c r="AE1025" s="18">
        <v>6.0385771568458075</v>
      </c>
      <c r="AF1025" s="18">
        <v>9.5922115677153617</v>
      </c>
      <c r="AG1025" s="18">
        <v>13.154423849230607</v>
      </c>
      <c r="AH1025" s="18">
        <v>4.7068271998635351</v>
      </c>
      <c r="AI1025" s="18">
        <v>1.38868969306215</v>
      </c>
      <c r="AJ1025" s="18">
        <v>5.5124872733119554</v>
      </c>
      <c r="AK1025" s="18">
        <v>6.8477791048711412</v>
      </c>
      <c r="AL1025" s="18">
        <v>4.9920769624686674</v>
      </c>
      <c r="AM1025" s="18">
        <v>3.2304242592407024</v>
      </c>
      <c r="AN1025" s="18">
        <v>19.13669826075153</v>
      </c>
      <c r="AO1025" s="18">
        <v>1.6761849262667037</v>
      </c>
      <c r="AP1025" s="18">
        <v>39.057563571259848</v>
      </c>
      <c r="AQ1025" s="18">
        <v>21.148011447917657</v>
      </c>
      <c r="AR1025" s="29">
        <f t="shared" si="77"/>
        <v>7.4978462935714711</v>
      </c>
      <c r="AS1025" s="18">
        <f t="shared" si="78"/>
        <v>6.7142570853099866</v>
      </c>
      <c r="AV1025" s="18">
        <v>89</v>
      </c>
      <c r="AW1025" s="18" t="s">
        <v>472</v>
      </c>
      <c r="AX1025" s="18">
        <v>4.9363243723868644</v>
      </c>
      <c r="AY1025" s="18">
        <v>4.5758161172633178</v>
      </c>
      <c r="AZ1025" s="18">
        <v>3.1752071629719838</v>
      </c>
      <c r="BA1025" s="18">
        <v>3.4771065526878484</v>
      </c>
      <c r="BB1025" s="18">
        <v>6.659501633748361</v>
      </c>
      <c r="BC1025" s="18">
        <v>10.799227905369367</v>
      </c>
      <c r="BD1025" s="18">
        <v>1.3995074589887839</v>
      </c>
      <c r="BE1025" s="18">
        <v>4.4701348656070659</v>
      </c>
      <c r="BF1025" s="18">
        <v>4.0910123478419935</v>
      </c>
      <c r="BG1025" s="18">
        <v>5.804790618373981</v>
      </c>
      <c r="BH1025" s="18">
        <v>5.8496878728154487</v>
      </c>
      <c r="BI1025" s="18">
        <v>5.5199383075166013</v>
      </c>
      <c r="BJ1025" s="29">
        <f t="shared" si="79"/>
        <v>5.0631879346309692</v>
      </c>
      <c r="BK1025" s="18">
        <f t="shared" si="72"/>
        <v>2.4011061256526776</v>
      </c>
      <c r="BM1025" s="18">
        <v>89</v>
      </c>
      <c r="BN1025" s="18" t="s">
        <v>472</v>
      </c>
      <c r="BO1025" s="18">
        <v>6.0211061070475331</v>
      </c>
      <c r="BP1025" s="18">
        <v>5.7335930560932837</v>
      </c>
      <c r="BQ1025" s="18">
        <v>6.8701862218707834</v>
      </c>
      <c r="BR1025" s="18">
        <v>7.6230142827627985</v>
      </c>
      <c r="BS1025" s="18">
        <v>4.8317558067740629</v>
      </c>
      <c r="BT1025" s="18">
        <v>5.8424791971811052</v>
      </c>
      <c r="BU1025" s="18">
        <v>5.2474198223668713</v>
      </c>
      <c r="BV1025" s="18">
        <v>1.8909876297419259</v>
      </c>
      <c r="BW1025" s="18">
        <v>2.4832441467276034</v>
      </c>
      <c r="BX1025" s="18">
        <v>6.6990249675361548</v>
      </c>
      <c r="BY1025" s="18">
        <v>4.4933005952974705</v>
      </c>
      <c r="BZ1025" s="18">
        <v>6.3347217865777266</v>
      </c>
      <c r="CA1025" s="18">
        <v>5.3270760149083687</v>
      </c>
      <c r="CB1025" s="18">
        <v>4.4865950692282901</v>
      </c>
      <c r="CC1025" s="18">
        <v>2.98219967057836</v>
      </c>
      <c r="CD1025" s="18">
        <v>4.0017119469699223</v>
      </c>
      <c r="CE1025" s="18">
        <v>9.4015935666769064</v>
      </c>
      <c r="CF1025" s="18">
        <v>2.104150554885214</v>
      </c>
      <c r="CG1025" s="18">
        <v>2.8890372658978993</v>
      </c>
      <c r="CH1025" s="18">
        <v>4.7976986726896751</v>
      </c>
      <c r="CI1025" s="18">
        <v>2.5087859510856183</v>
      </c>
      <c r="CJ1025" s="18">
        <v>3.7059311258446908</v>
      </c>
      <c r="CK1025" s="18">
        <v>3.2687573880639231</v>
      </c>
      <c r="CL1025" s="18">
        <v>4.8514028288246003</v>
      </c>
      <c r="CM1025" s="18">
        <v>2.2963837008708294</v>
      </c>
      <c r="CN1025" s="29">
        <f t="shared" si="73"/>
        <v>4.6676862950600642</v>
      </c>
      <c r="CO1025" s="18">
        <f t="shared" si="74"/>
        <v>1.9020530133467215</v>
      </c>
      <c r="CR1025" s="18">
        <v>89</v>
      </c>
      <c r="CS1025" s="18" t="s">
        <v>472</v>
      </c>
      <c r="CT1025" s="18">
        <v>5.4391396510541954</v>
      </c>
      <c r="CU1025" s="18">
        <v>3.7683583114706676</v>
      </c>
      <c r="CV1025" s="18">
        <v>2.8107117594096653</v>
      </c>
      <c r="CW1025" s="18">
        <v>2.480527325169978</v>
      </c>
      <c r="CX1025" s="18">
        <v>0.44599021050413007</v>
      </c>
      <c r="CY1025" s="18">
        <v>5.0760323524049351</v>
      </c>
      <c r="CZ1025" s="18">
        <v>2.6763237350069269</v>
      </c>
      <c r="DA1025" s="18">
        <v>1.5277512926392358</v>
      </c>
      <c r="DB1025" s="18">
        <v>4.968632848292641</v>
      </c>
      <c r="DC1025" s="29">
        <f t="shared" si="75"/>
        <v>3.2437186095502639</v>
      </c>
      <c r="DD1025" s="18">
        <f t="shared" si="76"/>
        <v>1.7062951089127449</v>
      </c>
    </row>
    <row r="1026" spans="1:108" x14ac:dyDescent="0.2">
      <c r="A1026" s="18">
        <v>90</v>
      </c>
      <c r="B1026" s="18" t="s">
        <v>472</v>
      </c>
      <c r="C1026" s="18">
        <v>3.0900778663283228</v>
      </c>
      <c r="D1026" s="18">
        <v>4.1756252143901911</v>
      </c>
      <c r="E1026" s="18">
        <v>10.962455517249991</v>
      </c>
      <c r="F1026" s="18">
        <v>4.4122417339299824</v>
      </c>
      <c r="G1026" s="18">
        <v>4.2006073072193528</v>
      </c>
      <c r="H1026" s="18">
        <v>9.5607872885322109</v>
      </c>
      <c r="I1026" s="18">
        <v>7.0314786229058086</v>
      </c>
      <c r="J1026" s="18">
        <v>11.067298809086349</v>
      </c>
      <c r="K1026" s="18">
        <v>3.663712921251189</v>
      </c>
      <c r="L1026" s="18">
        <v>10.615228446090683</v>
      </c>
      <c r="M1026" s="18">
        <v>5.1223692350935197</v>
      </c>
      <c r="N1026" s="18">
        <v>6.0095907786432825</v>
      </c>
      <c r="O1026" s="18">
        <v>3.7555254518359669</v>
      </c>
      <c r="P1026" s="18">
        <v>2.6259107247518343</v>
      </c>
      <c r="Q1026" s="18">
        <v>3.7629086439457589</v>
      </c>
      <c r="R1026" s="18">
        <v>5.0599509344207219</v>
      </c>
      <c r="S1026" s="18">
        <v>2.3142829784650831</v>
      </c>
      <c r="T1026" s="18">
        <v>20.447590163853576</v>
      </c>
      <c r="U1026" s="18">
        <v>8.0596337277873538</v>
      </c>
      <c r="V1026" s="18">
        <v>7.8406409563330408</v>
      </c>
      <c r="W1026" s="18">
        <v>1.9971033957665252</v>
      </c>
      <c r="X1026" s="18">
        <v>10.939372963896973</v>
      </c>
      <c r="Y1026" s="18">
        <v>10.901122366350091</v>
      </c>
      <c r="Z1026" s="18">
        <v>5.4884337003045243</v>
      </c>
      <c r="AA1026" s="18">
        <v>5.6952593853046976</v>
      </c>
      <c r="AB1026" s="18">
        <v>3.491993176395459</v>
      </c>
      <c r="AC1026" s="18">
        <v>4.1278394427095186</v>
      </c>
      <c r="AD1026" s="18">
        <v>3.0389239241431811</v>
      </c>
      <c r="AE1026" s="18">
        <v>6.3083858866883684</v>
      </c>
      <c r="AF1026" s="18">
        <v>10.284917982317513</v>
      </c>
      <c r="AG1026" s="18">
        <v>12.090245816604529</v>
      </c>
      <c r="AH1026" s="18">
        <v>5.2279410703930651</v>
      </c>
      <c r="AI1026" s="18">
        <v>1.0492322125358466</v>
      </c>
      <c r="AJ1026" s="18">
        <v>5.4263600860265422</v>
      </c>
      <c r="AK1026" s="18">
        <v>6.2621137866913728</v>
      </c>
      <c r="AL1026" s="18">
        <v>4.7205422764116518</v>
      </c>
      <c r="AM1026" s="18">
        <v>3.3048589726378346</v>
      </c>
      <c r="AN1026" s="18">
        <v>24.683290729772224</v>
      </c>
      <c r="AO1026" s="18">
        <v>2.2272599057077938</v>
      </c>
      <c r="AP1026" s="18">
        <v>31.500544885187939</v>
      </c>
      <c r="AQ1026" s="18">
        <v>16.351335773729922</v>
      </c>
      <c r="AR1026" s="29">
        <f t="shared" si="77"/>
        <v>7.534024269797313</v>
      </c>
      <c r="AS1026" s="18">
        <f t="shared" si="78"/>
        <v>6.2428824110669767</v>
      </c>
      <c r="AV1026" s="18">
        <v>90</v>
      </c>
      <c r="AW1026" s="18" t="s">
        <v>472</v>
      </c>
      <c r="AX1026" s="18">
        <v>4.6536657460936297</v>
      </c>
      <c r="AY1026" s="18">
        <v>3.4496815988472096</v>
      </c>
      <c r="AZ1026" s="18">
        <v>2.2765636262817996</v>
      </c>
      <c r="BA1026" s="18">
        <v>3.1332171959511221</v>
      </c>
      <c r="BB1026" s="18">
        <v>6.4749107875981728</v>
      </c>
      <c r="BC1026" s="18">
        <v>9.8552394521028148</v>
      </c>
      <c r="BD1026" s="18">
        <v>1.6402820037706949</v>
      </c>
      <c r="BE1026" s="18">
        <v>4.7671548071686898</v>
      </c>
      <c r="BF1026" s="18">
        <v>3.7030664140757161</v>
      </c>
      <c r="BG1026" s="18">
        <v>7.0386501820235328</v>
      </c>
      <c r="BH1026" s="18">
        <v>6.3276778134293323</v>
      </c>
      <c r="BI1026" s="18">
        <v>6.5635717254303731</v>
      </c>
      <c r="BJ1026" s="29">
        <f t="shared" si="79"/>
        <v>4.9903067793977565</v>
      </c>
      <c r="BK1026" s="18">
        <f t="shared" si="72"/>
        <v>2.4054181233277898</v>
      </c>
      <c r="BM1026" s="18">
        <v>90</v>
      </c>
      <c r="BN1026" s="18" t="s">
        <v>472</v>
      </c>
      <c r="BO1026" s="18">
        <v>4.2414515425665194</v>
      </c>
      <c r="BP1026" s="18">
        <v>5.0426206443334376</v>
      </c>
      <c r="BQ1026" s="18">
        <v>4.1573434573371921</v>
      </c>
      <c r="BR1026" s="18">
        <v>7.6230142827627985</v>
      </c>
      <c r="BS1026" s="18">
        <v>4.8208848434064233</v>
      </c>
      <c r="BT1026" s="18">
        <v>5.8365575522466004</v>
      </c>
      <c r="BU1026" s="18">
        <v>4.6734879527834474</v>
      </c>
      <c r="BV1026" s="18">
        <v>2.0672672588289238</v>
      </c>
      <c r="BW1026" s="18">
        <v>2.7426884612014653</v>
      </c>
      <c r="BX1026" s="18">
        <v>6.0548879514269087</v>
      </c>
      <c r="BY1026" s="18">
        <v>3.9051222983332678</v>
      </c>
      <c r="BZ1026" s="18">
        <v>6.4000239955953848</v>
      </c>
      <c r="CA1026" s="18">
        <v>5.1728170760067211</v>
      </c>
      <c r="CB1026" s="18">
        <v>4.9999879733792101</v>
      </c>
      <c r="CC1026" s="18">
        <v>2.7800150794300649</v>
      </c>
      <c r="CD1026" s="18">
        <v>4.3466919111618516</v>
      </c>
      <c r="CE1026" s="18">
        <v>9.4590371044032686</v>
      </c>
      <c r="CF1026" s="18">
        <v>2.4548391077080942</v>
      </c>
      <c r="CG1026" s="18">
        <v>2.7842544541414211</v>
      </c>
      <c r="CH1026" s="18">
        <v>5.1376932381531342</v>
      </c>
      <c r="CI1026" s="18">
        <v>2.38511447918229</v>
      </c>
      <c r="CJ1026" s="18">
        <v>4.0467058565439906</v>
      </c>
      <c r="CK1026" s="18">
        <v>2.9055628063851628</v>
      </c>
      <c r="CL1026" s="18">
        <v>6.143008798990361</v>
      </c>
      <c r="CM1026" s="18">
        <v>2.6244385152809482</v>
      </c>
      <c r="CN1026" s="29">
        <f t="shared" si="73"/>
        <v>4.5122206656635555</v>
      </c>
      <c r="CO1026" s="18">
        <f t="shared" si="74"/>
        <v>1.7886559009629908</v>
      </c>
      <c r="CR1026" s="18">
        <v>90</v>
      </c>
      <c r="CS1026" s="18" t="s">
        <v>472</v>
      </c>
      <c r="CT1026" s="18">
        <v>5.0231613213623012</v>
      </c>
      <c r="CU1026" s="18">
        <v>4.1965472124206009</v>
      </c>
      <c r="CV1026" s="18">
        <v>2.457057579555848</v>
      </c>
      <c r="CW1026" s="18">
        <v>2.2286778116500225</v>
      </c>
      <c r="CX1026" s="18">
        <v>0.52820128770284891</v>
      </c>
      <c r="CY1026" s="18">
        <v>6.0911900933651753</v>
      </c>
      <c r="CZ1026" s="18">
        <v>2.5664900690131813</v>
      </c>
      <c r="DA1026" s="18">
        <v>1.5681545626807876</v>
      </c>
      <c r="DB1026" s="18">
        <v>6.0437152891951289</v>
      </c>
      <c r="DC1026" s="29">
        <f t="shared" si="75"/>
        <v>3.4114661363273218</v>
      </c>
      <c r="DD1026" s="18">
        <f t="shared" si="76"/>
        <v>2.0018257906102424</v>
      </c>
    </row>
    <row r="1027" spans="1:108" x14ac:dyDescent="0.2">
      <c r="A1027" s="18">
        <v>91</v>
      </c>
      <c r="B1027" s="18" t="s">
        <v>472</v>
      </c>
      <c r="C1027" s="18">
        <v>3.1589404912743557</v>
      </c>
      <c r="D1027" s="18">
        <v>4.1526749576523097</v>
      </c>
      <c r="E1027" s="18">
        <v>15.332106596355473</v>
      </c>
      <c r="F1027" s="18">
        <v>4.5698217958560532</v>
      </c>
      <c r="G1027" s="18">
        <v>3.0861604706101367</v>
      </c>
      <c r="H1027" s="18">
        <v>9.1740369901134535</v>
      </c>
      <c r="I1027" s="18">
        <v>6.4164330932772433</v>
      </c>
      <c r="J1027" s="18">
        <v>11.421939942956207</v>
      </c>
      <c r="K1027" s="18">
        <v>3.7400374698073473</v>
      </c>
      <c r="L1027" s="18">
        <v>11.842207703478874</v>
      </c>
      <c r="M1027" s="18">
        <v>5.1854158093661864</v>
      </c>
      <c r="N1027" s="18">
        <v>6.1928856540941686</v>
      </c>
      <c r="O1027" s="18">
        <v>4.3397169646014015</v>
      </c>
      <c r="P1027" s="18">
        <v>2.3143586453613656</v>
      </c>
      <c r="Q1027" s="18">
        <v>4.1861589994384891</v>
      </c>
      <c r="R1027" s="18">
        <v>4.7290158050127511</v>
      </c>
      <c r="S1027" s="18">
        <v>2.1412511946538948</v>
      </c>
      <c r="T1027" s="18">
        <v>16.686617429069209</v>
      </c>
      <c r="U1027" s="18">
        <v>8.028714419341668</v>
      </c>
      <c r="V1027" s="18">
        <v>8.5543813670849396</v>
      </c>
      <c r="W1027" s="18">
        <v>1.5449259706388063</v>
      </c>
      <c r="X1027" s="18">
        <v>11.602974710733577</v>
      </c>
      <c r="Y1027" s="18">
        <v>10.991586652665141</v>
      </c>
      <c r="Z1027" s="18">
        <v>4.8776091441871872</v>
      </c>
      <c r="AA1027" s="18">
        <v>5.7300572996200696</v>
      </c>
      <c r="AB1027" s="18">
        <v>3.3708836312661998</v>
      </c>
      <c r="AC1027" s="18">
        <v>4.0648882184889468</v>
      </c>
      <c r="AD1027" s="18">
        <v>3.0651970367972168</v>
      </c>
      <c r="AE1027" s="18">
        <v>6.0771212611090304</v>
      </c>
      <c r="AF1027" s="18">
        <v>10.871957431347909</v>
      </c>
      <c r="AG1027" s="18">
        <v>12.696234193311208</v>
      </c>
      <c r="AH1027" s="18">
        <v>4.874928009189861</v>
      </c>
      <c r="AI1027" s="18">
        <v>1.0698060515155849</v>
      </c>
      <c r="AJ1027" s="18">
        <v>6.2876815713157468</v>
      </c>
      <c r="AK1027" s="18">
        <v>6.2621137866913728</v>
      </c>
      <c r="AL1027" s="18">
        <v>5.6186948903352265</v>
      </c>
      <c r="AM1027" s="18">
        <v>4.1980641003777901</v>
      </c>
      <c r="AN1027" s="18">
        <v>21.614556219482704</v>
      </c>
      <c r="AO1027" s="18">
        <v>2.0206067884173851</v>
      </c>
      <c r="AP1027" s="18">
        <v>17.071770197956525</v>
      </c>
      <c r="AQ1027" s="18">
        <v>15.988918913959102</v>
      </c>
      <c r="AR1027" s="29">
        <f t="shared" si="77"/>
        <v>7.1988646799710283</v>
      </c>
      <c r="AS1027" s="18">
        <f t="shared" si="78"/>
        <v>4.9173547032696199</v>
      </c>
      <c r="AV1027" s="18">
        <v>91</v>
      </c>
      <c r="AW1027" s="18" t="s">
        <v>472</v>
      </c>
      <c r="AX1027" s="18">
        <v>3.5108390994696634</v>
      </c>
      <c r="AY1027" s="18">
        <v>3.2501123823552538</v>
      </c>
      <c r="AZ1027" s="18">
        <v>1.6774679351550104</v>
      </c>
      <c r="BA1027" s="18">
        <v>3.0185782399893668</v>
      </c>
      <c r="BB1027" s="18">
        <v>5.7081450364352309</v>
      </c>
      <c r="BC1027" s="18">
        <v>8.8734914607055995</v>
      </c>
      <c r="BD1027" s="18">
        <v>1.4446506025031129</v>
      </c>
      <c r="BE1027" s="18">
        <v>4.4107320178476668</v>
      </c>
      <c r="BF1027" s="18">
        <v>4.2320759018008181</v>
      </c>
      <c r="BG1027" s="18">
        <v>6.5619372207705862</v>
      </c>
      <c r="BH1027" s="18">
        <v>7.1698491092082621</v>
      </c>
      <c r="BI1027" s="18">
        <v>5.9474502763372223</v>
      </c>
      <c r="BJ1027" s="29">
        <f t="shared" si="79"/>
        <v>4.6504441068814835</v>
      </c>
      <c r="BK1027" s="18">
        <f t="shared" si="72"/>
        <v>2.3253375243953625</v>
      </c>
      <c r="BM1027" s="18">
        <v>91</v>
      </c>
      <c r="BN1027" s="18" t="s">
        <v>472</v>
      </c>
      <c r="BO1027" s="18">
        <v>3.6198595061559091</v>
      </c>
      <c r="BP1027" s="18">
        <v>4.7485921129950928</v>
      </c>
      <c r="BQ1027" s="18">
        <v>3.64061075057782</v>
      </c>
      <c r="BR1027" s="18">
        <v>7.5277272216923716</v>
      </c>
      <c r="BS1027" s="18">
        <v>4.8915421920623254</v>
      </c>
      <c r="BT1027" s="18">
        <v>4.5092558239587648</v>
      </c>
      <c r="BU1027" s="18">
        <v>6.3952993038089279</v>
      </c>
      <c r="BV1027" s="18">
        <v>2.1794435263227059</v>
      </c>
      <c r="BW1027" s="18">
        <v>2.6129663039645341</v>
      </c>
      <c r="BX1027" s="18">
        <v>6.3554824772932879</v>
      </c>
      <c r="BY1027" s="18">
        <v>4.4258052714443696</v>
      </c>
      <c r="BZ1027" s="18">
        <v>6.2367622036379338</v>
      </c>
      <c r="CA1027" s="18">
        <v>5.1213967715347</v>
      </c>
      <c r="CB1027" s="18">
        <v>5.0446278532512894</v>
      </c>
      <c r="CC1027" s="18">
        <v>2.9063810554466705</v>
      </c>
      <c r="CD1027" s="18">
        <v>5.1056425335596725</v>
      </c>
      <c r="CE1027" s="18">
        <v>8.5399405007814586</v>
      </c>
      <c r="CF1027" s="18">
        <v>2.4548391077080942</v>
      </c>
      <c r="CG1027" s="18">
        <v>2.6195932864648581</v>
      </c>
      <c r="CH1027" s="18">
        <v>4.4577041072262169</v>
      </c>
      <c r="CI1027" s="18">
        <v>2.4027808631219614</v>
      </c>
      <c r="CJ1027" s="18">
        <v>4.6941799713103824</v>
      </c>
      <c r="CK1027" s="18">
        <v>3.18329899491038</v>
      </c>
      <c r="CL1027" s="18">
        <v>5.6389660432974003</v>
      </c>
      <c r="CM1027" s="18">
        <v>1.9245868448388204</v>
      </c>
      <c r="CN1027" s="29">
        <f t="shared" si="73"/>
        <v>4.4494913850946372</v>
      </c>
      <c r="CO1027" s="18">
        <f t="shared" si="74"/>
        <v>1.7268090961507392</v>
      </c>
      <c r="CR1027" s="18">
        <v>91</v>
      </c>
      <c r="CS1027" s="18" t="s">
        <v>472</v>
      </c>
      <c r="CT1027" s="18">
        <v>3.9033444143359746</v>
      </c>
      <c r="CU1027" s="18">
        <v>4.2821356620920454</v>
      </c>
      <c r="CV1027" s="18">
        <v>2.2988325815509159</v>
      </c>
      <c r="CW1027" s="18">
        <v>2.4679439153511984</v>
      </c>
      <c r="CX1027" s="18">
        <v>0.57341767611965444</v>
      </c>
      <c r="CY1027" s="18">
        <v>6.5564351926964068</v>
      </c>
      <c r="CZ1027" s="18">
        <v>2.4108893001301865</v>
      </c>
      <c r="DA1027" s="18">
        <v>1.4322747694284803</v>
      </c>
      <c r="DB1027" s="18">
        <v>4.5327878616003039</v>
      </c>
      <c r="DC1027" s="29">
        <f t="shared" si="75"/>
        <v>3.1620068192561299</v>
      </c>
      <c r="DD1027" s="18">
        <f t="shared" si="76"/>
        <v>1.8265127985390659</v>
      </c>
    </row>
    <row r="1028" spans="1:108" x14ac:dyDescent="0.2">
      <c r="A1028" s="18">
        <v>92</v>
      </c>
      <c r="B1028" s="18" t="s">
        <v>472</v>
      </c>
      <c r="C1028" s="18">
        <v>2.9796328101648779</v>
      </c>
      <c r="D1028" s="18">
        <v>4.3132827044206721</v>
      </c>
      <c r="E1028" s="18">
        <v>15.983723684096368</v>
      </c>
      <c r="F1028" s="18">
        <v>5.7254055549392513</v>
      </c>
      <c r="G1028" s="18">
        <v>2.7718302259844285</v>
      </c>
      <c r="H1028" s="18">
        <v>6.5854187938039637</v>
      </c>
      <c r="I1028" s="18">
        <v>4.9203738118079228</v>
      </c>
      <c r="J1028" s="18">
        <v>8.4747376047664442</v>
      </c>
      <c r="K1028" s="18">
        <v>3.2439132747841022</v>
      </c>
      <c r="L1028" s="18">
        <v>9.165162050995546</v>
      </c>
      <c r="M1028" s="18">
        <v>5.6109665680824126</v>
      </c>
      <c r="N1028" s="18">
        <v>5.5775412655973549</v>
      </c>
      <c r="O1028" s="18">
        <v>3.0211129209970942</v>
      </c>
      <c r="P1028" s="18">
        <v>1.9805566608942575</v>
      </c>
      <c r="Q1028" s="18">
        <v>3.1227721970863347</v>
      </c>
      <c r="R1028" s="18">
        <v>5.7817716746621448</v>
      </c>
      <c r="S1028" s="18">
        <v>2.2061375944918917</v>
      </c>
      <c r="T1028" s="18">
        <v>14.092843129217918</v>
      </c>
      <c r="U1028" s="18">
        <v>8.3688268122442118</v>
      </c>
      <c r="V1028" s="18">
        <v>10.065830226137093</v>
      </c>
      <c r="W1028" s="18">
        <v>1.5449259706388063</v>
      </c>
      <c r="X1028" s="18">
        <v>11.462211990814048</v>
      </c>
      <c r="Y1028" s="18">
        <v>12.506886245807156</v>
      </c>
      <c r="Z1028" s="18">
        <v>6.1711187514854471</v>
      </c>
      <c r="AA1028" s="18">
        <v>5.9968398246602428</v>
      </c>
      <c r="AB1028" s="18">
        <v>3.7543958990070396</v>
      </c>
      <c r="AC1028" s="18">
        <v>4.1008600999467113</v>
      </c>
      <c r="AD1028" s="18">
        <v>3.1002272931761943</v>
      </c>
      <c r="AE1028" s="18">
        <v>5.3704777050681631</v>
      </c>
      <c r="AF1028" s="18">
        <v>10.660623500204398</v>
      </c>
      <c r="AG1028" s="18">
        <v>14.706350146810305</v>
      </c>
      <c r="AH1028" s="18">
        <v>5.0640416087955789</v>
      </c>
      <c r="AI1028" s="18">
        <v>1.1932451353433315</v>
      </c>
      <c r="AJ1028" s="18">
        <v>6.0292834719811497</v>
      </c>
      <c r="AK1028" s="18">
        <v>5.9167204584679105</v>
      </c>
      <c r="AL1028" s="18">
        <v>5.0129622215454974</v>
      </c>
      <c r="AM1028" s="18">
        <v>3.4388397417988279</v>
      </c>
      <c r="AN1028" s="18">
        <v>18.29803701120229</v>
      </c>
      <c r="AO1028" s="18">
        <v>1.8369180676702455</v>
      </c>
      <c r="AP1028" s="18">
        <v>18.912074312905098</v>
      </c>
      <c r="AQ1028" s="18">
        <v>18.01418334078167</v>
      </c>
      <c r="AR1028" s="29">
        <f t="shared" si="77"/>
        <v>7.0020259112996195</v>
      </c>
      <c r="AS1028" s="18">
        <f t="shared" si="78"/>
        <v>4.8992889036574816</v>
      </c>
      <c r="AV1028" s="18">
        <v>92</v>
      </c>
      <c r="AW1028" s="18" t="s">
        <v>472</v>
      </c>
      <c r="AX1028" s="18">
        <v>3.2988451297497376</v>
      </c>
      <c r="AY1028" s="18">
        <v>2.865230652865816</v>
      </c>
      <c r="AZ1028" s="18">
        <v>1.5376802186295673</v>
      </c>
      <c r="BA1028" s="18">
        <v>2.6746338609555624</v>
      </c>
      <c r="BB1028" s="18">
        <v>4.6147929639805172</v>
      </c>
      <c r="BC1028" s="18">
        <v>7.8665696383511294</v>
      </c>
      <c r="BD1028" s="18">
        <v>1.068439959554921</v>
      </c>
      <c r="BE1028" s="18">
        <v>5.286938992055954</v>
      </c>
      <c r="BF1028" s="18">
        <v>4.5847432508496837</v>
      </c>
      <c r="BG1028" s="18">
        <v>8.2818781729667386</v>
      </c>
      <c r="BH1028" s="18">
        <v>7.4202262491182109</v>
      </c>
      <c r="BI1028" s="18">
        <v>6.7899017849279728</v>
      </c>
      <c r="BJ1028" s="29">
        <f t="shared" si="79"/>
        <v>4.6908234061671514</v>
      </c>
      <c r="BK1028" s="18">
        <f t="shared" si="72"/>
        <v>2.5060306261475449</v>
      </c>
      <c r="BM1028" s="18">
        <v>92</v>
      </c>
      <c r="BN1028" s="18" t="s">
        <v>472</v>
      </c>
      <c r="BO1028" s="18">
        <v>3.6685923218105003</v>
      </c>
      <c r="BP1028" s="18">
        <v>4.5133659006940583</v>
      </c>
      <c r="BQ1028" s="18">
        <v>3.3352706439371294</v>
      </c>
      <c r="BR1028" s="18">
        <v>7.085589989298537</v>
      </c>
      <c r="BS1028" s="18">
        <v>4.3697750827531747</v>
      </c>
      <c r="BT1028" s="18">
        <v>6.5653806411884217</v>
      </c>
      <c r="BU1028" s="18">
        <v>3.5256084713413904</v>
      </c>
      <c r="BV1028" s="18">
        <v>2.0031669740986051</v>
      </c>
      <c r="BW1028" s="18">
        <v>2.8446142046387268</v>
      </c>
      <c r="BX1028" s="18">
        <v>7.557877070666418</v>
      </c>
      <c r="BY1028" s="18">
        <v>4.3197396042604366</v>
      </c>
      <c r="BZ1028" s="18">
        <v>6.1061452467760047</v>
      </c>
      <c r="CA1028" s="18">
        <v>4.9568545615444144</v>
      </c>
      <c r="CB1028" s="18">
        <v>4.3526668582065495</v>
      </c>
      <c r="CC1028" s="18">
        <v>2.9948352977017474</v>
      </c>
      <c r="CD1028" s="18">
        <v>4.0017119469699223</v>
      </c>
      <c r="CE1028" s="18">
        <v>9.0952255812120271</v>
      </c>
      <c r="CF1028" s="18">
        <v>2.0540549384745068</v>
      </c>
      <c r="CG1028" s="18">
        <v>2.4549349928574093</v>
      </c>
      <c r="CH1028" s="18">
        <v>3.7399402200980472</v>
      </c>
      <c r="CI1028" s="18">
        <v>2.6324608151517621</v>
      </c>
      <c r="CJ1028" s="18">
        <v>5.0349547020096832</v>
      </c>
      <c r="CK1028" s="18">
        <v>3.6105889096930679</v>
      </c>
      <c r="CL1028" s="18">
        <v>5.9382428471075102</v>
      </c>
      <c r="CM1028" s="18">
        <v>2.405736705374744</v>
      </c>
      <c r="CN1028" s="29">
        <f t="shared" si="73"/>
        <v>4.3666933811145903</v>
      </c>
      <c r="CO1028" s="18">
        <f t="shared" si="74"/>
        <v>1.8266644920036654</v>
      </c>
      <c r="CR1028" s="18">
        <v>92</v>
      </c>
      <c r="CS1028" s="18" t="s">
        <v>472</v>
      </c>
      <c r="CT1028" s="18">
        <v>5.4391396510541954</v>
      </c>
      <c r="CU1028" s="18">
        <v>1.7985907060638897</v>
      </c>
      <c r="CV1028" s="18">
        <v>2.0568445615630222</v>
      </c>
      <c r="CW1028" s="18">
        <v>2.8456637904878219</v>
      </c>
      <c r="CX1028" s="18">
        <v>0.63610443636683078</v>
      </c>
      <c r="CY1028" s="18">
        <v>6.4296166149525433</v>
      </c>
      <c r="CZ1028" s="18">
        <v>2.3742745633987234</v>
      </c>
      <c r="DA1028" s="18">
        <v>1.178865882798759</v>
      </c>
      <c r="DB1028" s="18">
        <v>6.5086203275441736</v>
      </c>
      <c r="DC1028" s="29">
        <f t="shared" si="75"/>
        <v>3.2519689482477738</v>
      </c>
      <c r="DD1028" s="18">
        <f t="shared" si="76"/>
        <v>2.2667020088835659</v>
      </c>
    </row>
    <row r="1029" spans="1:108" x14ac:dyDescent="0.2">
      <c r="A1029" s="18">
        <v>93</v>
      </c>
      <c r="B1029" s="18" t="s">
        <v>472</v>
      </c>
      <c r="C1029" s="18">
        <v>2.9934053351540846</v>
      </c>
      <c r="D1029" s="18">
        <v>4.7261670737184946</v>
      </c>
      <c r="E1029" s="18">
        <v>16.941978046552229</v>
      </c>
      <c r="F1029" s="18">
        <v>6.1981457407174636</v>
      </c>
      <c r="G1029" s="18">
        <v>3.4147803240282073</v>
      </c>
      <c r="H1029" s="18">
        <v>5.6631973781259548</v>
      </c>
      <c r="I1029" s="18">
        <v>5.4356820560051995</v>
      </c>
      <c r="J1029" s="18">
        <v>9.2696271959540724</v>
      </c>
      <c r="K1029" s="18">
        <v>3.7400374698073473</v>
      </c>
      <c r="L1029" s="18">
        <v>11.786435919052138</v>
      </c>
      <c r="M1029" s="18">
        <v>5.453353158539473</v>
      </c>
      <c r="N1029" s="18">
        <v>6.336927296600317</v>
      </c>
      <c r="O1029" s="18">
        <v>3.7722180113642874</v>
      </c>
      <c r="P1029" s="18">
        <v>2.06957230369607</v>
      </c>
      <c r="Q1029" s="18">
        <v>3.8387143157084131</v>
      </c>
      <c r="R1029" s="18">
        <v>5.1270979599472772</v>
      </c>
      <c r="S1029" s="18">
        <v>2.6603423933578694</v>
      </c>
      <c r="T1029" s="18">
        <v>15.724032511063918</v>
      </c>
      <c r="U1029" s="18">
        <v>8.5646484394549756</v>
      </c>
      <c r="V1029" s="18">
        <v>10.422699423880468</v>
      </c>
      <c r="W1029" s="18">
        <v>2.543477668522069</v>
      </c>
      <c r="X1029" s="18">
        <v>11.985051017731124</v>
      </c>
      <c r="Y1029" s="18">
        <v>12.936601376102894</v>
      </c>
      <c r="Z1029" s="18">
        <v>6.1531527653798124</v>
      </c>
      <c r="AA1029" s="18">
        <v>5.9040468711969281</v>
      </c>
      <c r="AB1029" s="18">
        <v>3.6534699862308422</v>
      </c>
      <c r="AC1029" s="18">
        <v>4.4066254090325483</v>
      </c>
      <c r="AD1029" s="18">
        <v>3.0126508114891459</v>
      </c>
      <c r="AE1029" s="18">
        <v>6.2312976781619218</v>
      </c>
      <c r="AF1029" s="18">
        <v>10.954142097605295</v>
      </c>
      <c r="AG1029" s="18">
        <v>14.942833208124513</v>
      </c>
      <c r="AH1029" s="18">
        <v>5.6523951978921207</v>
      </c>
      <c r="AI1029" s="18">
        <v>1.0903779154699818</v>
      </c>
      <c r="AJ1029" s="18">
        <v>5.5986309980757261</v>
      </c>
      <c r="AK1029" s="18">
        <v>5.7965859051274631</v>
      </c>
      <c r="AL1029" s="18">
        <v>4.9085284067161403</v>
      </c>
      <c r="AM1029" s="18">
        <v>3.2304242592407024</v>
      </c>
      <c r="AN1029" s="18">
        <v>21.271468025522662</v>
      </c>
      <c r="AO1029" s="18">
        <v>2.4339130229982024</v>
      </c>
      <c r="AP1029" s="18">
        <v>27.428381068716401</v>
      </c>
      <c r="AQ1029" s="18">
        <v>18.632418810012592</v>
      </c>
      <c r="AR1029" s="29">
        <f t="shared" si="77"/>
        <v>7.6318423134653024</v>
      </c>
      <c r="AS1029" s="18">
        <f t="shared" si="78"/>
        <v>5.8120252726706552</v>
      </c>
      <c r="AV1029" s="18">
        <v>93</v>
      </c>
      <c r="AW1029" s="18" t="s">
        <v>472</v>
      </c>
      <c r="AX1029" s="18">
        <v>3.7701087197139862</v>
      </c>
      <c r="AY1029" s="18">
        <v>3.1503291425776467</v>
      </c>
      <c r="AZ1029" s="18">
        <v>1.6974365134550955</v>
      </c>
      <c r="BA1029" s="18">
        <v>2.4072254971570839</v>
      </c>
      <c r="BB1029" s="18">
        <v>4.6999891585541773</v>
      </c>
      <c r="BC1029" s="18">
        <v>8.5714151556603024</v>
      </c>
      <c r="BD1029" s="18">
        <v>1.113586436880897</v>
      </c>
      <c r="BE1029" s="18">
        <v>5.286938992055954</v>
      </c>
      <c r="BF1029" s="18">
        <v>4.8668872870709405</v>
      </c>
      <c r="BG1029" s="18">
        <v>7.5901490370171985</v>
      </c>
      <c r="BH1029" s="18">
        <v>7.4885105263487652</v>
      </c>
      <c r="BI1029" s="18">
        <v>6.6767367551791743</v>
      </c>
      <c r="BJ1029" s="29">
        <f t="shared" si="79"/>
        <v>4.7766094351392683</v>
      </c>
      <c r="BK1029" s="18">
        <f t="shared" si="72"/>
        <v>2.4857202010783244</v>
      </c>
      <c r="BM1029" s="18">
        <v>93</v>
      </c>
      <c r="BN1029" s="18" t="s">
        <v>472</v>
      </c>
      <c r="BO1029" s="18">
        <v>3.5954638469386642</v>
      </c>
      <c r="BP1029" s="18">
        <v>3.9988145595059708</v>
      </c>
      <c r="BQ1029" s="18">
        <v>3.675842474792542</v>
      </c>
      <c r="BR1029" s="18">
        <v>7.5925197887067357</v>
      </c>
      <c r="BS1029" s="18">
        <v>4.4132589362237313</v>
      </c>
      <c r="BT1029" s="18">
        <v>3.1641806282378262</v>
      </c>
      <c r="BU1029" s="18">
        <v>3.8535830330535266</v>
      </c>
      <c r="BV1029" s="18">
        <v>1.9871395952688524</v>
      </c>
      <c r="BW1029" s="18">
        <v>2.4554477329279338</v>
      </c>
      <c r="BX1029" s="18">
        <v>6.9566797739798529</v>
      </c>
      <c r="BY1029" s="18">
        <v>4.0690416291962119</v>
      </c>
      <c r="BZ1029" s="18">
        <v>6.1061452467760047</v>
      </c>
      <c r="CA1029" s="18">
        <v>5.2550871937446555</v>
      </c>
      <c r="CB1029" s="18">
        <v>4.5089150091643289</v>
      </c>
      <c r="CC1029" s="18">
        <v>2.7547438251832905</v>
      </c>
      <c r="CD1029" s="18">
        <v>4.2777012171478912</v>
      </c>
      <c r="CE1029" s="18">
        <v>8.8654514303065746</v>
      </c>
      <c r="CF1029" s="18">
        <v>2.5550399595034738</v>
      </c>
      <c r="CG1029" s="18">
        <v>2.3202130031408887</v>
      </c>
      <c r="CH1029" s="18">
        <v>4.9488122039294771</v>
      </c>
      <c r="CI1029" s="18">
        <v>2.4381170231641187</v>
      </c>
      <c r="CJ1029" s="18">
        <v>5.1116291390961246</v>
      </c>
      <c r="CK1029" s="18">
        <v>3.0017027295635135</v>
      </c>
      <c r="CL1029" s="18">
        <v>5.3081886464286887</v>
      </c>
      <c r="CM1029" s="18">
        <v>1.9683288864607111</v>
      </c>
      <c r="CN1029" s="29">
        <f t="shared" si="73"/>
        <v>4.2072819004976649</v>
      </c>
      <c r="CO1029" s="18">
        <f t="shared" si="74"/>
        <v>1.7802941217883026</v>
      </c>
      <c r="CR1029" s="18">
        <v>93</v>
      </c>
      <c r="CS1029" s="18" t="s">
        <v>472</v>
      </c>
      <c r="CT1029" s="18">
        <v>5.2471652464644176</v>
      </c>
      <c r="CU1029" s="18">
        <v>1.9697676054067779</v>
      </c>
      <c r="CV1029" s="18">
        <v>1.9358505515690756</v>
      </c>
      <c r="CW1029" s="18">
        <v>1.8887081659697373</v>
      </c>
      <c r="CX1029" s="18">
        <v>0.64638008112289502</v>
      </c>
      <c r="CY1029" s="18">
        <v>5.7527635717778054</v>
      </c>
      <c r="CZ1029" s="18">
        <v>2.5774718539824595</v>
      </c>
      <c r="DA1029" s="18">
        <v>1.4065626360591053</v>
      </c>
      <c r="DB1029" s="18">
        <v>4.7071258562772389</v>
      </c>
      <c r="DC1029" s="29">
        <f t="shared" si="75"/>
        <v>2.9035328409588348</v>
      </c>
      <c r="DD1029" s="18">
        <f t="shared" si="76"/>
        <v>1.8420045523354396</v>
      </c>
    </row>
    <row r="1030" spans="1:108" x14ac:dyDescent="0.2">
      <c r="A1030" s="18">
        <v>94</v>
      </c>
      <c r="B1030" s="18" t="s">
        <v>472</v>
      </c>
      <c r="C1030" s="18">
        <v>3.448693228547278</v>
      </c>
      <c r="D1030" s="18">
        <v>4.3591391674996256</v>
      </c>
      <c r="E1030" s="18">
        <v>17.095304043322052</v>
      </c>
      <c r="F1030" s="18">
        <v>6.1456224151167618</v>
      </c>
      <c r="G1030" s="18">
        <v>3.5576572091755745</v>
      </c>
      <c r="H1030" s="18">
        <v>7.4185219723278726</v>
      </c>
      <c r="I1030" s="18">
        <v>5.4024352303303926</v>
      </c>
      <c r="J1030" s="18">
        <v>10.137888790718868</v>
      </c>
      <c r="K1030" s="18">
        <v>4.3506572653097599</v>
      </c>
      <c r="L1030" s="18">
        <v>13.069186960867066</v>
      </c>
      <c r="M1030" s="18"/>
      <c r="N1030" s="18">
        <v>6.8998963339345556</v>
      </c>
      <c r="O1030" s="18">
        <v>4.3397169646014015</v>
      </c>
      <c r="P1030" s="18">
        <v>2.4033742881631781</v>
      </c>
      <c r="Q1030" s="18">
        <v>3.716582281818166</v>
      </c>
      <c r="R1030" s="18">
        <v>5.3141482504822166</v>
      </c>
      <c r="S1030" s="18">
        <v>2.2493965786270862</v>
      </c>
      <c r="T1030" s="18">
        <v>17.421514613975233</v>
      </c>
      <c r="U1030" s="18">
        <v>9.0799709064949869</v>
      </c>
      <c r="V1030" s="18">
        <v>9.4675483860956149</v>
      </c>
      <c r="W1030" s="18">
        <v>3.2971012843159078</v>
      </c>
      <c r="X1030" s="18">
        <v>12.668760621426053</v>
      </c>
      <c r="Y1030" s="18">
        <v>11.692694641906034</v>
      </c>
      <c r="Z1030" s="18">
        <v>6.1082403871349396</v>
      </c>
      <c r="AA1030" s="18">
        <v>6.0664356532909869</v>
      </c>
      <c r="AB1030" s="18">
        <v>3.814950671571669</v>
      </c>
      <c r="AC1030" s="18">
        <v>4.2177700096928969</v>
      </c>
      <c r="AD1030" s="18">
        <v>2.9250726483228875</v>
      </c>
      <c r="AE1030" s="18">
        <v>4.9721894499557511</v>
      </c>
      <c r="AF1030" s="18">
        <v>10.871957431347909</v>
      </c>
      <c r="AG1030" s="18">
        <v>12.533653330198728</v>
      </c>
      <c r="AH1030" s="18">
        <v>6.0894579073040882</v>
      </c>
      <c r="AI1030" s="18">
        <v>1.4401233029988247</v>
      </c>
      <c r="AJ1030" s="18">
        <v>5.8570290974103241</v>
      </c>
      <c r="AK1030" s="18">
        <v>7.5986330379882894</v>
      </c>
      <c r="AL1030" s="18">
        <v>5.0756255182211953</v>
      </c>
      <c r="AM1030" s="18">
        <v>3.1708782034768412</v>
      </c>
      <c r="AN1030" s="18">
        <v>20.775894969933464</v>
      </c>
      <c r="AO1030" s="18">
        <v>3.0079523989825616</v>
      </c>
      <c r="AP1030" s="18">
        <v>25.685963031220222</v>
      </c>
      <c r="AQ1030" s="18">
        <v>18.675057291504231</v>
      </c>
      <c r="AR1030" s="29">
        <f t="shared" si="77"/>
        <v>7.8105673943902882</v>
      </c>
      <c r="AS1030" s="18">
        <f t="shared" si="78"/>
        <v>5.6486069156643124</v>
      </c>
      <c r="AV1030" s="18">
        <v>94</v>
      </c>
      <c r="AW1030" s="18" t="s">
        <v>472</v>
      </c>
      <c r="AX1030" s="18">
        <v>3.5578659307807734</v>
      </c>
      <c r="AY1030" s="18">
        <v>2.9079952894757533</v>
      </c>
      <c r="AZ1030" s="18">
        <v>1.7972870733803683</v>
      </c>
      <c r="BA1030" s="18">
        <v>2.7129018685732258</v>
      </c>
      <c r="BB1030" s="18">
        <v>5.2821640635669302</v>
      </c>
      <c r="BC1030" s="18">
        <v>9.6412679304922495</v>
      </c>
      <c r="BD1030" s="18">
        <v>1.4747482540537635</v>
      </c>
      <c r="BE1030" s="18">
        <v>5.5839560822352645</v>
      </c>
      <c r="BF1030" s="18">
        <v>5.6780408110173006</v>
      </c>
      <c r="BG1030" s="18">
        <v>8.1790408388812263</v>
      </c>
      <c r="BH1030" s="18">
        <v>7.6250790808098756</v>
      </c>
      <c r="BI1030" s="18">
        <v>6.5384235752557966</v>
      </c>
      <c r="BJ1030" s="29">
        <f t="shared" si="79"/>
        <v>5.0815642332102104</v>
      </c>
      <c r="BK1030" s="18">
        <f t="shared" si="72"/>
        <v>2.7159237453247709</v>
      </c>
      <c r="BM1030" s="18">
        <v>94</v>
      </c>
      <c r="BN1030" s="18" t="s">
        <v>472</v>
      </c>
      <c r="BO1030" s="18">
        <v>3.3883055033217255</v>
      </c>
      <c r="BP1030" s="18">
        <v>4.6603829890551962</v>
      </c>
      <c r="BQ1030" s="18">
        <v>4.368733802625524</v>
      </c>
      <c r="BR1030" s="18">
        <v>7.6230142827627985</v>
      </c>
      <c r="BS1030" s="18">
        <v>5.3969989430862624</v>
      </c>
      <c r="BT1030" s="18">
        <v>6.6601952211772</v>
      </c>
      <c r="BU1030" s="18">
        <v>6.3952993038089279</v>
      </c>
      <c r="BV1030" s="18">
        <v>2.0672672588289238</v>
      </c>
      <c r="BW1030" s="18">
        <v>2.3813217389934258</v>
      </c>
      <c r="BX1030" s="18">
        <v>7.2572742998462321</v>
      </c>
      <c r="BY1030" s="18">
        <v>4.6379347544949994</v>
      </c>
      <c r="BZ1030" s="18">
        <v>6.2694133081467625</v>
      </c>
      <c r="CA1030" s="18">
        <v>4.8334474104230969</v>
      </c>
      <c r="CB1030" s="18">
        <v>5.5357008174661697</v>
      </c>
      <c r="CC1030" s="18">
        <v>2.691560837174988</v>
      </c>
      <c r="CD1030" s="18">
        <v>4.4156826051758129</v>
      </c>
      <c r="CE1030" s="18">
        <v>7.7740242135056743</v>
      </c>
      <c r="CF1030" s="18">
        <v>2.3546478748866804</v>
      </c>
      <c r="CG1030" s="18">
        <v>2.5297786266538447</v>
      </c>
      <c r="CH1030" s="18">
        <v>4.7976986726896751</v>
      </c>
      <c r="CI1030" s="18">
        <v>2.6147910390492757</v>
      </c>
      <c r="CJ1030" s="18">
        <v>4.7197381170058632</v>
      </c>
      <c r="CK1030" s="18">
        <v>3.7067288328714185</v>
      </c>
      <c r="CL1030" s="18">
        <v>5.6389660432974003</v>
      </c>
      <c r="CM1030" s="18">
        <v>2.2745147796106964</v>
      </c>
      <c r="CN1030" s="29">
        <f t="shared" si="73"/>
        <v>4.599736851038343</v>
      </c>
      <c r="CO1030" s="18">
        <f t="shared" si="74"/>
        <v>1.7706067049601211</v>
      </c>
      <c r="CR1030" s="18">
        <v>94</v>
      </c>
      <c r="CS1030" s="18" t="s">
        <v>472</v>
      </c>
      <c r="CT1030" s="18">
        <v>4.4792676281053074</v>
      </c>
      <c r="CU1030" s="18">
        <v>3.2543343082565777</v>
      </c>
      <c r="CV1030" s="18">
        <v>1.9265495056080877</v>
      </c>
      <c r="CW1030" s="18">
        <v>1.737634721286637</v>
      </c>
      <c r="CX1030" s="18">
        <v>0.61041236490156758</v>
      </c>
      <c r="CY1030" s="18">
        <v>5.3297913316945271</v>
      </c>
      <c r="CZ1030" s="18">
        <v>2.4932658676505763</v>
      </c>
      <c r="DA1030" s="18">
        <v>1.5130707327393211</v>
      </c>
      <c r="DB1030" s="18">
        <v>6.5376748003850533</v>
      </c>
      <c r="DC1030" s="29">
        <f t="shared" si="75"/>
        <v>3.0980001400697401</v>
      </c>
      <c r="DD1030" s="18">
        <f t="shared" si="76"/>
        <v>1.9695583992580277</v>
      </c>
    </row>
    <row r="1031" spans="1:108" x14ac:dyDescent="0.2">
      <c r="A1031" s="18">
        <v>95</v>
      </c>
      <c r="B1031" s="18" t="s">
        <v>472</v>
      </c>
      <c r="C1031" s="18">
        <v>3.255613022448594</v>
      </c>
      <c r="D1031" s="18">
        <v>4.4279458873164614</v>
      </c>
      <c r="E1031" s="18">
        <v>15.945395864610083</v>
      </c>
      <c r="F1031" s="18">
        <v>5.6728822293385495</v>
      </c>
      <c r="G1031" s="18">
        <v>4.0434408132796236</v>
      </c>
      <c r="H1031" s="18">
        <v>7.7953702443961737</v>
      </c>
      <c r="I1031" s="18">
        <v>5.3193229535330744</v>
      </c>
      <c r="J1031" s="18">
        <v>8.7804632869251087</v>
      </c>
      <c r="K1031" s="18">
        <v>3.9690228190023955</v>
      </c>
      <c r="L1031" s="18">
        <v>13.998717891110733</v>
      </c>
      <c r="M1031" s="18">
        <v>5.4218328975418677</v>
      </c>
      <c r="N1031" s="18">
        <v>7.2534016738547482</v>
      </c>
      <c r="O1031" s="18">
        <v>3.6720706659819946</v>
      </c>
      <c r="P1031" s="18">
        <v>2.4478794391482088</v>
      </c>
      <c r="Q1031" s="18">
        <v>3.385987682807492</v>
      </c>
      <c r="R1031" s="18">
        <v>5.2350115891020499</v>
      </c>
      <c r="S1031" s="18">
        <v>2.4873106095466815</v>
      </c>
      <c r="T1031" s="18">
        <v>14.957429029116511</v>
      </c>
      <c r="U1031" s="18">
        <v>9.162421076459653</v>
      </c>
      <c r="V1031" s="18">
        <v>9.61449345943781</v>
      </c>
      <c r="W1031" s="18">
        <v>1.7898540527282309</v>
      </c>
      <c r="X1031" s="18">
        <v>13.171487930529183</v>
      </c>
      <c r="Y1031" s="18">
        <v>11.964091843206408</v>
      </c>
      <c r="Z1031" s="18">
        <v>6.0902744010293057</v>
      </c>
      <c r="AA1031" s="18">
        <v>6.0316377389756148</v>
      </c>
      <c r="AB1031" s="18">
        <v>3.6131027215247182</v>
      </c>
      <c r="AC1031" s="18">
        <v>4.2717286952185116</v>
      </c>
      <c r="AD1031" s="18">
        <v>3.0476810678681234</v>
      </c>
      <c r="AE1031" s="18">
        <v>5.7944628519636145</v>
      </c>
      <c r="AF1031" s="18">
        <v>10.484511890918141</v>
      </c>
      <c r="AG1031" s="18">
        <v>12.799697838355247</v>
      </c>
      <c r="AH1031" s="18">
        <v>6.635785915841848</v>
      </c>
      <c r="AI1031" s="18">
        <v>1.1212376864269185</v>
      </c>
      <c r="AJ1031" s="18">
        <v>6.7183505826995287</v>
      </c>
      <c r="AK1031" s="18">
        <v>7.1331022731489684</v>
      </c>
      <c r="AL1031" s="18">
        <v>5.576920612458963</v>
      </c>
      <c r="AM1031" s="18">
        <v>3.3495192290248323</v>
      </c>
      <c r="AN1031" s="18">
        <v>21.843281682122733</v>
      </c>
      <c r="AO1031" s="18">
        <v>3.0309123869259951</v>
      </c>
      <c r="AP1031" s="18">
        <v>32.910140486149807</v>
      </c>
      <c r="AQ1031" s="18">
        <v>18.781651448651708</v>
      </c>
      <c r="AR1031" s="29">
        <f t="shared" si="77"/>
        <v>7.8781816212372249</v>
      </c>
      <c r="AS1031" s="18">
        <f t="shared" si="78"/>
        <v>6.2446528190561068</v>
      </c>
      <c r="AV1031" s="18">
        <v>95</v>
      </c>
      <c r="AW1031" s="18" t="s">
        <v>472</v>
      </c>
      <c r="AX1031" s="18">
        <v>3.7934977257628977</v>
      </c>
      <c r="AY1031" s="18">
        <v>2.9365059595279592</v>
      </c>
      <c r="AZ1031" s="18">
        <v>1.5975897877422462</v>
      </c>
      <c r="BA1031" s="18">
        <v>2.5982766681857399</v>
      </c>
      <c r="BB1031" s="18">
        <v>5.1969678689932701</v>
      </c>
      <c r="BC1031" s="18">
        <v>8.6217604009643711</v>
      </c>
      <c r="BD1031" s="18">
        <v>1.249022535047178</v>
      </c>
      <c r="BE1031" s="18">
        <v>5.8512731742260327</v>
      </c>
      <c r="BF1031" s="18">
        <v>6.3833755091150319</v>
      </c>
      <c r="BG1031" s="18">
        <v>7.9734200122463728</v>
      </c>
      <c r="BH1031" s="18">
        <v>8.3989660993582493</v>
      </c>
      <c r="BI1031" s="18">
        <v>7.0665281447747255</v>
      </c>
      <c r="BJ1031" s="29">
        <f t="shared" si="79"/>
        <v>5.1389319904953394</v>
      </c>
      <c r="BK1031" s="18">
        <f t="shared" si="72"/>
        <v>2.7074378186889878</v>
      </c>
      <c r="BM1031" s="18">
        <v>95</v>
      </c>
      <c r="BN1031" s="18" t="s">
        <v>472</v>
      </c>
      <c r="BO1031" s="18">
        <v>3.5101667938481538</v>
      </c>
      <c r="BP1031" s="18">
        <v>4.1899333871450919</v>
      </c>
      <c r="BQ1031" s="18">
        <v>4.2982703541960801</v>
      </c>
      <c r="BR1031" s="18">
        <v>6.8988249346297676</v>
      </c>
      <c r="BS1031" s="18">
        <v>5.0328568893741288</v>
      </c>
      <c r="BT1031" s="18">
        <v>8.0645209967615354</v>
      </c>
      <c r="BU1031" s="18">
        <v>8.9370155745643292</v>
      </c>
      <c r="BV1031" s="18">
        <v>2.051242956862068</v>
      </c>
      <c r="BW1031" s="18">
        <v>2.7890180413363037</v>
      </c>
      <c r="BX1031" s="18">
        <v>6.999619493402534</v>
      </c>
      <c r="BY1031" s="18">
        <v>3.702634475456728</v>
      </c>
      <c r="BZ1031" s="18">
        <v>5.4204281661974525</v>
      </c>
      <c r="CA1031" s="18">
        <v>4.4426574403674506</v>
      </c>
      <c r="CB1031" s="18">
        <v>6.1383777670640001</v>
      </c>
      <c r="CC1031" s="18">
        <v>2.6410159024857558</v>
      </c>
      <c r="CD1031" s="18">
        <v>4.2086972760728676</v>
      </c>
      <c r="CE1031" s="18">
        <v>8.9611918853126511</v>
      </c>
      <c r="CF1031" s="18">
        <v>2.3045426395020079</v>
      </c>
      <c r="CG1031" s="18">
        <v>2.8141936321014636</v>
      </c>
      <c r="CH1031" s="18">
        <v>5.5532445692364938</v>
      </c>
      <c r="CI1031" s="18">
        <v>2.8268012149765904</v>
      </c>
      <c r="CJ1031" s="18">
        <v>4.9753195739606699</v>
      </c>
      <c r="CK1031" s="18">
        <v>3.7815036450151265</v>
      </c>
      <c r="CL1031" s="18">
        <v>5.5759618329297123</v>
      </c>
      <c r="CM1031" s="18">
        <v>1.8371069606966637</v>
      </c>
      <c r="CN1031" s="29">
        <f t="shared" si="73"/>
        <v>4.718205856139825</v>
      </c>
      <c r="CO1031" s="18">
        <f t="shared" si="74"/>
        <v>2.0585660345321632</v>
      </c>
      <c r="CR1031" s="18">
        <v>95</v>
      </c>
      <c r="CS1031" s="18" t="s">
        <v>472</v>
      </c>
      <c r="CT1031" s="18">
        <v>3.775327691528747</v>
      </c>
      <c r="CU1031" s="18">
        <v>2.7405569576351998</v>
      </c>
      <c r="CV1031" s="18">
        <v>1.8986195635580894</v>
      </c>
      <c r="CW1031" s="18">
        <v>2.0901877767857018</v>
      </c>
      <c r="CX1031" s="18">
        <v>0.64226923130544877</v>
      </c>
      <c r="CY1031" s="18">
        <v>5.3297913316945271</v>
      </c>
      <c r="CZ1031" s="18">
        <v>2.5298753322817182</v>
      </c>
      <c r="DA1031" s="18">
        <v>1.483688459394968</v>
      </c>
      <c r="DB1031" s="18">
        <v>4.7071258562772389</v>
      </c>
      <c r="DC1031" s="29">
        <f t="shared" si="75"/>
        <v>2.7997158000512932</v>
      </c>
      <c r="DD1031" s="18">
        <f t="shared" si="76"/>
        <v>1.5317284203415256</v>
      </c>
    </row>
    <row r="1032" spans="1:108" x14ac:dyDescent="0.2">
      <c r="A1032" s="18">
        <v>96</v>
      </c>
      <c r="B1032" s="18" t="s">
        <v>472</v>
      </c>
      <c r="C1032" s="18">
        <v>2.869187754001433</v>
      </c>
      <c r="D1032" s="18">
        <v>5.7358021685980543</v>
      </c>
      <c r="E1032" s="18">
        <v>16.098714501967564</v>
      </c>
      <c r="F1032" s="18">
        <v>5.5153021674124787</v>
      </c>
      <c r="G1032" s="18">
        <v>3.5433703436369628</v>
      </c>
      <c r="H1032" s="18">
        <v>8.8665029024983433</v>
      </c>
      <c r="I1032" s="18">
        <v>5.1863388424269798</v>
      </c>
      <c r="J1032" s="18">
        <v>9.758788757003785</v>
      </c>
      <c r="K1032" s="18">
        <v>4.80862211193657</v>
      </c>
      <c r="L1032" s="18">
        <v>13.942946106683998</v>
      </c>
      <c r="M1032" s="18">
        <v>4.4288811272040061</v>
      </c>
      <c r="N1032" s="18">
        <v>8.1044539962012827</v>
      </c>
      <c r="O1032" s="18">
        <v>3.5552307610713818</v>
      </c>
      <c r="P1032" s="18">
        <v>2.9597127092189419</v>
      </c>
      <c r="Q1032" s="18">
        <v>3.7650160416207608</v>
      </c>
      <c r="R1032" s="18">
        <v>4.7793754986183119</v>
      </c>
      <c r="S1032" s="18">
        <v>2.5738285778170704</v>
      </c>
      <c r="T1032" s="18">
        <v>17.291825898982669</v>
      </c>
      <c r="U1032" s="18">
        <v>7.5546170372839914</v>
      </c>
      <c r="V1032" s="18">
        <v>11.577279085189245</v>
      </c>
      <c r="W1032" s="18">
        <v>2.600001203184457</v>
      </c>
      <c r="X1032" s="18">
        <v>12.186141169181251</v>
      </c>
      <c r="Y1032" s="18">
        <v>10.742804437354726</v>
      </c>
      <c r="Z1032" s="18">
        <v>6.3058593355790151</v>
      </c>
      <c r="AA1032" s="18">
        <v>5.7184565101372682</v>
      </c>
      <c r="AB1032" s="18">
        <v>3.5525479489600889</v>
      </c>
      <c r="AC1032" s="18">
        <v>4.0918675612517541</v>
      </c>
      <c r="AD1032" s="18">
        <v>3.0739541805221591</v>
      </c>
      <c r="AE1032" s="18">
        <v>7.4390121228020147</v>
      </c>
      <c r="AF1032" s="18">
        <v>11.494216948006956</v>
      </c>
      <c r="AG1032" s="18">
        <v>16.775583318377841</v>
      </c>
      <c r="AH1032" s="18">
        <v>5.6776108488091479</v>
      </c>
      <c r="AI1032" s="18">
        <v>1.1520974573838552</v>
      </c>
      <c r="AJ1032" s="18">
        <v>5.1679619866919451</v>
      </c>
      <c r="AK1032" s="18">
        <v>7.2982908880863482</v>
      </c>
      <c r="AL1032" s="18">
        <v>4.9920769624686674</v>
      </c>
      <c r="AM1032" s="18">
        <v>3.4834999981858257</v>
      </c>
      <c r="AN1032" s="18">
        <v>22.148247745773638</v>
      </c>
      <c r="AO1032" s="18">
        <v>2.2502243022510631</v>
      </c>
      <c r="AP1032" s="18">
        <v>20.713225500441357</v>
      </c>
      <c r="AQ1032" s="18">
        <v>19.208019890915121</v>
      </c>
      <c r="AR1032" s="29">
        <f t="shared" si="77"/>
        <v>7.7801828464814236</v>
      </c>
      <c r="AS1032" s="18">
        <f t="shared" si="78"/>
        <v>5.5118729882948427</v>
      </c>
      <c r="AV1032" s="18">
        <v>96</v>
      </c>
      <c r="AW1032" s="18" t="s">
        <v>472</v>
      </c>
      <c r="AX1032" s="18">
        <v>4.3000936440138</v>
      </c>
      <c r="AY1032" s="18">
        <v>3.1788370756931106</v>
      </c>
      <c r="AZ1032" s="18">
        <v>1.8571966424930473</v>
      </c>
      <c r="BA1032" s="18">
        <v>3.0567912253099521</v>
      </c>
      <c r="BB1032" s="18">
        <v>6.3471164957376827</v>
      </c>
      <c r="BC1032" s="18">
        <v>10.849573150673436</v>
      </c>
      <c r="BD1032" s="18">
        <v>1.6703796553213455</v>
      </c>
      <c r="BE1032" s="18">
        <v>5.1087275973954425</v>
      </c>
      <c r="BF1032" s="18">
        <v>5.3253565336648272</v>
      </c>
      <c r="BG1032" s="18">
        <v>7.2349564229009031</v>
      </c>
      <c r="BH1032" s="18">
        <v>7.3291776326816436</v>
      </c>
      <c r="BI1032" s="18">
        <v>7.7203701730929462</v>
      </c>
      <c r="BJ1032" s="29">
        <f t="shared" si="79"/>
        <v>5.3315480207481771</v>
      </c>
      <c r="BK1032" s="18">
        <f t="shared" si="72"/>
        <v>2.7381058736940465</v>
      </c>
      <c r="BM1032" s="18">
        <v>96</v>
      </c>
      <c r="BN1032" s="18" t="s">
        <v>472</v>
      </c>
      <c r="BO1032" s="18">
        <v>3.7051565592464186</v>
      </c>
      <c r="BP1032" s="18">
        <v>4.4251567767541617</v>
      </c>
      <c r="BQ1032" s="18">
        <v>3.8402579394046943</v>
      </c>
      <c r="BR1032" s="18">
        <v>6.8873922436436663</v>
      </c>
      <c r="BS1032" s="18">
        <v>5.6089709890539687</v>
      </c>
      <c r="BT1032" s="18">
        <v>5.9432154221043882</v>
      </c>
      <c r="BU1032" s="18">
        <v>5.1654340530764422</v>
      </c>
      <c r="BV1032" s="18">
        <v>2.051242956862068</v>
      </c>
      <c r="BW1032" s="18">
        <v>2.8909437847735648</v>
      </c>
      <c r="BX1032" s="18">
        <v>6.2266550740714388</v>
      </c>
      <c r="BY1032" s="18">
        <v>3.6544224719518059</v>
      </c>
      <c r="BZ1032" s="18">
        <v>5.3224685832576588</v>
      </c>
      <c r="CA1032" s="18">
        <v>5.0494099248854036</v>
      </c>
      <c r="CB1032" s="18">
        <v>5.4910566518913395</v>
      </c>
      <c r="CC1032" s="18">
        <v>2.9316523096934444</v>
      </c>
      <c r="CD1032" s="18">
        <v>4.4846865462508365</v>
      </c>
      <c r="CE1032" s="18">
        <v>8.3676098876023683</v>
      </c>
      <c r="CF1032" s="18">
        <v>2.8055372795049403</v>
      </c>
      <c r="CG1032" s="18">
        <v>2.6944397943304077</v>
      </c>
      <c r="CH1032" s="18">
        <v>4.722149160287171</v>
      </c>
      <c r="CI1032" s="18">
        <v>3.4098291987767064</v>
      </c>
      <c r="CJ1032" s="18">
        <v>4.6175055342239411</v>
      </c>
      <c r="CK1032" s="18">
        <v>4.0592418845253713</v>
      </c>
      <c r="CL1032" s="18">
        <v>5.2451844360610007</v>
      </c>
      <c r="CM1032" s="18">
        <v>2.7556604410449954</v>
      </c>
      <c r="CN1032" s="29">
        <f t="shared" si="73"/>
        <v>4.4942111961311282</v>
      </c>
      <c r="CO1032" s="18">
        <f t="shared" si="74"/>
        <v>1.4911232797996852</v>
      </c>
      <c r="CR1032" s="18">
        <v>96</v>
      </c>
      <c r="CS1032" s="18" t="s">
        <v>472</v>
      </c>
      <c r="CT1032" s="18">
        <v>5.0231613213623012</v>
      </c>
      <c r="CU1032" s="18">
        <v>4.1965472124206009</v>
      </c>
      <c r="CV1032" s="18">
        <v>2.2523005475789413</v>
      </c>
      <c r="CW1032" s="18">
        <v>2.4553242421035462</v>
      </c>
      <c r="CX1032" s="18">
        <v>0.61452321471901383</v>
      </c>
      <c r="CY1032" s="18">
        <v>5.7950364310257596</v>
      </c>
      <c r="CZ1032" s="18">
        <v>2.630556632117679</v>
      </c>
      <c r="DA1032" s="18">
        <v>1.6232383926222536</v>
      </c>
      <c r="DB1032" s="18">
        <v>4.7652403807748271</v>
      </c>
      <c r="DC1032" s="29">
        <f t="shared" si="75"/>
        <v>3.2617698194138804</v>
      </c>
      <c r="DD1032" s="18">
        <f t="shared" si="76"/>
        <v>1.7469503728787763</v>
      </c>
    </row>
    <row r="1033" spans="1:108" x14ac:dyDescent="0.2">
      <c r="A1033" s="18">
        <v>97</v>
      </c>
      <c r="B1033" s="18" t="s">
        <v>472</v>
      </c>
      <c r="C1033" s="18">
        <v>2.869187754001433</v>
      </c>
      <c r="D1033" s="18">
        <v>5.1622660021350582</v>
      </c>
      <c r="E1033" s="18">
        <v>15.907060685711457</v>
      </c>
      <c r="F1033" s="18">
        <v>6.1981457407174636</v>
      </c>
      <c r="G1033" s="18">
        <v>3.8719874538012826</v>
      </c>
      <c r="H1033" s="18">
        <v>8.8864973787829147</v>
      </c>
      <c r="I1033" s="18">
        <v>5.269454310817431</v>
      </c>
      <c r="J1033" s="18">
        <v>8.5358836803898779</v>
      </c>
      <c r="K1033" s="18">
        <v>4.0835125677182758</v>
      </c>
      <c r="L1033" s="18">
        <v>15.616099639486077</v>
      </c>
      <c r="M1033" s="18">
        <v>5.13813239173105</v>
      </c>
      <c r="N1033" s="18">
        <v>8.8507179089864056</v>
      </c>
      <c r="O1033" s="18">
        <v>3.7388328923076459</v>
      </c>
      <c r="P1033" s="18">
        <v>2.6704158757368646</v>
      </c>
      <c r="Q1033" s="18">
        <v>2.8511362173457822</v>
      </c>
      <c r="R1033" s="18">
        <v>4.7553939247536654</v>
      </c>
      <c r="S1033" s="18">
        <v>2.6170834092226749</v>
      </c>
      <c r="T1033" s="18">
        <v>17.205372289039467</v>
      </c>
      <c r="U1033" s="18">
        <v>8.2554553549981158</v>
      </c>
      <c r="V1033" s="18">
        <v>10.611630531261987</v>
      </c>
      <c r="W1033" s="18">
        <v>1.5260866011132415</v>
      </c>
      <c r="X1033" s="18">
        <v>12.347015606914724</v>
      </c>
      <c r="Y1033" s="18">
        <v>12.710434146782436</v>
      </c>
      <c r="Z1033" s="18">
        <v>6.5933064898717877</v>
      </c>
      <c r="AA1033" s="18">
        <v>6.1012335676063589</v>
      </c>
      <c r="AB1033" s="18">
        <v>3.7342122666539779</v>
      </c>
      <c r="AC1033" s="18">
        <v>4.1728055895401761</v>
      </c>
      <c r="AD1033" s="18">
        <v>3.1177432621052881</v>
      </c>
      <c r="AE1033" s="18">
        <v>5.8201597437466539</v>
      </c>
      <c r="AF1033" s="18">
        <v>12.445219638152754</v>
      </c>
      <c r="AG1033" s="18">
        <v>13.331786854668287</v>
      </c>
      <c r="AH1033" s="18">
        <v>5.8036860775766934</v>
      </c>
      <c r="AI1033" s="18">
        <v>1.4915549379101585</v>
      </c>
      <c r="AJ1033" s="18">
        <v>5.6847581853611393</v>
      </c>
      <c r="AK1033" s="18">
        <v>7.1781534514704886</v>
      </c>
      <c r="AL1033" s="18">
        <v>5.3262749452013818</v>
      </c>
      <c r="AM1033" s="18">
        <v>4.7191013776448996</v>
      </c>
      <c r="AN1033" s="18">
        <v>23.615904017582956</v>
      </c>
      <c r="AO1033" s="18">
        <v>1.9976468004739514</v>
      </c>
      <c r="AP1033" s="18">
        <v>34.084803486951365</v>
      </c>
      <c r="AQ1033" s="18">
        <v>23.130637393248584</v>
      </c>
      <c r="AR1033" s="29">
        <f t="shared" si="77"/>
        <v>8.2445558646224946</v>
      </c>
      <c r="AS1033" s="18">
        <f t="shared" si="78"/>
        <v>6.8342765615748657</v>
      </c>
      <c r="AV1033" s="18">
        <v>97</v>
      </c>
      <c r="AW1033" s="18" t="s">
        <v>472</v>
      </c>
      <c r="AX1033" s="18">
        <v>4.6063900955692327</v>
      </c>
      <c r="AY1033" s="18">
        <v>3.0362891993055663</v>
      </c>
      <c r="AZ1033" s="18">
        <v>1.7174089259676042</v>
      </c>
      <c r="BA1033" s="18">
        <v>3.0567912253099521</v>
      </c>
      <c r="BB1033" s="18">
        <v>5.6797453961512696</v>
      </c>
      <c r="BC1033" s="18">
        <v>9.4021249945348693</v>
      </c>
      <c r="BD1033" s="18">
        <v>1.4897970798290889</v>
      </c>
      <c r="BE1033" s="18">
        <v>5.8512731742260327</v>
      </c>
      <c r="BF1033" s="18">
        <v>5.607500569886084</v>
      </c>
      <c r="BG1033" s="18">
        <v>7.1508290226346132</v>
      </c>
      <c r="BH1033" s="18">
        <v>6.5780505831455391</v>
      </c>
      <c r="BI1033" s="18">
        <v>6.601292304655443</v>
      </c>
      <c r="BJ1033" s="29">
        <f t="shared" si="79"/>
        <v>5.0647910476012745</v>
      </c>
      <c r="BK1033" s="18">
        <f t="shared" si="72"/>
        <v>2.4263794669221106</v>
      </c>
      <c r="BM1033" s="18">
        <v>97</v>
      </c>
      <c r="BN1033" s="18" t="s">
        <v>472</v>
      </c>
      <c r="BO1033" s="18">
        <v>3.2786127910139711</v>
      </c>
      <c r="BP1033" s="18">
        <v>4.2487385288743678</v>
      </c>
      <c r="BQ1033" s="18">
        <v>4.1690866137986493</v>
      </c>
      <c r="BR1033" s="18">
        <v>7.466743722150091</v>
      </c>
      <c r="BS1033" s="18">
        <v>5.2122082187714094</v>
      </c>
      <c r="BT1033" s="18">
        <v>6.4646529488947264</v>
      </c>
      <c r="BU1033" s="18">
        <v>5.3294213339325101</v>
      </c>
      <c r="BV1033" s="18">
        <v>1.8909876297419259</v>
      </c>
      <c r="BW1033" s="18">
        <v>3.4468920749854584</v>
      </c>
      <c r="BX1033" s="18">
        <v>6.999619493402534</v>
      </c>
      <c r="BY1033" s="18">
        <v>4.3775932679394485</v>
      </c>
      <c r="BZ1033" s="18">
        <v>4.8979791469896581</v>
      </c>
      <c r="CA1033" s="18">
        <v>5.378494344865973</v>
      </c>
      <c r="CB1033" s="18">
        <v>4.8214155967826393</v>
      </c>
      <c r="CC1033" s="18">
        <v>2.8684717478808253</v>
      </c>
      <c r="CD1033" s="18">
        <v>5.2436239215875942</v>
      </c>
      <c r="CE1033" s="18">
        <v>9.0760789607653773</v>
      </c>
      <c r="CF1033" s="18">
        <v>2.7053364277095606</v>
      </c>
      <c r="CG1033" s="18">
        <v>3.0986057634799686</v>
      </c>
      <c r="CH1033" s="18">
        <v>4.1932663073826584</v>
      </c>
      <c r="CI1033" s="18">
        <v>2.5794582711699334</v>
      </c>
      <c r="CJ1033" s="18">
        <v>4.5408310971374988</v>
      </c>
      <c r="CK1033" s="18">
        <v>4.0806049445749863</v>
      </c>
      <c r="CL1033" s="18">
        <v>5.1191729910751391</v>
      </c>
      <c r="CM1033" s="18">
        <v>1.9245868448388204</v>
      </c>
      <c r="CN1033" s="29">
        <f t="shared" si="73"/>
        <v>4.5364993195898284</v>
      </c>
      <c r="CO1033" s="18">
        <f t="shared" si="74"/>
        <v>1.7201813671201511</v>
      </c>
      <c r="CR1033" s="18">
        <v>97</v>
      </c>
      <c r="CS1033" s="18" t="s">
        <v>472</v>
      </c>
      <c r="CT1033" s="18">
        <v>4.2872932235155297</v>
      </c>
      <c r="CU1033" s="18">
        <v>2.6549685079637557</v>
      </c>
      <c r="CV1033" s="18">
        <v>1.9917104356690722</v>
      </c>
      <c r="CW1033" s="18">
        <v>2.8330803806690423</v>
      </c>
      <c r="CX1033" s="18">
        <v>0.69159646953970055</v>
      </c>
      <c r="CY1033" s="18">
        <v>6.5564351926964068</v>
      </c>
      <c r="CZ1033" s="18">
        <v>2.2864097394438549</v>
      </c>
      <c r="DA1033" s="18">
        <v>1.483688459394968</v>
      </c>
      <c r="DB1033" s="18">
        <v>4.7652403807748271</v>
      </c>
      <c r="DC1033" s="29">
        <f t="shared" si="75"/>
        <v>3.0611580877407953</v>
      </c>
      <c r="DD1033" s="18">
        <f t="shared" si="76"/>
        <v>1.8264877929628609</v>
      </c>
    </row>
    <row r="1034" spans="1:108" x14ac:dyDescent="0.2">
      <c r="A1034" s="18">
        <v>98</v>
      </c>
      <c r="B1034" s="18" t="s">
        <v>472</v>
      </c>
      <c r="C1034" s="18">
        <v>3.1589404912743557</v>
      </c>
      <c r="D1034" s="18">
        <v>5.5979244265835248</v>
      </c>
      <c r="E1034" s="18">
        <v>16.098714501967564</v>
      </c>
      <c r="F1034" s="18">
        <v>6.1456224151167618</v>
      </c>
      <c r="G1034" s="18">
        <v>3.8291241139316972</v>
      </c>
      <c r="H1034" s="18">
        <v>7.4383260250287844</v>
      </c>
      <c r="I1034" s="18">
        <v>6.1504648710650534</v>
      </c>
      <c r="J1034" s="18">
        <v>7.4597249589095593</v>
      </c>
      <c r="K1034" s="18">
        <v>4.5033122141853639</v>
      </c>
      <c r="L1034" s="18">
        <v>12.17683841003929</v>
      </c>
      <c r="M1034" s="18">
        <v>5.3115029056340646</v>
      </c>
      <c r="N1034" s="18">
        <v>7.5152784296676272</v>
      </c>
      <c r="O1034" s="18">
        <v>3.6386855469253536</v>
      </c>
      <c r="P1034" s="18">
        <v>2.0473170577876791</v>
      </c>
      <c r="Q1034" s="18">
        <v>3.5186476083921359</v>
      </c>
      <c r="R1034" s="18">
        <v>4.9040741575366571</v>
      </c>
      <c r="S1034" s="18">
        <v>2.6387149776550674</v>
      </c>
      <c r="T1034" s="18">
        <v>16.859532949033373</v>
      </c>
      <c r="U1034" s="18">
        <v>8.5234233544726408</v>
      </c>
      <c r="V1034" s="18">
        <v>12.207049443127641</v>
      </c>
      <c r="W1034" s="18">
        <v>1.2999978885493821</v>
      </c>
      <c r="X1034" s="18">
        <v>13.292142793590385</v>
      </c>
      <c r="Y1034" s="18">
        <v>12.416421959492105</v>
      </c>
      <c r="Z1034" s="18">
        <v>6.5483923869474392</v>
      </c>
      <c r="AA1034" s="18">
        <v>5.648860681506525</v>
      </c>
      <c r="AB1034" s="18">
        <v>3.7745795313601014</v>
      </c>
      <c r="AC1034" s="18">
        <v>5.1620470063911528</v>
      </c>
      <c r="AD1034" s="18">
        <v>2.9513457609769231</v>
      </c>
      <c r="AE1034" s="18">
        <v>6.0128802650627682</v>
      </c>
      <c r="AF1034" s="18">
        <v>12.22214568446636</v>
      </c>
      <c r="AG1034" s="18">
        <v>14.484646390013205</v>
      </c>
      <c r="AH1034" s="18">
        <v>5.5851554793251079</v>
      </c>
      <c r="AI1034" s="18">
        <v>1.2343908382774667</v>
      </c>
      <c r="AJ1034" s="18">
        <v>5.4263600860265422</v>
      </c>
      <c r="AK1034" s="18">
        <v>7.7187675913287368</v>
      </c>
      <c r="AL1034" s="18">
        <v>5.117399796097458</v>
      </c>
      <c r="AM1034" s="18">
        <v>4.8590358949053565</v>
      </c>
      <c r="AN1034" s="18">
        <v>21.862340917473603</v>
      </c>
      <c r="AO1034" s="18">
        <v>1.9517224159872486</v>
      </c>
      <c r="AP1034" s="18">
        <v>28.328954783023729</v>
      </c>
      <c r="AQ1034" s="18">
        <v>21.020100096605983</v>
      </c>
      <c r="AR1034" s="29">
        <f t="shared" si="77"/>
        <v>7.9668513928229707</v>
      </c>
      <c r="AS1034" s="18">
        <f t="shared" si="78"/>
        <v>6.0608523443942852</v>
      </c>
      <c r="AV1034" s="18">
        <v>98</v>
      </c>
      <c r="AW1034" s="18" t="s">
        <v>472</v>
      </c>
      <c r="AX1034" s="18">
        <v>3.8761057045739489</v>
      </c>
      <c r="AY1034" s="18">
        <v>3.8630712614521112</v>
      </c>
      <c r="AZ1034" s="18">
        <v>2.0369253498310842</v>
      </c>
      <c r="BA1034" s="18">
        <v>2.2543873114490136</v>
      </c>
      <c r="BB1034" s="18">
        <v>4.8561830906986296</v>
      </c>
      <c r="BC1034" s="18">
        <v>9.3517797492307988</v>
      </c>
      <c r="BD1034" s="18">
        <v>1.4747482540537635</v>
      </c>
      <c r="BE1034" s="18">
        <v>6.0443374193631287</v>
      </c>
      <c r="BF1034" s="18">
        <v>6.101248401197382</v>
      </c>
      <c r="BG1034" s="18">
        <v>8.5903363336871053</v>
      </c>
      <c r="BH1034" s="18">
        <v>8.034784744193205</v>
      </c>
      <c r="BI1034" s="18">
        <v>7.0539524236506406</v>
      </c>
      <c r="BJ1034" s="29">
        <f t="shared" si="79"/>
        <v>5.2948216702817348</v>
      </c>
      <c r="BK1034" s="18">
        <f t="shared" si="72"/>
        <v>2.7288029953945236</v>
      </c>
      <c r="BM1034" s="18">
        <v>98</v>
      </c>
      <c r="BN1034" s="18" t="s">
        <v>472</v>
      </c>
      <c r="BO1034" s="18">
        <v>3.5467310312840721</v>
      </c>
      <c r="BP1034" s="18">
        <v>4.7779932725137479</v>
      </c>
      <c r="BQ1034" s="18">
        <v>4.5096606994844119</v>
      </c>
      <c r="BR1034" s="18">
        <v>7.6230142827627985</v>
      </c>
      <c r="BS1034" s="18">
        <v>4.7067514677474707</v>
      </c>
      <c r="BT1034" s="18">
        <v>6.1091238718255738</v>
      </c>
      <c r="BU1034" s="18">
        <v>5.4933928725133683</v>
      </c>
      <c r="BV1034" s="18">
        <v>2.0191912760654604</v>
      </c>
      <c r="BW1034" s="18">
        <v>2.7056254642342115</v>
      </c>
      <c r="BX1034" s="18">
        <v>7.085507177201702</v>
      </c>
      <c r="BY1034" s="18">
        <v>4.0015444540258747</v>
      </c>
      <c r="BZ1034" s="18">
        <v>5.6163473320770381</v>
      </c>
      <c r="CA1034" s="18">
        <v>6.6948379483315055</v>
      </c>
      <c r="CB1034" s="18">
        <v>5.1562361243369894</v>
      </c>
      <c r="CC1034" s="18">
        <v>2.2619228268273073</v>
      </c>
      <c r="CD1034" s="18">
        <v>4.3466919111618516</v>
      </c>
      <c r="CE1034" s="18">
        <v>7.5634003594332855</v>
      </c>
      <c r="CF1034" s="18">
        <v>2.3045426395020079</v>
      </c>
      <c r="CG1034" s="18">
        <v>2.8740691139524346</v>
      </c>
      <c r="CH1034" s="18">
        <v>4.4954861166448659</v>
      </c>
      <c r="CI1034" s="18">
        <v>2.8268012149765904</v>
      </c>
      <c r="CJ1034" s="18">
        <v>4.7708544083968247</v>
      </c>
      <c r="CK1034" s="18">
        <v>4.2087915088127872</v>
      </c>
      <c r="CL1034" s="18">
        <v>5.8594853159600362</v>
      </c>
      <c r="CM1034" s="18">
        <v>2.405736705374744</v>
      </c>
      <c r="CN1034" s="29">
        <f t="shared" si="73"/>
        <v>4.5585495758178789</v>
      </c>
      <c r="CO1034" s="18">
        <f t="shared" si="74"/>
        <v>1.6850651865326927</v>
      </c>
      <c r="CR1034" s="18">
        <v>98</v>
      </c>
      <c r="CS1034" s="18" t="s">
        <v>472</v>
      </c>
      <c r="CT1034" s="18">
        <v>5.3111229282469674</v>
      </c>
      <c r="CU1034" s="18">
        <v>3.5969347595350665</v>
      </c>
      <c r="CV1034" s="18">
        <v>2.0940755495740087</v>
      </c>
      <c r="CW1034" s="18">
        <v>2.2916311241727931</v>
      </c>
      <c r="CX1034" s="18">
        <v>0.73886680307767794</v>
      </c>
      <c r="CY1034" s="18">
        <v>6.4718894742004975</v>
      </c>
      <c r="CZ1034" s="18">
        <v>3.0387806320966435</v>
      </c>
      <c r="DA1034" s="18">
        <v>1.4946988793199036</v>
      </c>
      <c r="DB1034" s="18">
        <v>5.0267473727902292</v>
      </c>
      <c r="DC1034" s="29">
        <f t="shared" si="75"/>
        <v>3.3405275025570877</v>
      </c>
      <c r="DD1034" s="18">
        <f t="shared" si="76"/>
        <v>1.9208837556089078</v>
      </c>
    </row>
    <row r="1035" spans="1:108" x14ac:dyDescent="0.2">
      <c r="A1035" s="18">
        <v>99</v>
      </c>
      <c r="B1035" s="18" t="s">
        <v>472</v>
      </c>
      <c r="C1035" s="18">
        <v>3.0900778663283228</v>
      </c>
      <c r="D1035" s="18">
        <v>5.5062996012192365</v>
      </c>
      <c r="E1035" s="18">
        <v>15.293778776869187</v>
      </c>
      <c r="F1035" s="18">
        <v>6.9860460503478183</v>
      </c>
      <c r="G1035" s="18">
        <v>4.3577738011590821</v>
      </c>
      <c r="H1035" s="18">
        <v>7.2202910217350986</v>
      </c>
      <c r="I1035" s="18">
        <v>5.5686661671112949</v>
      </c>
      <c r="J1035" s="18">
        <v>6.9216479461486493</v>
      </c>
      <c r="K1035" s="18">
        <v>4.4651470140256411</v>
      </c>
      <c r="L1035" s="18">
        <v>11.451805212491722</v>
      </c>
      <c r="M1035" s="18">
        <v>5.0908489740959135</v>
      </c>
      <c r="N1035" s="18">
        <v>7.3057770250173242</v>
      </c>
      <c r="O1035" s="18">
        <v>4.8404536915128631</v>
      </c>
      <c r="P1035" s="18">
        <v>2.6704158757368646</v>
      </c>
      <c r="Q1035" s="18">
        <v>4.2114265459504177</v>
      </c>
      <c r="R1035" s="18">
        <v>4.9999981508378184</v>
      </c>
      <c r="S1035" s="18">
        <v>2.5954559935198729</v>
      </c>
      <c r="T1035" s="18">
        <v>16.902759754004975</v>
      </c>
      <c r="U1035" s="18">
        <v>9.389163990951845</v>
      </c>
      <c r="V1035" s="18">
        <v>12.049606853643043</v>
      </c>
      <c r="W1035" s="18">
        <v>1.4130449578741582</v>
      </c>
      <c r="X1035" s="18">
        <v>13.332362368262656</v>
      </c>
      <c r="Y1035" s="18">
        <v>13.140149277078175</v>
      </c>
      <c r="Z1035" s="18">
        <v>6.0004479198600853</v>
      </c>
      <c r="AA1035" s="18">
        <v>6.2288266624515609</v>
      </c>
      <c r="AB1035" s="18">
        <v>4.2590177118771395</v>
      </c>
      <c r="AC1035" s="18">
        <v>4.8293023545425084</v>
      </c>
      <c r="AD1035" s="18">
        <v>3.3016550506835367</v>
      </c>
      <c r="AE1035" s="18">
        <v>6.3597772034317748</v>
      </c>
      <c r="AF1035" s="18">
        <v>12.22214568446636</v>
      </c>
      <c r="AG1035" s="18">
        <v>14.676788699967995</v>
      </c>
      <c r="AH1035" s="18">
        <v>5.6271795469750927</v>
      </c>
      <c r="AI1035" s="18">
        <v>1.3269701511482765</v>
      </c>
      <c r="AJ1035" s="18">
        <v>5.3402328987411289</v>
      </c>
      <c r="AK1035" s="18">
        <v>6.5924881332907201</v>
      </c>
      <c r="AL1035" s="18">
        <v>5.5351463345826986</v>
      </c>
      <c r="AM1035" s="18">
        <v>4.4511398393229138</v>
      </c>
      <c r="AN1035" s="18">
        <v>23.787448114562977</v>
      </c>
      <c r="AO1035" s="18">
        <v>1.9287624280438151</v>
      </c>
      <c r="AP1035" s="18">
        <v>21.046044178054064</v>
      </c>
      <c r="AQ1035" s="18">
        <v>21.936796749951888</v>
      </c>
      <c r="AR1035" s="29">
        <f t="shared" si="77"/>
        <v>7.9086138189725972</v>
      </c>
      <c r="AS1035" s="18">
        <f t="shared" si="78"/>
        <v>5.6393070272963666</v>
      </c>
      <c r="AV1035" s="18">
        <v>99</v>
      </c>
      <c r="AW1035" s="18" t="s">
        <v>472</v>
      </c>
      <c r="AX1035" s="18">
        <v>4.7123870804291954</v>
      </c>
      <c r="AY1035" s="18">
        <v>3.4924462354571473</v>
      </c>
      <c r="AZ1035" s="18">
        <v>1.9969843590184904</v>
      </c>
      <c r="BA1035" s="18">
        <v>2.6746888832526405</v>
      </c>
      <c r="BB1035" s="18">
        <v>5.3815587151434583</v>
      </c>
      <c r="BC1035" s="18">
        <v>9.8678251592762205</v>
      </c>
      <c r="BD1035" s="18">
        <v>1.3995074589887839</v>
      </c>
      <c r="BE1035" s="18">
        <v>6.1482931157876566</v>
      </c>
      <c r="BF1035" s="18">
        <v>6.1365100576111864</v>
      </c>
      <c r="BG1035" s="18">
        <v>7.8705826781608588</v>
      </c>
      <c r="BH1035" s="18">
        <v>7.7616476352709851</v>
      </c>
      <c r="BI1035" s="18">
        <v>6.7144573344042424</v>
      </c>
      <c r="BJ1035" s="29">
        <f t="shared" si="79"/>
        <v>5.3464073927334042</v>
      </c>
      <c r="BK1035" s="18">
        <f t="shared" si="72"/>
        <v>2.6743284925724522</v>
      </c>
      <c r="BM1035" s="18">
        <v>99</v>
      </c>
      <c r="BN1035" s="18" t="s">
        <v>472</v>
      </c>
      <c r="BO1035" s="18">
        <v>3.7782850341182557</v>
      </c>
      <c r="BP1035" s="18">
        <v>4.880905798904938</v>
      </c>
      <c r="BQ1035" s="18">
        <v>4.1925751815519137</v>
      </c>
      <c r="BR1035" s="18">
        <v>7.6230142827627985</v>
      </c>
      <c r="BS1035" s="18">
        <v>4.6795779725621269</v>
      </c>
      <c r="BT1035" s="18">
        <v>6.381698724034135</v>
      </c>
      <c r="BU1035" s="18">
        <v>4.0175545716343848</v>
      </c>
      <c r="BV1035" s="18">
        <v>2.051242956862068</v>
      </c>
      <c r="BW1035" s="18">
        <v>2.7148920474017957</v>
      </c>
      <c r="BX1035" s="18">
        <v>7.085507177201702</v>
      </c>
      <c r="BY1035" s="18">
        <v>3.6062123197641212</v>
      </c>
      <c r="BZ1035" s="18">
        <v>5.7143069150168317</v>
      </c>
      <c r="CA1035" s="18">
        <v>5.6253086471086098</v>
      </c>
      <c r="CB1035" s="18">
        <v>5.5580207574022094</v>
      </c>
      <c r="CC1035" s="18">
        <v>2.603106594919911</v>
      </c>
      <c r="CD1035" s="18">
        <v>4.4156826051758129</v>
      </c>
      <c r="CE1035" s="18">
        <v>7.8697646685117508</v>
      </c>
      <c r="CF1035" s="18">
        <v>2.4548391077080942</v>
      </c>
      <c r="CG1035" s="18">
        <v>2.904008291912477</v>
      </c>
      <c r="CH1035" s="18">
        <v>4.684367150868523</v>
      </c>
      <c r="CI1035" s="18">
        <v>2.3674480952426187</v>
      </c>
      <c r="CJ1035" s="18">
        <v>4.9838384106187217</v>
      </c>
      <c r="CK1035" s="18">
        <v>3.5358120465643323</v>
      </c>
      <c r="CL1035" s="18">
        <v>7.2928530276409589</v>
      </c>
      <c r="CM1035" s="18">
        <v>2.7119183994231051</v>
      </c>
      <c r="CN1035" s="29">
        <f t="shared" si="73"/>
        <v>4.549309631396488</v>
      </c>
      <c r="CO1035" s="18">
        <f t="shared" si="74"/>
        <v>1.7466513337059746</v>
      </c>
      <c r="CR1035" s="18">
        <v>99</v>
      </c>
      <c r="CS1035" s="18" t="s">
        <v>472</v>
      </c>
      <c r="CT1035" s="18">
        <v>4.0953188189257519</v>
      </c>
      <c r="CU1035" s="18">
        <v>2.7405569576351998</v>
      </c>
      <c r="CV1035" s="18">
        <v>1.9637804936190739</v>
      </c>
      <c r="CW1035" s="18">
        <v>2.2286778116500225</v>
      </c>
      <c r="CX1035" s="18">
        <v>0.71728558142986099</v>
      </c>
      <c r="CY1035" s="18">
        <v>6.3449490726547673</v>
      </c>
      <c r="CZ1035" s="18">
        <v>2.7385608792999325</v>
      </c>
      <c r="DA1035" s="18">
        <v>1.6305892493444731</v>
      </c>
      <c r="DB1035" s="18">
        <v>7.2640812519336722</v>
      </c>
      <c r="DC1035" s="29">
        <f t="shared" si="75"/>
        <v>3.3026444573880842</v>
      </c>
      <c r="DD1035" s="18">
        <f t="shared" si="76"/>
        <v>2.1976372067238992</v>
      </c>
    </row>
    <row r="1036" spans="1:108" x14ac:dyDescent="0.2">
      <c r="A1036" s="18">
        <v>100</v>
      </c>
      <c r="B1036" s="18" t="s">
        <v>472</v>
      </c>
      <c r="C1036" s="18">
        <v>2.8278701790338134</v>
      </c>
      <c r="D1036" s="18">
        <v>5.5062996012192365</v>
      </c>
      <c r="E1036" s="18">
        <v>14.910478503769312</v>
      </c>
      <c r="F1036" s="18">
        <v>7.1436261122738891</v>
      </c>
      <c r="G1036" s="18">
        <v>4.2720471214199121</v>
      </c>
      <c r="H1036" s="18">
        <v>8.678173978256023</v>
      </c>
      <c r="I1036" s="18">
        <v>6.7488885836527821</v>
      </c>
      <c r="J1036" s="18">
        <v>7.863283892469866</v>
      </c>
      <c r="K1036" s="18">
        <v>4.9994422609718949</v>
      </c>
      <c r="L1036" s="18">
        <v>15.37442309676829</v>
      </c>
      <c r="M1036" s="18">
        <v>5.4848764456758063</v>
      </c>
      <c r="N1036" s="18">
        <v>8.5365035092472095</v>
      </c>
      <c r="O1036" s="18">
        <v>4.0559674879828442</v>
      </c>
      <c r="P1036" s="18">
        <v>2.5814002329350521</v>
      </c>
      <c r="Q1036" s="18">
        <v>4.2114265459504177</v>
      </c>
      <c r="R1036" s="18">
        <v>5.0143866347251214</v>
      </c>
      <c r="S1036" s="18">
        <v>2.5738285778170704</v>
      </c>
      <c r="T1036" s="18">
        <v>17.378287809003631</v>
      </c>
      <c r="U1036" s="18">
        <v>8.966599449248891</v>
      </c>
      <c r="V1036" s="18">
        <v>11.388347977807726</v>
      </c>
      <c r="W1036" s="18">
        <v>1.375360792737335</v>
      </c>
      <c r="X1036" s="18">
        <v>14.337820847424533</v>
      </c>
      <c r="Y1036" s="18">
        <v>11.670079655916076</v>
      </c>
      <c r="Z1036" s="18">
        <v>7.2849736717657887</v>
      </c>
      <c r="AA1036" s="18">
        <v>6.6232022823369361</v>
      </c>
      <c r="AB1036" s="18">
        <v>4.1984629393125097</v>
      </c>
      <c r="AC1036" s="18">
        <v>5.0361445579500099</v>
      </c>
      <c r="AD1036" s="18">
        <v>3.2753819380295011</v>
      </c>
      <c r="AE1036" s="18">
        <v>6.5268008329648497</v>
      </c>
      <c r="AF1036" s="18">
        <v>12.210405661923476</v>
      </c>
      <c r="AG1036" s="18">
        <v>17.63283973653202</v>
      </c>
      <c r="AH1036" s="18">
        <v>7.341810525339457</v>
      </c>
      <c r="AI1036" s="18">
        <v>1.2138169992977283</v>
      </c>
      <c r="AJ1036" s="18">
        <v>5.0818347994065318</v>
      </c>
      <c r="AK1036" s="18">
        <v>7.8839562062661166</v>
      </c>
      <c r="AL1036" s="18">
        <v>5.4515977788301724</v>
      </c>
      <c r="AM1036" s="18">
        <v>4.0640833312167963</v>
      </c>
      <c r="AN1036" s="18">
        <v>23.387178554942928</v>
      </c>
      <c r="AO1036" s="18">
        <v>1.7221093107534065</v>
      </c>
      <c r="AP1036" s="18">
        <v>26.958515868395779</v>
      </c>
      <c r="AQ1036" s="18">
        <v>23.173271781576979</v>
      </c>
      <c r="AR1036" s="29">
        <f t="shared" si="77"/>
        <v>8.4138001481255547</v>
      </c>
      <c r="AS1036" s="18">
        <f t="shared" si="78"/>
        <v>6.2437593381141019</v>
      </c>
      <c r="AV1036" s="18">
        <v>100</v>
      </c>
      <c r="AW1036" s="18" t="s">
        <v>472</v>
      </c>
      <c r="AX1036" s="18">
        <v>3.8524678793117504</v>
      </c>
      <c r="AY1036" s="18">
        <v>3.8345633283366478</v>
      </c>
      <c r="AZ1036" s="18">
        <v>1.9969843590184904</v>
      </c>
      <c r="BA1036" s="18">
        <v>3.0567912253099521</v>
      </c>
      <c r="BB1036" s="18">
        <v>6.616903536461531</v>
      </c>
      <c r="BC1036" s="18">
        <v>10.685949290977382</v>
      </c>
      <c r="BD1036" s="18"/>
      <c r="BE1036" s="18">
        <v>6.7868829961937189</v>
      </c>
      <c r="BF1036" s="18">
        <v>6.9123849968401343</v>
      </c>
      <c r="BG1036" s="18">
        <v>7.1788804629794045</v>
      </c>
      <c r="BH1036" s="18">
        <v>8.2396375758848688</v>
      </c>
      <c r="BI1036" s="18">
        <v>7.1545450243489483</v>
      </c>
      <c r="BJ1036" s="29">
        <f t="shared" si="79"/>
        <v>6.028726425060257</v>
      </c>
      <c r="BK1036" s="18">
        <f t="shared" si="72"/>
        <v>2.6690273414055858</v>
      </c>
      <c r="BM1036" s="18">
        <v>100</v>
      </c>
      <c r="BN1036" s="18" t="s">
        <v>472</v>
      </c>
      <c r="BO1036" s="18">
        <v>3.6808194028090719</v>
      </c>
      <c r="BP1036" s="18">
        <v>5.0132194848147824</v>
      </c>
      <c r="BQ1036" s="18">
        <v>4.5214038559458691</v>
      </c>
      <c r="BR1036" s="18">
        <v>5.7782455837568394</v>
      </c>
      <c r="BS1036" s="18">
        <v>5.1198167698477368</v>
      </c>
      <c r="BT1036" s="18">
        <v>6.3994721914672361</v>
      </c>
      <c r="BU1036" s="18">
        <v>4.4275149026369505</v>
      </c>
      <c r="BV1036" s="18">
        <v>2.0672672588289238</v>
      </c>
      <c r="BW1036" s="18">
        <v>2.7334218780338806</v>
      </c>
      <c r="BX1036" s="18">
        <v>6.8278523707580039</v>
      </c>
      <c r="BY1036" s="18">
        <v>4.0304712858653797</v>
      </c>
      <c r="BZ1036" s="18">
        <v>5.1918578958090373</v>
      </c>
      <c r="CA1036" s="18">
        <v>5.7795675860102573</v>
      </c>
      <c r="CB1036" s="18">
        <v>5.8705213450205198</v>
      </c>
      <c r="CC1036" s="18">
        <v>2.7673794523066779</v>
      </c>
      <c r="CD1036" s="18">
        <v>4.8986572044567271</v>
      </c>
      <c r="CE1036" s="18">
        <v>9.7845480339283846</v>
      </c>
      <c r="CF1036" s="18">
        <v>2.605135575914181</v>
      </c>
      <c r="CG1036" s="18">
        <v>3.1135739154254334</v>
      </c>
      <c r="CH1036" s="18">
        <v>4.5710356290473699</v>
      </c>
      <c r="CI1036" s="18">
        <v>2.4204506392244474</v>
      </c>
      <c r="CJ1036" s="18">
        <v>5.1968224128406186</v>
      </c>
      <c r="CK1036" s="18">
        <v>4.1553818077037219</v>
      </c>
      <c r="CL1036" s="18">
        <v>7.1510912861257969</v>
      </c>
      <c r="CM1036" s="18">
        <v>2.690049478162972</v>
      </c>
      <c r="CN1036" s="29">
        <f t="shared" si="73"/>
        <v>4.6718230898696325</v>
      </c>
      <c r="CO1036" s="18">
        <f t="shared" si="74"/>
        <v>1.7834766117909517</v>
      </c>
      <c r="CR1036" s="18">
        <v>100</v>
      </c>
      <c r="CS1036" s="18" t="s">
        <v>472</v>
      </c>
      <c r="CT1036" s="18">
        <v>5.6311140556439732</v>
      </c>
      <c r="CU1036" s="18">
        <v>3.7683583114706676</v>
      </c>
      <c r="CV1036" s="18">
        <v>2.0475435156020345</v>
      </c>
      <c r="CW1036" s="18">
        <v>2.06498469371927</v>
      </c>
      <c r="CX1036" s="18">
        <v>0.65973960313581947</v>
      </c>
      <c r="CY1036" s="18">
        <v>7.3602286374168751</v>
      </c>
      <c r="CZ1036" s="18">
        <v>3.2749285496885348</v>
      </c>
      <c r="DA1036" s="18">
        <v>1.7003642159581158</v>
      </c>
      <c r="DB1036" s="18">
        <v>4.7361803291181177</v>
      </c>
      <c r="DC1036" s="29">
        <f t="shared" si="75"/>
        <v>3.4714935457503784</v>
      </c>
      <c r="DD1036" s="18">
        <f t="shared" si="76"/>
        <v>2.1377903511160703</v>
      </c>
    </row>
    <row r="1037" spans="1:108" x14ac:dyDescent="0.2">
      <c r="A1037" s="49">
        <v>101</v>
      </c>
      <c r="B1037" s="49" t="s">
        <v>473</v>
      </c>
      <c r="C1037" s="49">
        <v>3.3936031285904518</v>
      </c>
      <c r="D1037" s="49">
        <v>5.667083549574838</v>
      </c>
      <c r="E1037" s="49">
        <v>15.485432593125296</v>
      </c>
      <c r="F1037" s="49">
        <v>6.9860460503478183</v>
      </c>
      <c r="G1037" s="49">
        <v>4.3149104612894975</v>
      </c>
      <c r="H1037" s="49">
        <v>8.588865317518259</v>
      </c>
      <c r="I1037" s="49">
        <v>6.782135409327589</v>
      </c>
      <c r="J1037" s="49">
        <v>6.7015248914793917</v>
      </c>
      <c r="K1037" s="49">
        <v>4.80862211193657</v>
      </c>
      <c r="L1037" s="49">
        <v>15.467373691216713</v>
      </c>
      <c r="M1037" s="49">
        <v>5.2642194879989281</v>
      </c>
      <c r="N1037" s="49">
        <v>8.4710437471030549</v>
      </c>
      <c r="O1037" s="49">
        <v>3.5385382015430613</v>
      </c>
      <c r="P1037" s="49">
        <v>2.1140774546811008</v>
      </c>
      <c r="Q1037" s="49">
        <v>7.0625627632961994</v>
      </c>
      <c r="R1037" s="49">
        <v>5.2781747386065376</v>
      </c>
      <c r="S1037" s="49">
        <v>2.4873106095466815</v>
      </c>
      <c r="T1037" s="49">
        <v>17.98350457899485</v>
      </c>
      <c r="U1037" s="49">
        <v>9.12119599147732</v>
      </c>
      <c r="V1037" s="49">
        <v>12.175560925230721</v>
      </c>
      <c r="W1037" s="49">
        <v>1.1869562453102989</v>
      </c>
      <c r="X1037" s="49">
        <v>14.458475710485732</v>
      </c>
      <c r="Y1037" s="49">
        <v>13.728173651658839</v>
      </c>
      <c r="Z1037" s="49">
        <v>6.5304264008418045</v>
      </c>
      <c r="AA1037" s="49">
        <v>6.4608135002428781</v>
      </c>
      <c r="AB1037" s="49">
        <v>4.5416079423472251</v>
      </c>
      <c r="AC1037" s="49">
        <v>5.5397578050704555</v>
      </c>
      <c r="AD1037" s="49">
        <v>3.3454424507874565</v>
      </c>
      <c r="AE1037" s="49">
        <v>6.2312976781619218</v>
      </c>
      <c r="AF1037" s="49">
        <v>11.905144787751095</v>
      </c>
      <c r="AG1037" s="49">
        <v>14.410744191811474</v>
      </c>
      <c r="AH1037" s="49">
        <v>6.2848757978662615</v>
      </c>
      <c r="AI1037" s="49">
        <v>1.3063963121685385</v>
      </c>
      <c r="AJ1037" s="49">
        <v>6.8906214947487125</v>
      </c>
      <c r="AK1037" s="49">
        <v>8.1242281962224236</v>
      </c>
      <c r="AL1037" s="49">
        <v>5.7022472058103588</v>
      </c>
      <c r="AM1037" s="49">
        <v>4.573210254028572</v>
      </c>
      <c r="AN1037" s="49">
        <v>25.045438159083133</v>
      </c>
      <c r="AO1037" s="49">
        <v>2.3191086746811993</v>
      </c>
      <c r="AP1037" s="49">
        <v>29.288265406292741</v>
      </c>
      <c r="AQ1037" s="49">
        <v>22.25657512823107</v>
      </c>
      <c r="AR1037" s="50">
        <f t="shared" si="77"/>
        <v>8.5810144560118804</v>
      </c>
      <c r="AS1037" s="49">
        <f t="shared" si="78"/>
        <v>6.4072546629802227</v>
      </c>
      <c r="AV1037" s="49">
        <v>101</v>
      </c>
      <c r="AW1037" s="49" t="s">
        <v>473</v>
      </c>
      <c r="AX1037" s="49">
        <v>3.8054410480006404</v>
      </c>
      <c r="AY1037" s="49">
        <v>3.8203066248421735</v>
      </c>
      <c r="AZ1037" s="49">
        <v>2.1966854788690355</v>
      </c>
      <c r="BA1037" s="49">
        <v>3.0185782399893668</v>
      </c>
      <c r="BB1037" s="49">
        <v>6.0631282717327402</v>
      </c>
      <c r="BC1037" s="49">
        <v>10.673363583803974</v>
      </c>
      <c r="BD1037" s="49">
        <v>1.4897970798290889</v>
      </c>
      <c r="BE1037" s="49">
        <v>6.7423301475285911</v>
      </c>
      <c r="BF1037" s="49">
        <v>7.2297906894751955</v>
      </c>
      <c r="BG1037" s="49">
        <v>7.823848224764931</v>
      </c>
      <c r="BH1037" s="49">
        <v>6.851187692067759</v>
      </c>
      <c r="BI1037" s="49">
        <v>7.1922656035740165</v>
      </c>
      <c r="BJ1037" s="50">
        <f t="shared" si="79"/>
        <v>5.5755602237064599</v>
      </c>
      <c r="BK1037" s="49">
        <f t="shared" si="72"/>
        <v>2.7862198969142491</v>
      </c>
      <c r="BM1037" s="49">
        <v>101</v>
      </c>
      <c r="BN1037" s="49" t="s">
        <v>473</v>
      </c>
      <c r="BO1037" s="49">
        <v>3.3760784223231548</v>
      </c>
      <c r="BP1037" s="49">
        <v>4.7779932725137479</v>
      </c>
      <c r="BQ1037" s="49">
        <v>5.308247199961559</v>
      </c>
      <c r="BR1037" s="49">
        <v>6.0145559584119441</v>
      </c>
      <c r="BS1037" s="49">
        <v>4.5980496605385861</v>
      </c>
      <c r="BT1037" s="49">
        <v>7.9282378369720492</v>
      </c>
      <c r="BU1037" s="49">
        <v>5.0834482837860131</v>
      </c>
      <c r="BV1037" s="49">
        <v>2.3557231554097036</v>
      </c>
      <c r="BW1037" s="49">
        <v>2.5573734763651954</v>
      </c>
      <c r="BX1037" s="49">
        <v>6.5701975643143058</v>
      </c>
      <c r="BY1037" s="49">
        <v>4.0786832893703018</v>
      </c>
      <c r="BZ1037" s="49">
        <v>4.9306302514984868</v>
      </c>
      <c r="CA1037" s="49">
        <v>5.9543950416035969</v>
      </c>
      <c r="CB1037" s="49">
        <v>7.2990875006848297</v>
      </c>
      <c r="CC1037" s="49">
        <v>2.4893786722223763</v>
      </c>
      <c r="CD1037" s="49">
        <v>4.0017119469699223</v>
      </c>
      <c r="CE1037" s="49">
        <v>8.4824969630550946</v>
      </c>
      <c r="CF1037" s="49">
        <v>2.5550399595034738</v>
      </c>
      <c r="CG1037" s="49">
        <v>3.2632669311565312</v>
      </c>
      <c r="CH1037" s="49">
        <v>4.684367150868523</v>
      </c>
      <c r="CI1037" s="49">
        <v>2.8091348310369191</v>
      </c>
      <c r="CJ1037" s="49">
        <v>5.2223805585360994</v>
      </c>
      <c r="CK1037" s="49">
        <v>3.9417368503123775</v>
      </c>
      <c r="CL1037" s="49">
        <v>5.9697434401661118</v>
      </c>
      <c r="CM1037" s="49">
        <v>3.1930682599590283</v>
      </c>
      <c r="CN1037" s="50">
        <f t="shared" si="73"/>
        <v>4.6978010591015975</v>
      </c>
      <c r="CO1037" s="49">
        <f t="shared" si="74"/>
        <v>1.725315797699025</v>
      </c>
      <c r="CR1037" s="49">
        <v>101</v>
      </c>
      <c r="CS1037" s="49" t="s">
        <v>473</v>
      </c>
      <c r="CT1037" s="49"/>
      <c r="CU1037" s="49">
        <v>4.5391476636990893</v>
      </c>
      <c r="CV1037" s="49">
        <v>2.0661456075240103</v>
      </c>
      <c r="CW1037" s="49">
        <v>2.4679439153511984</v>
      </c>
      <c r="CX1037" s="49">
        <v>0.64638008112289502</v>
      </c>
      <c r="CY1037" s="49">
        <v>8.0369598567897462</v>
      </c>
      <c r="CZ1037" s="49">
        <v>2.9655564307340385</v>
      </c>
      <c r="DA1037" s="49">
        <v>1.5681545626807876</v>
      </c>
      <c r="DB1037" s="49">
        <v>4.7652403807748271</v>
      </c>
      <c r="DC1037" s="50">
        <f t="shared" si="75"/>
        <v>3.3819410623345743</v>
      </c>
      <c r="DD1037" s="49">
        <f t="shared" si="76"/>
        <v>2.3432286661372315</v>
      </c>
    </row>
    <row r="1038" spans="1:108" x14ac:dyDescent="0.2">
      <c r="A1038" s="49">
        <v>102</v>
      </c>
      <c r="B1038" s="49" t="s">
        <v>473</v>
      </c>
      <c r="C1038" s="49">
        <v>3.2693855474378002</v>
      </c>
      <c r="D1038" s="49">
        <v>5.9423985296358</v>
      </c>
      <c r="E1038" s="49">
        <v>14.220533596542129</v>
      </c>
      <c r="F1038" s="49">
        <v>7.3012061741999599</v>
      </c>
      <c r="G1038" s="49">
        <v>4.0577304220719856</v>
      </c>
      <c r="H1038" s="49">
        <v>9.3724583642898907</v>
      </c>
      <c r="I1038" s="49">
        <v>8.9597338717750894</v>
      </c>
      <c r="J1038" s="49">
        <v>7.3129762557967206</v>
      </c>
      <c r="K1038" s="49">
        <v>4.9994422609718949</v>
      </c>
      <c r="L1038" s="49">
        <v>14.667979304231565</v>
      </c>
      <c r="M1038" s="49">
        <v>4.3027910047973998</v>
      </c>
      <c r="N1038" s="49">
        <v>10.644451137786788</v>
      </c>
      <c r="O1038" s="49">
        <v>3.939127583072231</v>
      </c>
      <c r="P1038" s="49">
        <v>2.3811190422547872</v>
      </c>
      <c r="Q1038" s="49">
        <v>6.1907975380256808</v>
      </c>
      <c r="R1038" s="49">
        <v>4.7338111989227114</v>
      </c>
      <c r="S1038" s="49">
        <v>2.465683193843879</v>
      </c>
      <c r="T1038" s="49">
        <v>19.755911483841395</v>
      </c>
      <c r="U1038" s="49">
        <v>9.6880493200363134</v>
      </c>
      <c r="V1038" s="49">
        <v>12.700368213335954</v>
      </c>
      <c r="W1038" s="49">
        <v>1.6014495053011946</v>
      </c>
      <c r="X1038" s="49">
        <v>15.122077457322336</v>
      </c>
      <c r="Y1038" s="49">
        <v>14.180503767944534</v>
      </c>
      <c r="Z1038" s="49">
        <v>6.3597555692164427</v>
      </c>
      <c r="AA1038" s="49">
        <v>6.0432385284584162</v>
      </c>
      <c r="AB1038" s="49">
        <v>4.7232722600411146</v>
      </c>
      <c r="AC1038" s="49">
        <v>5.2879511815102322</v>
      </c>
      <c r="AD1038" s="49">
        <v>3.2315928564463721</v>
      </c>
      <c r="AE1038" s="49">
        <v>6.7837623503272262</v>
      </c>
      <c r="AF1038" s="49">
        <v>13.231852995783777</v>
      </c>
      <c r="AG1038" s="49">
        <v>15.814868930795802</v>
      </c>
      <c r="AH1038" s="49">
        <v>6.6757100660818098</v>
      </c>
      <c r="AI1038" s="49">
        <v>1.1520974573838552</v>
      </c>
      <c r="AJ1038" s="49">
        <v>5.9431562846957364</v>
      </c>
      <c r="AK1038" s="49">
        <v>9.4907825274921578</v>
      </c>
      <c r="AL1038" s="49">
        <v>5.4724867976296077</v>
      </c>
      <c r="AM1038" s="49">
        <v>4.4511398393229138</v>
      </c>
      <c r="AN1038" s="49">
        <v>26.760879128883349</v>
      </c>
      <c r="AO1038" s="49">
        <v>2.0206067884173851</v>
      </c>
      <c r="AP1038" s="49">
        <v>27.643737205170556</v>
      </c>
      <c r="AQ1038" s="49">
        <v>20.039443674440992</v>
      </c>
      <c r="AR1038" s="50">
        <f t="shared" si="77"/>
        <v>8.7545443711106312</v>
      </c>
      <c r="AS1038" s="49">
        <f t="shared" si="78"/>
        <v>6.4244539047870184</v>
      </c>
      <c r="AV1038" s="49">
        <v>102</v>
      </c>
      <c r="AW1038" s="49" t="s">
        <v>473</v>
      </c>
      <c r="AX1038" s="49">
        <v>4.5357254389959243</v>
      </c>
      <c r="AY1038" s="49">
        <v>3.535210872067085</v>
      </c>
      <c r="AZ1038" s="49">
        <v>1.7972870733803683</v>
      </c>
      <c r="BA1038" s="49">
        <v>3.0950042106305369</v>
      </c>
      <c r="BB1038" s="49">
        <v>6.418114233308474</v>
      </c>
      <c r="BC1038" s="49">
        <v>11.567004375156015</v>
      </c>
      <c r="BD1038" s="49">
        <v>1.6854284810966709</v>
      </c>
      <c r="BE1038" s="49">
        <v>6.1185902662167999</v>
      </c>
      <c r="BF1038" s="49">
        <v>6.1717717140249908</v>
      </c>
      <c r="BG1038" s="49">
        <v>8.6744637339533952</v>
      </c>
      <c r="BH1038" s="49">
        <v>6.8056677540432169</v>
      </c>
      <c r="BI1038" s="49">
        <v>7.506612542645839</v>
      </c>
      <c r="BJ1038" s="50">
        <f t="shared" si="79"/>
        <v>5.659240057959944</v>
      </c>
      <c r="BK1038" s="49">
        <f t="shared" si="72"/>
        <v>2.9849929230670189</v>
      </c>
      <c r="BM1038" s="49">
        <v>102</v>
      </c>
      <c r="BN1038" s="49" t="s">
        <v>473</v>
      </c>
      <c r="BO1038" s="49">
        <v>3.1689200787062157</v>
      </c>
      <c r="BP1038" s="49">
        <v>4.2046339669044199</v>
      </c>
      <c r="BQ1038" s="49">
        <v>4.1808320250904565</v>
      </c>
      <c r="BR1038" s="49">
        <v>6.563412942862306</v>
      </c>
      <c r="BS1038" s="49">
        <v>5.087203879744818</v>
      </c>
      <c r="BT1038" s="49">
        <v>7.3593930201873219</v>
      </c>
      <c r="BU1038" s="49">
        <v>2.951676601757967</v>
      </c>
      <c r="BV1038" s="49">
        <v>2.3557231554097036</v>
      </c>
      <c r="BW1038" s="49">
        <v>2.9558031955404882</v>
      </c>
      <c r="BX1038" s="49">
        <v>6.4843098805151369</v>
      </c>
      <c r="BY1038" s="49">
        <v>4.4354469316184595</v>
      </c>
      <c r="BZ1038" s="49">
        <v>5.7143069150168317</v>
      </c>
      <c r="CA1038" s="49">
        <v>6.4377403750002316</v>
      </c>
      <c r="CB1038" s="49">
        <v>8.0133727213683592</v>
      </c>
      <c r="CC1038" s="49">
        <v>2.4893786722223763</v>
      </c>
      <c r="CD1038" s="49">
        <v>3.932721252955961</v>
      </c>
      <c r="CE1038" s="49">
        <v>8.4250534253287324</v>
      </c>
      <c r="CF1038" s="49">
        <v>2.7053364277095606</v>
      </c>
      <c r="CG1038" s="49">
        <v>3.2932032350474603</v>
      </c>
      <c r="CH1038" s="49">
        <v>4.835480682108324</v>
      </c>
      <c r="CI1038" s="49">
        <v>2.7914684470972482</v>
      </c>
      <c r="CJ1038" s="49">
        <v>5.1797847395245142</v>
      </c>
      <c r="CK1038" s="49">
        <v>3.7280918929210336</v>
      </c>
      <c r="CL1038" s="49">
        <v>9.8445643749138778</v>
      </c>
      <c r="CM1038" s="49">
        <v>1.9464599652005781</v>
      </c>
      <c r="CN1038" s="50">
        <f t="shared" si="73"/>
        <v>4.7633727521900937</v>
      </c>
      <c r="CO1038" s="49">
        <f t="shared" si="74"/>
        <v>2.1166216204914847</v>
      </c>
      <c r="CR1038" s="49">
        <v>102</v>
      </c>
      <c r="CS1038" s="49" t="s">
        <v>473</v>
      </c>
      <c r="CT1038" s="49">
        <v>4.6072843509125354</v>
      </c>
      <c r="CU1038" s="49">
        <v>2.9975689592422454</v>
      </c>
      <c r="CV1038" s="49">
        <v>2.0196135735520362</v>
      </c>
      <c r="CW1038" s="49">
        <v>2.6316007698530783</v>
      </c>
      <c r="CX1038" s="49">
        <v>0.73372898069964576</v>
      </c>
      <c r="CY1038" s="49">
        <v>8.6715400407165291</v>
      </c>
      <c r="CZ1038" s="49">
        <v>2.4767905541464983</v>
      </c>
      <c r="DA1038" s="49">
        <v>1.8546052858575786</v>
      </c>
      <c r="DB1038" s="49">
        <v>4.4456188642618368</v>
      </c>
      <c r="DC1038" s="50">
        <f t="shared" si="75"/>
        <v>3.3820390421379978</v>
      </c>
      <c r="DD1038" s="49">
        <f t="shared" si="76"/>
        <v>2.327673242951565</v>
      </c>
    </row>
    <row r="1039" spans="1:108" x14ac:dyDescent="0.2">
      <c r="A1039" s="49">
        <v>103</v>
      </c>
      <c r="B1039" s="49" t="s">
        <v>473</v>
      </c>
      <c r="C1039" s="49">
        <v>3.2418404974593868</v>
      </c>
      <c r="D1039" s="49">
        <v>6.1256481803643767</v>
      </c>
      <c r="E1039" s="49">
        <v>13.492253510416322</v>
      </c>
      <c r="F1039" s="49">
        <v>6.8809993991464129</v>
      </c>
      <c r="G1039" s="49">
        <v>4.1720308328883791</v>
      </c>
      <c r="H1039" s="49">
        <v>8.4203404459768514</v>
      </c>
      <c r="I1039" s="49">
        <v>9.2256989023941465</v>
      </c>
      <c r="J1039" s="49">
        <v>8.2301556502519642</v>
      </c>
      <c r="K1039" s="49">
        <v>6.8694609958755688</v>
      </c>
      <c r="L1039" s="49">
        <v>20.003481204187377</v>
      </c>
      <c r="M1039" s="49">
        <v>6.3990215112421982</v>
      </c>
      <c r="N1039" s="49">
        <v>14.703220341378222</v>
      </c>
      <c r="O1039" s="49">
        <v>5.5081039960260849</v>
      </c>
      <c r="P1039" s="49">
        <v>3.2044990508842375</v>
      </c>
      <c r="Q1039" s="49">
        <v>7.7827166450414103</v>
      </c>
      <c r="R1039" s="49">
        <v>6.0527540204872121</v>
      </c>
      <c r="S1039" s="49">
        <v>4.3041298050105929</v>
      </c>
      <c r="T1039" s="49">
        <v>23.81949675366025</v>
      </c>
      <c r="U1039" s="49">
        <v>15.006170372694275</v>
      </c>
      <c r="V1039" s="49">
        <v>16.101128146203298</v>
      </c>
      <c r="W1039" s="49">
        <v>2.1289844085311738</v>
      </c>
      <c r="X1039" s="49">
        <v>17.6960452953242</v>
      </c>
      <c r="Y1039" s="49">
        <v>16.283832078022431</v>
      </c>
      <c r="Z1039" s="49">
        <v>9.0904974986196088</v>
      </c>
      <c r="AA1039" s="49">
        <v>8.1311133873807275</v>
      </c>
      <c r="AB1039" s="49">
        <v>7.8519368010487947</v>
      </c>
      <c r="AC1039" s="49">
        <v>5.9264628691226511</v>
      </c>
      <c r="AD1039" s="49">
        <v>4.2036980246456874</v>
      </c>
      <c r="AE1039" s="49">
        <v>10.072858425181353</v>
      </c>
      <c r="AF1039" s="49">
        <v>18.409534308799785</v>
      </c>
      <c r="AG1039" s="49">
        <v>22.362517989664752</v>
      </c>
      <c r="AH1039" s="49">
        <v>7.9995052633218293</v>
      </c>
      <c r="AI1039" s="49">
        <v>1.7384331055656517</v>
      </c>
      <c r="AJ1039" s="49">
        <v>6.0292834719811497</v>
      </c>
      <c r="AK1039" s="49">
        <v>14.74675140948596</v>
      </c>
      <c r="AL1039" s="49">
        <v>6.8092749688378564</v>
      </c>
      <c r="AM1039" s="49">
        <v>9.7954819481293747</v>
      </c>
      <c r="AN1039" s="49">
        <v>32.536197060544069</v>
      </c>
      <c r="AO1039" s="49">
        <v>2.7783348851488836</v>
      </c>
      <c r="AP1039" s="49">
        <v>26.312451217954919</v>
      </c>
      <c r="AQ1039" s="49">
        <v>24.196562592070361</v>
      </c>
      <c r="AR1039" s="50">
        <f t="shared" si="77"/>
        <v>10.844948957828532</v>
      </c>
      <c r="AS1039" s="49">
        <f t="shared" si="78"/>
        <v>7.4209900684609282</v>
      </c>
      <c r="AV1039" s="49">
        <v>103</v>
      </c>
      <c r="AW1039" s="49" t="s">
        <v>473</v>
      </c>
      <c r="AX1039" s="49">
        <v>4.9716567006735186</v>
      </c>
      <c r="AY1039" s="49">
        <v>3.3641523256273347</v>
      </c>
      <c r="AZ1039" s="49">
        <v>1.6774679351550104</v>
      </c>
      <c r="BA1039" s="49">
        <v>2.9803790102430514</v>
      </c>
      <c r="BB1039" s="49">
        <v>6.3187168554537205</v>
      </c>
      <c r="BC1039" s="49">
        <v>11.201997117633244</v>
      </c>
      <c r="BD1039" s="49">
        <v>1.9262030258785818</v>
      </c>
      <c r="BE1039" s="49">
        <v>8.0937684579590154</v>
      </c>
      <c r="BF1039" s="49">
        <v>8.4641518036016361</v>
      </c>
      <c r="BG1039" s="49">
        <v>10.506583526760629</v>
      </c>
      <c r="BH1039" s="49">
        <v>10.151597338340405</v>
      </c>
      <c r="BI1039" s="49">
        <v>15.705933334445223</v>
      </c>
      <c r="BJ1039" s="50">
        <f t="shared" si="79"/>
        <v>7.1135506193142808</v>
      </c>
      <c r="BK1039" s="49">
        <f t="shared" si="72"/>
        <v>3.5545906927904558</v>
      </c>
      <c r="BM1039" s="49">
        <v>103</v>
      </c>
      <c r="BN1039" s="49" t="s">
        <v>473</v>
      </c>
      <c r="BO1039" s="49">
        <v>3.4126426597590727</v>
      </c>
      <c r="BP1039" s="49">
        <v>4.1164248429645234</v>
      </c>
      <c r="BQ1039" s="49">
        <v>3.382245524613309</v>
      </c>
      <c r="BR1039" s="49">
        <v>5.9459488353556491</v>
      </c>
      <c r="BS1039" s="49">
        <v>6.3916177397839409</v>
      </c>
      <c r="BT1039" s="49">
        <v>13.225575862365622</v>
      </c>
      <c r="BU1039" s="49">
        <v>6.8872454041019227</v>
      </c>
      <c r="BV1039" s="49">
        <v>3.156990560421725</v>
      </c>
      <c r="BW1039" s="49">
        <v>3.5117548214554657</v>
      </c>
      <c r="BX1039" s="49">
        <v>8.4167209288428744</v>
      </c>
      <c r="BY1039" s="49">
        <v>5.3418222301344622</v>
      </c>
      <c r="BZ1039" s="49">
        <v>7.2163580330358652</v>
      </c>
      <c r="CA1039" s="49">
        <v>6.3451850116592432</v>
      </c>
      <c r="CB1039" s="49">
        <v>8.2812291434118404</v>
      </c>
      <c r="CC1039" s="49">
        <v>3.05801828571005</v>
      </c>
      <c r="CD1039" s="49">
        <v>6.0025745439854141</v>
      </c>
      <c r="CE1039" s="49">
        <v>8.0229486612441896</v>
      </c>
      <c r="CF1039" s="49">
        <v>3.4568187687399945</v>
      </c>
      <c r="CG1039" s="49">
        <v>3.6075545443860078</v>
      </c>
      <c r="CH1039" s="49">
        <v>6.346565221984565</v>
      </c>
      <c r="CI1039" s="49">
        <v>4.7348927983224227</v>
      </c>
      <c r="CJ1039" s="49">
        <v>7.0455293752946009</v>
      </c>
      <c r="CK1039" s="49">
        <v>5.9286285959982914</v>
      </c>
      <c r="CL1039" s="49">
        <v>8.4111966632329551</v>
      </c>
      <c r="CM1039" s="49">
        <v>2.4276056266348771</v>
      </c>
      <c r="CN1039" s="50">
        <f t="shared" si="73"/>
        <v>5.7869637873375552</v>
      </c>
      <c r="CO1039" s="49">
        <f t="shared" si="74"/>
        <v>2.439237238477352</v>
      </c>
      <c r="CR1039" s="49">
        <v>103</v>
      </c>
      <c r="CS1039" s="49" t="s">
        <v>473</v>
      </c>
      <c r="CT1039" s="49">
        <v>4.0953188189257519</v>
      </c>
      <c r="CU1039" s="49">
        <v>2.2267796070138228</v>
      </c>
      <c r="CV1039" s="49">
        <v>2.2243706055289429</v>
      </c>
      <c r="CW1039" s="49">
        <v>5.2506543933162497</v>
      </c>
      <c r="CX1039" s="49">
        <v>1.238295101633506</v>
      </c>
      <c r="CY1039" s="49">
        <v>8.8830261607581686</v>
      </c>
      <c r="CZ1039" s="49">
        <v>5.374611039952411</v>
      </c>
      <c r="DA1039" s="49">
        <v>3.2317962253445924</v>
      </c>
      <c r="DB1039" s="49">
        <v>7.0316343115749778</v>
      </c>
      <c r="DC1039" s="50">
        <f t="shared" si="75"/>
        <v>4.3951651404498246</v>
      </c>
      <c r="DD1039" s="49">
        <f t="shared" si="76"/>
        <v>2.4901418279215672</v>
      </c>
    </row>
    <row r="1040" spans="1:108" x14ac:dyDescent="0.2">
      <c r="A1040" s="49">
        <v>104</v>
      </c>
      <c r="B1040" s="49" t="s">
        <v>473</v>
      </c>
      <c r="C1040" s="49">
        <v>5.0073722585757494</v>
      </c>
      <c r="D1040" s="49">
        <v>7.2269081006082239</v>
      </c>
      <c r="E1040" s="49">
        <v>13.798898144543628</v>
      </c>
      <c r="F1040" s="49">
        <v>7.4587862361260306</v>
      </c>
      <c r="G1040" s="49">
        <v>3.68624722878433</v>
      </c>
      <c r="H1040" s="49">
        <v>8.3310317852390892</v>
      </c>
      <c r="I1040" s="49">
        <v>5.9011216574868337</v>
      </c>
      <c r="J1040" s="49">
        <v>9.758788757003785</v>
      </c>
      <c r="K1040" s="49">
        <v>9.0066244283707277</v>
      </c>
      <c r="L1040" s="49">
        <v>20.561199048454736</v>
      </c>
      <c r="M1040" s="49">
        <v>8.2115545380149069</v>
      </c>
      <c r="N1040" s="49">
        <v>16.732586089555806</v>
      </c>
      <c r="O1040" s="49">
        <v>5.4580303233349383</v>
      </c>
      <c r="P1040" s="49">
        <v>3.8275978688334233</v>
      </c>
      <c r="Q1040" s="49">
        <v>6.9235836769134202</v>
      </c>
      <c r="R1040" s="49">
        <v>7.2374073953134461</v>
      </c>
      <c r="S1040" s="49">
        <v>5.9046623852577103</v>
      </c>
      <c r="T1040" s="49">
        <v>31.600819653214113</v>
      </c>
      <c r="U1040" s="49">
        <v>19.242115629753233</v>
      </c>
      <c r="V1040" s="49">
        <v>23.162953764974237</v>
      </c>
      <c r="W1040" s="49">
        <v>3.2217383801279542</v>
      </c>
      <c r="X1040" s="49">
        <v>24.83479393374898</v>
      </c>
      <c r="Y1040" s="49">
        <v>19.427514878966686</v>
      </c>
      <c r="Z1040" s="49">
        <v>9.368962522199304</v>
      </c>
      <c r="AA1040" s="49">
        <v>13.95396364046411</v>
      </c>
      <c r="AB1040" s="49">
        <v>13.705562231959368</v>
      </c>
      <c r="AC1040" s="49">
        <v>8.6423822227932945</v>
      </c>
      <c r="AD1040" s="49">
        <v>6.2792739243144959</v>
      </c>
      <c r="AE1040" s="49">
        <v>12.925122140659846</v>
      </c>
      <c r="AF1040" s="49">
        <v>18.45649665319992</v>
      </c>
      <c r="AG1040" s="49">
        <v>20.677569438006795</v>
      </c>
      <c r="AH1040" s="49">
        <v>11.580056586826338</v>
      </c>
      <c r="AI1040" s="49">
        <v>2.8596727670179112</v>
      </c>
      <c r="AJ1040" s="49">
        <v>8.6132644653271218</v>
      </c>
      <c r="AK1040" s="49">
        <v>16.143337937453101</v>
      </c>
      <c r="AL1040" s="49">
        <v>10.360126185546314</v>
      </c>
      <c r="AM1040" s="49">
        <v>17.640801272864117</v>
      </c>
      <c r="AN1040" s="49">
        <v>34.575666988953465</v>
      </c>
      <c r="AO1040" s="49">
        <v>5.6255585513277389</v>
      </c>
      <c r="AP1040" s="49">
        <v>26.286349266346711</v>
      </c>
      <c r="AQ1040" s="49">
        <v>35.474082794825009</v>
      </c>
      <c r="AR1040" s="50">
        <f t="shared" si="77"/>
        <v>13.163185018372854</v>
      </c>
      <c r="AS1040" s="49">
        <f t="shared" si="78"/>
        <v>8.6096666831534598</v>
      </c>
      <c r="AV1040" s="49">
        <v>104</v>
      </c>
      <c r="AW1040" s="49" t="s">
        <v>473</v>
      </c>
      <c r="AX1040" s="49">
        <v>4.8186328845024455</v>
      </c>
      <c r="AY1040" s="49">
        <v>3.8630712614521112</v>
      </c>
      <c r="AZ1040" s="49">
        <v>2.0369253498310842</v>
      </c>
      <c r="BA1040" s="49">
        <v>2.9421660249224661</v>
      </c>
      <c r="BB1040" s="49">
        <v>5.4667549097171184</v>
      </c>
      <c r="BC1040" s="49">
        <v>10.207661002452181</v>
      </c>
      <c r="BD1040" s="49">
        <v>2.1067822675591912</v>
      </c>
      <c r="BE1040" s="49">
        <v>12.860923265127706</v>
      </c>
      <c r="BF1040" s="49">
        <v>10.932857103550912</v>
      </c>
      <c r="BG1040" s="49">
        <v>10.973954981488005</v>
      </c>
      <c r="BH1040" s="49">
        <v>17.389730724779223</v>
      </c>
      <c r="BI1040" s="49">
        <v>22.358667581060079</v>
      </c>
      <c r="BJ1040" s="50">
        <f t="shared" si="79"/>
        <v>8.829843946370211</v>
      </c>
      <c r="BK1040" s="49">
        <f t="shared" si="72"/>
        <v>5.1173975596423773</v>
      </c>
      <c r="BM1040" s="49">
        <v>104</v>
      </c>
      <c r="BN1040" s="49" t="s">
        <v>473</v>
      </c>
      <c r="BO1040" s="49">
        <v>3.3273456066685623</v>
      </c>
      <c r="BP1040" s="49">
        <v>4.9985160823634898</v>
      </c>
      <c r="BQ1040" s="49">
        <v>4.356990646164066</v>
      </c>
      <c r="BR1040" s="49">
        <v>9.0561402434309848</v>
      </c>
      <c r="BS1040" s="49">
        <v>9.0656555871330067</v>
      </c>
      <c r="BT1040" s="49">
        <v>10.096942168993998</v>
      </c>
      <c r="BU1040" s="49">
        <v>7.2972057351044883</v>
      </c>
      <c r="BV1040" s="49">
        <v>3.6697989919900698</v>
      </c>
      <c r="BW1040" s="49">
        <v>3.9194511237983436</v>
      </c>
      <c r="BX1040" s="49">
        <v>12.582145796318533</v>
      </c>
      <c r="BY1040" s="49">
        <v>6.9520813016554541</v>
      </c>
      <c r="BZ1040" s="49">
        <v>7.6081963647950372</v>
      </c>
      <c r="CA1040" s="49">
        <v>8.2991309129086392</v>
      </c>
      <c r="CB1040" s="49">
        <v>9.8883676756727201</v>
      </c>
      <c r="CC1040" s="49">
        <v>4.5364812807780011</v>
      </c>
      <c r="CD1040" s="49">
        <v>8.2104224701038522</v>
      </c>
      <c r="CE1040" s="49">
        <v>11.048305863908373</v>
      </c>
      <c r="CF1040" s="49">
        <v>3.2063214487385281</v>
      </c>
      <c r="CG1040" s="49">
        <v>4.3709791527796229</v>
      </c>
      <c r="CH1040" s="49">
        <v>8.1220948149217591</v>
      </c>
      <c r="CI1040" s="49">
        <v>4.8055651184067365</v>
      </c>
      <c r="CJ1040" s="49">
        <v>8.5790181170234376</v>
      </c>
      <c r="CK1040" s="49">
        <v>7.9582485127684635</v>
      </c>
      <c r="CL1040" s="49">
        <v>10.049333351047213</v>
      </c>
      <c r="CM1040" s="49">
        <v>3.9585266941815553</v>
      </c>
      <c r="CN1040" s="50">
        <f t="shared" si="73"/>
        <v>7.0385306024661984</v>
      </c>
      <c r="CO1040" s="49">
        <f t="shared" si="74"/>
        <v>2.7235199907154488</v>
      </c>
      <c r="CR1040" s="49">
        <v>104</v>
      </c>
      <c r="CS1040" s="49" t="s">
        <v>473</v>
      </c>
      <c r="CT1040" s="49">
        <v>4.2872932235155297</v>
      </c>
      <c r="CU1040" s="49">
        <v>2.9975689592422454</v>
      </c>
      <c r="CV1040" s="49">
        <v>2.2057685136069671</v>
      </c>
      <c r="CW1040" s="49">
        <v>7.9452084756920982</v>
      </c>
      <c r="CX1040" s="49">
        <v>3.0828917183511333</v>
      </c>
      <c r="CY1040" s="49">
        <v>10.95573632572847</v>
      </c>
      <c r="CZ1040" s="49">
        <v>8.3914281021104973</v>
      </c>
      <c r="DA1040" s="49">
        <v>3.584351775160048</v>
      </c>
      <c r="DB1040" s="49">
        <v>10.518394205113673</v>
      </c>
      <c r="DC1040" s="50">
        <f t="shared" si="75"/>
        <v>5.996515699835629</v>
      </c>
      <c r="DD1040" s="49">
        <f t="shared" si="76"/>
        <v>3.4490377307189544</v>
      </c>
    </row>
    <row r="1041" spans="1:108" x14ac:dyDescent="0.2">
      <c r="A1041" s="49">
        <v>105</v>
      </c>
      <c r="B1041" s="49" t="s">
        <v>473</v>
      </c>
      <c r="C1041" s="49">
        <v>6.8836139321053498</v>
      </c>
      <c r="D1041" s="49">
        <v>7.6171946163426432</v>
      </c>
      <c r="E1041" s="49">
        <v>11.537409606605975</v>
      </c>
      <c r="F1041" s="49">
        <v>8.8770067934606676</v>
      </c>
      <c r="G1041" s="49">
        <v>5.8722775621331769</v>
      </c>
      <c r="H1041" s="49">
        <v>8.7773846653442416</v>
      </c>
      <c r="I1041" s="49">
        <v>6.8486258690840698</v>
      </c>
      <c r="J1041" s="49">
        <v>10.663739875526042</v>
      </c>
      <c r="K1041" s="49">
        <v>9.7317339725890193</v>
      </c>
      <c r="L1041" s="49">
        <v>26.510187007710439</v>
      </c>
      <c r="M1041" s="49">
        <v>9.3305934046206467</v>
      </c>
      <c r="N1041" s="49">
        <v>23.239686143389171</v>
      </c>
      <c r="O1041" s="49">
        <v>6.6597984679224478</v>
      </c>
      <c r="P1041" s="49">
        <v>4.6954830284479048</v>
      </c>
      <c r="Q1041" s="49">
        <v>9.8800048756569172</v>
      </c>
      <c r="R1041" s="49">
        <v>10.187046592210576</v>
      </c>
      <c r="S1041" s="49">
        <v>7.1807629663148438</v>
      </c>
      <c r="T1041" s="49">
        <v>56.587506541729681</v>
      </c>
      <c r="U1041" s="49">
        <v>17.294199197675027</v>
      </c>
      <c r="V1041" s="49">
        <v>23.490434351102202</v>
      </c>
      <c r="W1041" s="49">
        <v>4.8043485159035839</v>
      </c>
      <c r="X1041" s="49">
        <v>30.2039353399724</v>
      </c>
      <c r="Y1041" s="49">
        <v>21.055898086768931</v>
      </c>
      <c r="Z1041" s="49">
        <v>11.354139311391563</v>
      </c>
      <c r="AA1041" s="49">
        <v>15.589465613286587</v>
      </c>
      <c r="AB1041" s="49">
        <v>16.914965177884739</v>
      </c>
      <c r="AC1041" s="49">
        <v>9.9104113326452392</v>
      </c>
      <c r="AD1041" s="49">
        <v>5.8501469781249851</v>
      </c>
      <c r="AE1041" s="49">
        <v>13.541827808871412</v>
      </c>
      <c r="AF1041" s="49">
        <v>26.064518174366299</v>
      </c>
      <c r="AG1041" s="49">
        <v>24.431753999040378</v>
      </c>
      <c r="AH1041" s="49">
        <v>10.810993606490557</v>
      </c>
      <c r="AI1041" s="49">
        <v>4.5775320336038252</v>
      </c>
      <c r="AJ1041" s="49">
        <v>8.441010090756297</v>
      </c>
      <c r="AK1041" s="49">
        <v>14.596581776172696</v>
      </c>
      <c r="AL1041" s="49">
        <v>10.694320408556422</v>
      </c>
      <c r="AM1041" s="49">
        <v>15.928825730781341</v>
      </c>
      <c r="AN1041" s="49">
        <v>37.453812805341698</v>
      </c>
      <c r="AO1041" s="49">
        <v>8.1513159346995128</v>
      </c>
      <c r="AP1041" s="49">
        <v>28.296327343513465</v>
      </c>
      <c r="AQ1041" s="49">
        <v>36.603963669302622</v>
      </c>
      <c r="AR1041" s="50">
        <f t="shared" si="77"/>
        <v>15.296116663596235</v>
      </c>
      <c r="AS1041" s="49">
        <f t="shared" si="78"/>
        <v>10.980144778599312</v>
      </c>
      <c r="AV1041" s="49">
        <v>105</v>
      </c>
      <c r="AW1041" s="49" t="s">
        <v>473</v>
      </c>
      <c r="AX1041" s="49">
        <v>5.8315759017909645</v>
      </c>
      <c r="AY1041" s="49">
        <v>4.4617761739912369</v>
      </c>
      <c r="AZ1041" s="49">
        <v>2.2965322045818852</v>
      </c>
      <c r="BA1041" s="49">
        <v>3.1714301812717069</v>
      </c>
      <c r="BB1041" s="49">
        <v>5.3531618011377224</v>
      </c>
      <c r="BC1041" s="49">
        <v>11.214582824806651</v>
      </c>
      <c r="BD1041" s="49">
        <v>2.2873648430514484</v>
      </c>
      <c r="BE1041" s="49">
        <v>13.618321692434881</v>
      </c>
      <c r="BF1041" s="49">
        <v>14.424319722536588</v>
      </c>
      <c r="BG1041" s="49">
        <v>13.31081225512489</v>
      </c>
      <c r="BH1041" s="49">
        <v>17.958764911635932</v>
      </c>
      <c r="BI1041" s="49">
        <v>24.810574364235006</v>
      </c>
      <c r="BJ1041" s="50">
        <f t="shared" si="79"/>
        <v>9.894934739716577</v>
      </c>
      <c r="BK1041" s="49">
        <f t="shared" si="72"/>
        <v>5.6574112471762588</v>
      </c>
      <c r="BM1041" s="49">
        <v>105</v>
      </c>
      <c r="BN1041" s="49" t="s">
        <v>473</v>
      </c>
      <c r="BO1041" s="49">
        <v>5.3262100874253937</v>
      </c>
      <c r="BP1041" s="49">
        <v>5.101428608754679</v>
      </c>
      <c r="BQ1041" s="49">
        <v>4.439197251054968</v>
      </c>
      <c r="BR1041" s="49">
        <v>11.068617682605597</v>
      </c>
      <c r="BS1041" s="49">
        <v>12.228855480155813</v>
      </c>
      <c r="BT1041" s="49">
        <v>14.221052158581498</v>
      </c>
      <c r="BU1041" s="49">
        <v>10.002909286715958</v>
      </c>
      <c r="BV1041" s="49">
        <v>4.1505588196247034</v>
      </c>
      <c r="BW1041" s="49">
        <v>4.2993510123415515</v>
      </c>
      <c r="BX1041" s="49">
        <v>15.674003473642912</v>
      </c>
      <c r="BY1041" s="49">
        <v>7.8102445966665357</v>
      </c>
      <c r="BZ1041" s="49">
        <v>8.5224837157620055</v>
      </c>
      <c r="CA1041" s="49">
        <v>11.137495388698955</v>
      </c>
      <c r="CB1041" s="49">
        <v>11.160685680379249</v>
      </c>
      <c r="CC1041" s="49">
        <v>6.1413078256668738</v>
      </c>
      <c r="CD1041" s="49">
        <v>12.626105075279664</v>
      </c>
      <c r="CE1041" s="49">
        <v>10.933418788455647</v>
      </c>
      <c r="CF1041" s="49">
        <v>3.8075073215628747</v>
      </c>
      <c r="CG1041" s="49">
        <v>6.242118856865444</v>
      </c>
      <c r="CH1041" s="49">
        <v>11.862035035019806</v>
      </c>
      <c r="CI1041" s="49">
        <v>5.3885931022068521</v>
      </c>
      <c r="CJ1041" s="49">
        <v>8.851637247294347</v>
      </c>
      <c r="CK1041" s="49">
        <v>9.1546578129779572</v>
      </c>
      <c r="CL1041" s="49">
        <v>11.183427283168511</v>
      </c>
      <c r="CM1041" s="49">
        <v>5.4457099192079674</v>
      </c>
      <c r="CN1041" s="50">
        <f t="shared" si="73"/>
        <v>8.6711844604046284</v>
      </c>
      <c r="CO1041" s="49">
        <f t="shared" si="74"/>
        <v>3.4707494159576235</v>
      </c>
      <c r="CR1041" s="49">
        <v>105</v>
      </c>
      <c r="CS1041" s="49" t="s">
        <v>473</v>
      </c>
      <c r="CT1041" s="49">
        <v>6.1109487078762896</v>
      </c>
      <c r="CU1041" s="49">
        <v>2.9119805095708013</v>
      </c>
      <c r="CV1041" s="49">
        <v>2.2243706055289429</v>
      </c>
      <c r="CW1041" s="49">
        <v>7.5548689273078224</v>
      </c>
      <c r="CX1041" s="49">
        <v>3.5021628848294144</v>
      </c>
      <c r="CY1041" s="49">
        <v>11.590194685853387</v>
      </c>
      <c r="CZ1041" s="49">
        <v>7.8642180699800024</v>
      </c>
      <c r="DA1041" s="49">
        <v>3.356655021899702</v>
      </c>
      <c r="DB1041" s="49">
        <v>10.402165156118498</v>
      </c>
      <c r="DC1041" s="50">
        <f t="shared" si="75"/>
        <v>6.1686182854405409</v>
      </c>
      <c r="DD1041" s="49">
        <f t="shared" si="76"/>
        <v>3.4149741248285106</v>
      </c>
    </row>
    <row r="1042" spans="1:108" x14ac:dyDescent="0.2">
      <c r="A1042" s="49">
        <v>106</v>
      </c>
      <c r="B1042" s="49" t="s">
        <v>473</v>
      </c>
      <c r="C1042" s="49">
        <v>7.4766270753906081</v>
      </c>
      <c r="D1042" s="49">
        <v>9.6589305084747359</v>
      </c>
      <c r="E1042" s="49">
        <v>10.694146062021311</v>
      </c>
      <c r="F1042" s="49">
        <v>10.34776076151997</v>
      </c>
      <c r="G1042" s="49">
        <v>8.6012444482480213</v>
      </c>
      <c r="H1042" s="49">
        <v>9.1045323820766022</v>
      </c>
      <c r="I1042" s="49">
        <v>7.995604651543883</v>
      </c>
      <c r="J1042" s="49">
        <v>9.5753528781127368</v>
      </c>
      <c r="K1042" s="49">
        <v>9.5027544751572588</v>
      </c>
      <c r="L1042" s="49">
        <v>28.685286600353141</v>
      </c>
      <c r="M1042" s="49">
        <v>10.733335803175931</v>
      </c>
      <c r="N1042" s="49">
        <v>26.512900494014481</v>
      </c>
      <c r="O1042" s="49">
        <v>7.5778171358913999</v>
      </c>
      <c r="P1042" s="49">
        <v>6.8985761259308171</v>
      </c>
      <c r="Q1042" s="49">
        <v>12.571106223231125</v>
      </c>
      <c r="R1042" s="49">
        <v>11.059948715426103</v>
      </c>
      <c r="S1042" s="49">
        <v>6.3588671841236879</v>
      </c>
      <c r="T1042" s="49">
        <v>49.368173607195445</v>
      </c>
      <c r="U1042" s="49">
        <v>18.046570355743878</v>
      </c>
      <c r="V1042" s="49">
        <v>20.404559597204059</v>
      </c>
      <c r="W1042" s="49">
        <v>5.7840554181755879</v>
      </c>
      <c r="X1042" s="49">
        <v>36.156239343687879</v>
      </c>
      <c r="Y1042" s="49">
        <v>25.307789021259865</v>
      </c>
      <c r="Z1042" s="49">
        <v>9.8719928863623085</v>
      </c>
      <c r="AA1042" s="49">
        <v>17.074177366431293</v>
      </c>
      <c r="AB1042" s="49">
        <v>17.116817003437138</v>
      </c>
      <c r="AC1042" s="49">
        <v>8.6873483696239528</v>
      </c>
      <c r="AD1042" s="49">
        <v>5.622446107963607</v>
      </c>
      <c r="AE1042" s="49">
        <v>17.100735080390773</v>
      </c>
      <c r="AF1042" s="49">
        <v>31.308733044477783</v>
      </c>
      <c r="AG1042" s="49">
        <v>24.219903111921354</v>
      </c>
      <c r="AH1042" s="49">
        <v>14.372633570034493</v>
      </c>
      <c r="AI1042" s="49">
        <v>4.1352093082295136</v>
      </c>
      <c r="AJ1042" s="49">
        <v>9.9913986867638798</v>
      </c>
      <c r="AK1042" s="49">
        <v>15.197263192701167</v>
      </c>
      <c r="AL1042" s="49">
        <v>11.655140078878299</v>
      </c>
      <c r="AM1042" s="49">
        <v>15.050506402418247</v>
      </c>
      <c r="AN1042" s="49">
        <v>34.194456664684282</v>
      </c>
      <c r="AO1042" s="49">
        <v>5.6944429237578751</v>
      </c>
      <c r="AP1042" s="49">
        <v>29.105540468270451</v>
      </c>
      <c r="AQ1042" s="49">
        <v>37.236414694472927</v>
      </c>
      <c r="AR1042" s="50">
        <f t="shared" si="77"/>
        <v>16.001398483628723</v>
      </c>
      <c r="AS1042" s="49">
        <f t="shared" si="78"/>
        <v>10.610550848671027</v>
      </c>
      <c r="AV1042" s="49">
        <v>106</v>
      </c>
      <c r="AW1042" s="49" t="s">
        <v>473</v>
      </c>
      <c r="AX1042" s="49">
        <v>7.9758998818922784</v>
      </c>
      <c r="AY1042" s="49">
        <v>4.5330514806533806</v>
      </c>
      <c r="AZ1042" s="49">
        <v>3.5746055684606515</v>
      </c>
      <c r="BA1042" s="49">
        <v>4.2795104665487864</v>
      </c>
      <c r="BB1042" s="49">
        <v>10.195143708555259</v>
      </c>
      <c r="BC1042" s="49">
        <v>16.752649222840578</v>
      </c>
      <c r="BD1042" s="49">
        <v>2.7538684406515923</v>
      </c>
      <c r="BE1042" s="49">
        <v>14.702440059492222</v>
      </c>
      <c r="BF1042" s="49">
        <v>17.845259028694652</v>
      </c>
      <c r="BG1042" s="49">
        <v>13.245394788677823</v>
      </c>
      <c r="BH1042" s="49">
        <v>19.278926148028745</v>
      </c>
      <c r="BI1042" s="49">
        <v>28.497012036743158</v>
      </c>
      <c r="BJ1042" s="50">
        <f t="shared" si="79"/>
        <v>11.969480069269929</v>
      </c>
      <c r="BK1042" s="49">
        <f t="shared" si="72"/>
        <v>6.1970180073094792</v>
      </c>
      <c r="BM1042" s="49">
        <v>106</v>
      </c>
      <c r="BN1042" s="49" t="s">
        <v>473</v>
      </c>
      <c r="BO1042" s="49">
        <v>8.653731202433649</v>
      </c>
      <c r="BP1042" s="49">
        <v>5.2925474363938001</v>
      </c>
      <c r="BQ1042" s="49">
        <v>7.1637831720500165</v>
      </c>
      <c r="BR1042" s="49">
        <v>8.7359754986915554</v>
      </c>
      <c r="BS1042" s="49">
        <v>13.631100184036182</v>
      </c>
      <c r="BT1042" s="49">
        <v>11.696810216860808</v>
      </c>
      <c r="BU1042" s="49">
        <v>10.986801487301946</v>
      </c>
      <c r="BV1042" s="49">
        <v>4.0383825521309209</v>
      </c>
      <c r="BW1042" s="49">
        <v>5.0591507894279681</v>
      </c>
      <c r="BX1042" s="49">
        <v>18.078776170481561</v>
      </c>
      <c r="BY1042" s="49">
        <v>6.9424396414813652</v>
      </c>
      <c r="BZ1042" s="49">
        <v>11.363311621016006</v>
      </c>
      <c r="CA1042" s="49">
        <v>12.494974051033454</v>
      </c>
      <c r="CB1042" s="49">
        <v>11.36157799691186</v>
      </c>
      <c r="CC1042" s="49">
        <v>6.6341288240228575</v>
      </c>
      <c r="CD1042" s="49">
        <v>12.557114381265704</v>
      </c>
      <c r="CE1042" s="49">
        <v>14.667248740669251</v>
      </c>
      <c r="CF1042" s="49">
        <v>4.2083011097704279</v>
      </c>
      <c r="CG1042" s="49">
        <v>7.2450482667320584</v>
      </c>
      <c r="CH1042" s="49">
        <v>11.29537742591404</v>
      </c>
      <c r="CI1042" s="49">
        <v>5.5652671180920095</v>
      </c>
      <c r="CJ1042" s="49">
        <v>9.3628001612039604</v>
      </c>
      <c r="CK1042" s="49">
        <v>10.105373463751627</v>
      </c>
      <c r="CL1042" s="49">
        <v>10.017829733738127</v>
      </c>
      <c r="CM1042" s="49">
        <v>5.4238409979478339</v>
      </c>
      <c r="CN1042" s="50">
        <f t="shared" si="73"/>
        <v>9.3032676897343602</v>
      </c>
      <c r="CO1042" s="49">
        <f t="shared" si="74"/>
        <v>3.5736894528869465</v>
      </c>
      <c r="CR1042" s="49">
        <v>106</v>
      </c>
      <c r="CS1042" s="49" t="s">
        <v>473</v>
      </c>
      <c r="CT1042" s="49">
        <v>6.0149615055814003</v>
      </c>
      <c r="CU1042" s="49">
        <v>3.1687458585851336</v>
      </c>
      <c r="CV1042" s="49">
        <v>2.6524867614047327</v>
      </c>
      <c r="CW1042" s="49">
        <v>9.279920238775679</v>
      </c>
      <c r="CX1042" s="49">
        <v>2.9760185018228396</v>
      </c>
      <c r="CY1042" s="49">
        <v>11.420981425059702</v>
      </c>
      <c r="CZ1042" s="49">
        <v>7.2930703537717498</v>
      </c>
      <c r="DA1042" s="49">
        <v>3.5145768085464049</v>
      </c>
      <c r="DB1042" s="49">
        <v>8.8621832556827922</v>
      </c>
      <c r="DC1042" s="50">
        <f t="shared" si="75"/>
        <v>6.1314383010256046</v>
      </c>
      <c r="DD1042" s="49">
        <f t="shared" si="76"/>
        <v>3.2480266577210037</v>
      </c>
    </row>
    <row r="1043" spans="1:108" x14ac:dyDescent="0.2">
      <c r="A1043" s="49">
        <v>107</v>
      </c>
      <c r="B1043" s="49" t="s">
        <v>473</v>
      </c>
      <c r="C1043" s="49">
        <v>8.3318479059703758</v>
      </c>
      <c r="D1043" s="49">
        <v>11.677760194265757</v>
      </c>
      <c r="E1043" s="49">
        <v>17.133631862808336</v>
      </c>
      <c r="F1043" s="49">
        <v>8.4568000184071206</v>
      </c>
      <c r="G1043" s="49">
        <v>12.744698806805424</v>
      </c>
      <c r="H1043" s="49">
        <v>12.347826859018138</v>
      </c>
      <c r="I1043" s="49">
        <v>16.473273913203368</v>
      </c>
      <c r="J1043" s="49">
        <v>8.8538376384815294</v>
      </c>
      <c r="K1043" s="49">
        <v>9.6172442238731399</v>
      </c>
      <c r="L1043" s="49">
        <v>29.484684556732496</v>
      </c>
      <c r="M1043" s="49">
        <v>10.339308331596039</v>
      </c>
      <c r="N1043" s="49">
        <v>27.494872340649327</v>
      </c>
      <c r="O1043" s="49">
        <v>6.910166831378179</v>
      </c>
      <c r="P1043" s="49">
        <v>7.8109664365303288</v>
      </c>
      <c r="Q1043" s="49">
        <v>11.939393302617969</v>
      </c>
      <c r="R1043" s="49">
        <v>10.009589391652979</v>
      </c>
      <c r="S1043" s="49">
        <v>6.4886399837996818</v>
      </c>
      <c r="T1043" s="49">
        <v>45.650427677382673</v>
      </c>
      <c r="U1043" s="49">
        <v>18.685568077730888</v>
      </c>
      <c r="V1043" s="49">
        <v>18.81963820148081</v>
      </c>
      <c r="W1043" s="49">
        <v>5.5768115012229877</v>
      </c>
      <c r="X1043" s="49">
        <v>36.799733233666153</v>
      </c>
      <c r="Y1043" s="49">
        <v>22.43550342161598</v>
      </c>
      <c r="Z1043" s="49">
        <v>8.6952596017314594</v>
      </c>
      <c r="AA1043" s="49">
        <v>19.869609074077324</v>
      </c>
      <c r="AB1043" s="49">
        <v>18.751795862682137</v>
      </c>
      <c r="AC1043" s="49">
        <v>9.0200930214725972</v>
      </c>
      <c r="AD1043" s="49">
        <v>5.2546225308071088</v>
      </c>
      <c r="AE1043" s="49">
        <v>14.505430415451984</v>
      </c>
      <c r="AF1043" s="49">
        <v>29.962462640664157</v>
      </c>
      <c r="AG1043" s="49">
        <v>28.924954866475073</v>
      </c>
      <c r="AH1043" s="49">
        <v>16.431868862509194</v>
      </c>
      <c r="AI1043" s="49">
        <v>4.1043495372725767</v>
      </c>
      <c r="AJ1043" s="49">
        <v>9.5607296753800988</v>
      </c>
      <c r="AK1043" s="49">
        <v>17.10443166382915</v>
      </c>
      <c r="AL1043" s="49">
        <v>11.153844984640532</v>
      </c>
      <c r="AM1043" s="49">
        <v>12.787719126058223</v>
      </c>
      <c r="AN1043" s="49">
        <v>37.053524947684636</v>
      </c>
      <c r="AO1043" s="49">
        <v>5.1433679443167852</v>
      </c>
      <c r="AP1043" s="49">
        <v>28.296327343513465</v>
      </c>
      <c r="AQ1043" s="49">
        <v>39.823068739421885</v>
      </c>
      <c r="AR1043" s="50">
        <f t="shared" si="77"/>
        <v>16.598187452411658</v>
      </c>
      <c r="AS1043" s="49">
        <f t="shared" si="78"/>
        <v>10.55327061135347</v>
      </c>
      <c r="AV1043" s="49">
        <v>107</v>
      </c>
      <c r="AW1043" s="49" t="s">
        <v>473</v>
      </c>
      <c r="AX1043" s="49">
        <v>8.2938908364721673</v>
      </c>
      <c r="AY1043" s="49">
        <v>8.3105934688856173</v>
      </c>
      <c r="AZ1043" s="49">
        <v>7.3489084225594246</v>
      </c>
      <c r="BA1043" s="49">
        <v>4.6616128086060975</v>
      </c>
      <c r="BB1043" s="49">
        <v>11.643479016307479</v>
      </c>
      <c r="BC1043" s="49">
        <v>21.787253501392044</v>
      </c>
      <c r="BD1043" s="49">
        <v>2.6485266602243147</v>
      </c>
      <c r="BE1043" s="49">
        <v>18.905257833108518</v>
      </c>
      <c r="BF1043" s="49">
        <v>17.316249540969551</v>
      </c>
      <c r="BG1043" s="49">
        <v>12.993012587878955</v>
      </c>
      <c r="BH1043" s="49">
        <v>19.165121932773651</v>
      </c>
      <c r="BI1043" s="49">
        <v>25.050622494393355</v>
      </c>
      <c r="BJ1043" s="50">
        <f t="shared" si="79"/>
        <v>13.177044091964264</v>
      </c>
      <c r="BK1043" s="49">
        <f t="shared" si="72"/>
        <v>6.4371137559416676</v>
      </c>
      <c r="BM1043" s="49">
        <v>107</v>
      </c>
      <c r="BN1043" s="49" t="s">
        <v>473</v>
      </c>
      <c r="BO1043" s="49">
        <v>9.116488191422631</v>
      </c>
      <c r="BP1043" s="49">
        <v>5.4836662640329212</v>
      </c>
      <c r="BQ1043" s="49">
        <v>8.8549059343566707</v>
      </c>
      <c r="BR1043" s="49">
        <v>11.228697310690389</v>
      </c>
      <c r="BS1043" s="49">
        <v>14.935506217607797</v>
      </c>
      <c r="BT1043" s="49">
        <v>14.185496691085708</v>
      </c>
      <c r="BU1043" s="49">
        <v>11.150773025882804</v>
      </c>
      <c r="BV1043" s="49">
        <v>4.1986348023881668</v>
      </c>
      <c r="BW1043" s="49">
        <v>5.8930765604488915</v>
      </c>
      <c r="BX1043" s="49">
        <v>19.152343360632837</v>
      </c>
      <c r="BY1043" s="49">
        <v>8.2345054140850316</v>
      </c>
      <c r="BZ1043" s="49">
        <v>12.636786199233319</v>
      </c>
      <c r="CA1043" s="49">
        <v>12.309863324351477</v>
      </c>
      <c r="CB1043" s="49">
        <v>11.227649785890121</v>
      </c>
      <c r="CC1043" s="49">
        <v>6.8236753618520822</v>
      </c>
      <c r="CD1043" s="49">
        <v>11.867154452881843</v>
      </c>
      <c r="CE1043" s="49">
        <v>12.178029997988986</v>
      </c>
      <c r="CF1043" s="49">
        <v>4.1081002579750479</v>
      </c>
      <c r="CG1043" s="49">
        <v>7.1252973030301154</v>
      </c>
      <c r="CH1043" s="49">
        <v>12.088698078662112</v>
      </c>
      <c r="CI1043" s="49">
        <v>6.3073027338376111</v>
      </c>
      <c r="CJ1043" s="49">
        <v>7.9571021479525257</v>
      </c>
      <c r="CK1043" s="49">
        <v>8.7380514792051045</v>
      </c>
      <c r="CL1043" s="49">
        <v>9.4035288538390915</v>
      </c>
      <c r="CM1043" s="49">
        <v>5.7081537707360619</v>
      </c>
      <c r="CN1043" s="50">
        <f t="shared" si="73"/>
        <v>9.6365395008027743</v>
      </c>
      <c r="CO1043" s="49">
        <f t="shared" si="74"/>
        <v>3.6454092420021436</v>
      </c>
      <c r="CR1043" s="49">
        <v>107</v>
      </c>
      <c r="CS1043" s="49" t="s">
        <v>473</v>
      </c>
      <c r="CT1043" s="49">
        <v>6.3349526329784061</v>
      </c>
      <c r="CU1043" s="49">
        <v>3.1687458585851336</v>
      </c>
      <c r="CV1043" s="49">
        <v>3.6204120371892703</v>
      </c>
      <c r="CW1043" s="49">
        <v>7.718562045238575</v>
      </c>
      <c r="CX1043" s="49">
        <v>3.0417861797517745</v>
      </c>
      <c r="CY1043" s="49">
        <v>12.647625286061581</v>
      </c>
      <c r="CZ1043" s="49">
        <v>8.9479246515258417</v>
      </c>
      <c r="DA1043" s="49">
        <v>3.176701818630864</v>
      </c>
      <c r="DB1043" s="49">
        <v>10.489334153456966</v>
      </c>
      <c r="DC1043" s="50">
        <f t="shared" si="75"/>
        <v>6.571782740379823</v>
      </c>
      <c r="DD1043" s="49">
        <f t="shared" si="76"/>
        <v>3.5978989111619728</v>
      </c>
    </row>
    <row r="1044" spans="1:108" x14ac:dyDescent="0.2">
      <c r="A1044" s="49">
        <v>108</v>
      </c>
      <c r="B1044" s="49" t="s">
        <v>473</v>
      </c>
      <c r="C1044" s="49">
        <v>9.2286511677675556</v>
      </c>
      <c r="D1044" s="49">
        <v>11.769825523598142</v>
      </c>
      <c r="E1044" s="49">
        <v>44.961409787637983</v>
      </c>
      <c r="F1044" s="49">
        <v>12.343768155834226</v>
      </c>
      <c r="G1044" s="49">
        <v>13.001878846022937</v>
      </c>
      <c r="H1044" s="49">
        <v>18.873833494719367</v>
      </c>
      <c r="I1044" s="49">
        <v>13.115453034214381</v>
      </c>
      <c r="J1044" s="49">
        <v>10.211263142275287</v>
      </c>
      <c r="K1044" s="49">
        <v>9.8080643729084649</v>
      </c>
      <c r="L1044" s="49">
        <v>30.841796787985</v>
      </c>
      <c r="M1044" s="49">
        <v>7.9908975803380287</v>
      </c>
      <c r="N1044" s="49">
        <v>30.178873417504725</v>
      </c>
      <c r="O1044" s="49">
        <v>6.0756069551570135</v>
      </c>
      <c r="P1044" s="49">
        <v>8.1002632700124071</v>
      </c>
      <c r="Q1044" s="49">
        <v>13.15228405082043</v>
      </c>
      <c r="R1044" s="49">
        <v>9.9952009077656765</v>
      </c>
      <c r="S1044" s="49">
        <v>6.3372397684208854</v>
      </c>
      <c r="T1044" s="49">
        <v>43.532181432530045</v>
      </c>
      <c r="U1044" s="49">
        <v>18.149634057617583</v>
      </c>
      <c r="V1044" s="49">
        <v>20.992351982163711</v>
      </c>
      <c r="W1044" s="49">
        <v>5.4260856928470806</v>
      </c>
      <c r="X1044" s="49">
        <v>33.139867767157867</v>
      </c>
      <c r="Y1044" s="49">
        <v>24.62929601800893</v>
      </c>
      <c r="Z1044" s="49">
        <v>11.084658143204425</v>
      </c>
      <c r="AA1044" s="49">
        <v>18.825671644616168</v>
      </c>
      <c r="AB1044" s="49">
        <v>18.933460180376027</v>
      </c>
      <c r="AC1044" s="49">
        <v>9.0021079440826846</v>
      </c>
      <c r="AD1044" s="49">
        <v>5.0707107422288606</v>
      </c>
      <c r="AE1044" s="49">
        <v>14.428342206925539</v>
      </c>
      <c r="AF1044" s="49">
        <v>31.308733044477783</v>
      </c>
      <c r="AG1044" s="49">
        <v>26.752252374247323</v>
      </c>
      <c r="AH1044" s="49">
        <v>15.171116574833736</v>
      </c>
      <c r="AI1044" s="49">
        <v>3.8677573015942817</v>
      </c>
      <c r="AJ1044" s="49">
        <v>11.800185382106061</v>
      </c>
      <c r="AK1044" s="49">
        <v>16.713987157284166</v>
      </c>
      <c r="AL1044" s="49">
        <v>11.571591523125772</v>
      </c>
      <c r="AM1044" s="49">
        <v>14.127526817668157</v>
      </c>
      <c r="AN1044" s="49">
        <v>37.892197176056079</v>
      </c>
      <c r="AO1044" s="49">
        <v>5.9240560289917177</v>
      </c>
      <c r="AP1044" s="49">
        <v>36.075205100411971</v>
      </c>
      <c r="AQ1044" s="49">
        <v>41.699100527605339</v>
      </c>
      <c r="AR1044" s="50">
        <f t="shared" si="77"/>
        <v>17.856204563003509</v>
      </c>
      <c r="AS1044" s="49">
        <f t="shared" si="78"/>
        <v>11.530985848092692</v>
      </c>
      <c r="AV1044" s="49">
        <v>108</v>
      </c>
      <c r="AW1044" s="49" t="s">
        <v>473</v>
      </c>
      <c r="AX1044" s="49">
        <v>9.9786457296336906</v>
      </c>
      <c r="AY1044" s="49">
        <v>12.872155619591203</v>
      </c>
      <c r="AZ1044" s="49">
        <v>9.4657119198032724</v>
      </c>
      <c r="BA1044" s="49">
        <v>5.731493864136862</v>
      </c>
      <c r="BB1044" s="49">
        <v>12.552240242612008</v>
      </c>
      <c r="BC1044" s="49">
        <v>30.711082957570394</v>
      </c>
      <c r="BD1044" s="49">
        <v>2.3927032896670783</v>
      </c>
      <c r="BE1044" s="49">
        <v>16.484554006097341</v>
      </c>
      <c r="BF1044" s="49">
        <v>15.835022975339266</v>
      </c>
      <c r="BG1044" s="49">
        <v>11.441326436215382</v>
      </c>
      <c r="BH1044" s="49">
        <v>18.550563437698656</v>
      </c>
      <c r="BI1044" s="49">
        <v>24.296187865376826</v>
      </c>
      <c r="BJ1044" s="50">
        <f t="shared" si="79"/>
        <v>14.19264069531183</v>
      </c>
      <c r="BK1044" s="49">
        <f t="shared" si="72"/>
        <v>7.4394624974155814</v>
      </c>
      <c r="BM1044" s="49">
        <v>108</v>
      </c>
      <c r="BN1044" s="49" t="s">
        <v>473</v>
      </c>
      <c r="BO1044" s="49">
        <v>8.6414456186551813</v>
      </c>
      <c r="BP1044" s="49">
        <v>5.7482936358526118</v>
      </c>
      <c r="BQ1044" s="49">
        <v>6.5883324281530076</v>
      </c>
      <c r="BR1044" s="49">
        <v>11.503125802915569</v>
      </c>
      <c r="BS1044" s="49">
        <v>14.446351998401564</v>
      </c>
      <c r="BT1044" s="49">
        <v>13.19002039486983</v>
      </c>
      <c r="BU1044" s="49">
        <v>12.54462555747136</v>
      </c>
      <c r="BV1044" s="49">
        <v>3.9903065693674575</v>
      </c>
      <c r="BW1044" s="49">
        <v>5.6799618261098681</v>
      </c>
      <c r="BX1044" s="49">
        <v>19.882359815587449</v>
      </c>
      <c r="BY1044" s="49">
        <v>7.5691882817764009</v>
      </c>
      <c r="BZ1044" s="49">
        <v>12.375558554922767</v>
      </c>
      <c r="CA1044" s="49">
        <v>10.56159469196133</v>
      </c>
      <c r="CB1044" s="49">
        <v>9.8214035701618503</v>
      </c>
      <c r="CC1044" s="49">
        <v>6.2297620679219508</v>
      </c>
      <c r="CD1044" s="49">
        <v>10.901231748442141</v>
      </c>
      <c r="CE1044" s="49">
        <v>12.407804148894439</v>
      </c>
      <c r="CF1044" s="49">
        <v>3.8576125569475472</v>
      </c>
      <c r="CG1044" s="49">
        <v>6.9606361353535524</v>
      </c>
      <c r="CH1044" s="49">
        <v>12.919793487611436</v>
      </c>
      <c r="CI1044" s="49">
        <v>5.5476007341523381</v>
      </c>
      <c r="CJ1044" s="49">
        <v>8.860157719673726</v>
      </c>
      <c r="CK1044" s="49">
        <v>8.4069014876007664</v>
      </c>
      <c r="CL1044" s="49">
        <v>10.395861044445226</v>
      </c>
      <c r="CM1044" s="49">
        <v>5.6862848494759284</v>
      </c>
      <c r="CN1044" s="50">
        <f t="shared" si="73"/>
        <v>9.3886485890690139</v>
      </c>
      <c r="CO1044" s="49">
        <f t="shared" si="74"/>
        <v>3.7858340782175262</v>
      </c>
      <c r="CR1044" s="49">
        <v>108</v>
      </c>
      <c r="CS1044" s="49" t="s">
        <v>473</v>
      </c>
      <c r="CT1044" s="49">
        <v>7.7427311468893985</v>
      </c>
      <c r="CU1044" s="49">
        <v>4.6247361133705338</v>
      </c>
      <c r="CV1044" s="49">
        <v>4.9792492850056469</v>
      </c>
      <c r="CW1044" s="49">
        <v>7.7311454550573542</v>
      </c>
      <c r="CX1044" s="49">
        <v>3.3952896683011211</v>
      </c>
      <c r="CY1044" s="49">
        <v>9.0945122807998064</v>
      </c>
      <c r="CZ1044" s="49">
        <v>7.1319813284542777</v>
      </c>
      <c r="DA1044" s="49">
        <v>2.8351672655126072</v>
      </c>
      <c r="DB1044" s="49">
        <v>12.755728084257118</v>
      </c>
      <c r="DC1044" s="50">
        <f t="shared" si="75"/>
        <v>6.6989489586275415</v>
      </c>
      <c r="DD1044" s="49">
        <f t="shared" si="76"/>
        <v>3.1198642694391805</v>
      </c>
    </row>
    <row r="1045" spans="1:108" x14ac:dyDescent="0.2">
      <c r="A1045" s="49">
        <v>109</v>
      </c>
      <c r="B1045" s="49" t="s">
        <v>473</v>
      </c>
      <c r="C1045" s="49">
        <v>9.8907917922486401</v>
      </c>
      <c r="D1045" s="49">
        <v>11.930168967985647</v>
      </c>
      <c r="E1045" s="49">
        <v>57.073773483599943</v>
      </c>
      <c r="F1045" s="49">
        <v>18.016650385172774</v>
      </c>
      <c r="G1045" s="49">
        <v>9.7728414902654333</v>
      </c>
      <c r="H1045" s="49">
        <v>18.86374104478525</v>
      </c>
      <c r="I1045" s="49">
        <v>13.979841777421166</v>
      </c>
      <c r="J1045" s="49">
        <v>9.0250452414395905</v>
      </c>
      <c r="K1045" s="49">
        <v>8.7394797307792427</v>
      </c>
      <c r="L1045" s="49">
        <v>23.758780165789531</v>
      </c>
      <c r="M1045" s="49">
        <v>8.4164483390542557</v>
      </c>
      <c r="N1045" s="49">
        <v>21.472159443788204</v>
      </c>
      <c r="O1045" s="49">
        <v>6.4761963366861837</v>
      </c>
      <c r="P1045" s="49">
        <v>7.1211072216877227</v>
      </c>
      <c r="Q1045" s="49">
        <v>9.5515146420943751</v>
      </c>
      <c r="R1045" s="49">
        <v>9.5563521492029331</v>
      </c>
      <c r="S1045" s="49">
        <v>6.0993215847717011</v>
      </c>
      <c r="T1045" s="49">
        <v>40.376417167659135</v>
      </c>
      <c r="U1045" s="49">
        <v>17.757988824360314</v>
      </c>
      <c r="V1045" s="49">
        <v>20.792921343374644</v>
      </c>
      <c r="W1045" s="49">
        <v>6.1985486781664836</v>
      </c>
      <c r="X1045" s="49">
        <v>33.461616642624818</v>
      </c>
      <c r="Y1045" s="49">
        <v>24.900693219309304</v>
      </c>
      <c r="Z1045" s="49">
        <v>9.907924858573578</v>
      </c>
      <c r="AA1045" s="49">
        <v>23.198616967136285</v>
      </c>
      <c r="AB1045" s="49">
        <v>15.401095863768999</v>
      </c>
      <c r="AC1045" s="49">
        <v>8.2556788854190373</v>
      </c>
      <c r="AD1045" s="49">
        <v>5.2020763054990384</v>
      </c>
      <c r="AE1045" s="49">
        <v>15.417641705289149</v>
      </c>
      <c r="AF1045" s="49">
        <v>24.013801333407638</v>
      </c>
      <c r="AG1045" s="49">
        <v>30.703494328842385</v>
      </c>
      <c r="AH1045" s="49">
        <v>16.810096061720628</v>
      </c>
      <c r="AI1045" s="49">
        <v>4.1352093082295136</v>
      </c>
      <c r="AJ1045" s="49">
        <v>11.800185382106061</v>
      </c>
      <c r="AK1045" s="49">
        <v>17.179515038848074</v>
      </c>
      <c r="AL1045" s="49">
        <v>11.801351931306524</v>
      </c>
      <c r="AM1045" s="49">
        <v>14.03820630489416</v>
      </c>
      <c r="AN1045" s="49">
        <v>37.510975872964693</v>
      </c>
      <c r="AO1045" s="49">
        <v>5.3040966771204916</v>
      </c>
      <c r="AP1045" s="49">
        <v>34.091328974853425</v>
      </c>
      <c r="AQ1045" s="49">
        <v>45.138503736570861</v>
      </c>
      <c r="AR1045" s="50">
        <f t="shared" si="77"/>
        <v>17.637614614849213</v>
      </c>
      <c r="AS1045" s="49">
        <f t="shared" si="78"/>
        <v>12.112279694411088</v>
      </c>
      <c r="AV1045" s="49">
        <v>109</v>
      </c>
      <c r="AW1045" s="49" t="s">
        <v>473</v>
      </c>
      <c r="AX1045" s="49">
        <v>9.5310199649316409</v>
      </c>
      <c r="AY1045" s="49">
        <v>12.615567799931577</v>
      </c>
      <c r="AZ1045" s="49">
        <v>8.8466476503763971</v>
      </c>
      <c r="BA1045" s="49">
        <v>5.9989572502324187</v>
      </c>
      <c r="BB1045" s="49">
        <v>14.767341301527171</v>
      </c>
      <c r="BC1045" s="49">
        <v>27.879129680822935</v>
      </c>
      <c r="BD1045" s="49">
        <v>2.4528985927683795</v>
      </c>
      <c r="BE1045" s="49">
        <v>15.444988487705126</v>
      </c>
      <c r="BF1045" s="49">
        <v>14.389058066122782</v>
      </c>
      <c r="BG1045" s="49">
        <v>12.488248186281217</v>
      </c>
      <c r="BH1045" s="49">
        <v>18.049809157878759</v>
      </c>
      <c r="BI1045" s="49">
        <v>23.953265727520435</v>
      </c>
      <c r="BJ1045" s="50">
        <f t="shared" si="79"/>
        <v>13.868077655508237</v>
      </c>
      <c r="BK1045" s="49">
        <f t="shared" si="72"/>
        <v>6.6921121662363809</v>
      </c>
      <c r="BM1045" s="49">
        <v>109</v>
      </c>
      <c r="BN1045" s="49" t="s">
        <v>473</v>
      </c>
      <c r="BO1045" s="49">
        <v>7.678489861542837</v>
      </c>
      <c r="BP1045" s="49">
        <v>7.4095664109513208</v>
      </c>
      <c r="BQ1045" s="49">
        <v>7.563077549703765</v>
      </c>
      <c r="BR1045" s="49">
        <v>11.846161418197047</v>
      </c>
      <c r="BS1045" s="49">
        <v>13.337607652512443</v>
      </c>
      <c r="BT1045" s="49">
        <v>12.727841980572478</v>
      </c>
      <c r="BU1045" s="49">
        <v>10.002909286715958</v>
      </c>
      <c r="BV1045" s="49">
        <v>3.4454464570025047</v>
      </c>
      <c r="BW1045" s="49">
        <v>4.8182363055861908</v>
      </c>
      <c r="BX1045" s="49">
        <v>18.722913186590805</v>
      </c>
      <c r="BY1045" s="49">
        <v>8.0802277433961756</v>
      </c>
      <c r="BZ1045" s="49">
        <v>10.677594540437454</v>
      </c>
      <c r="CA1045" s="49">
        <v>11.600272205403899</v>
      </c>
      <c r="CB1045" s="49">
        <v>11.852646675423989</v>
      </c>
      <c r="CC1045" s="49">
        <v>5.9391256607142626</v>
      </c>
      <c r="CD1045" s="49">
        <v>10.970222442456102</v>
      </c>
      <c r="CE1045" s="49">
        <v>14.437474589763799</v>
      </c>
      <c r="CF1045" s="49">
        <v>3.9077081733582544</v>
      </c>
      <c r="CG1045" s="49">
        <v>7.155233606921044</v>
      </c>
      <c r="CH1045" s="49">
        <v>13.14645653125374</v>
      </c>
      <c r="CI1045" s="49">
        <v>6.2896363498979397</v>
      </c>
      <c r="CJ1045" s="49">
        <v>8.7920021192453355</v>
      </c>
      <c r="CK1045" s="49">
        <v>10.575391549618574</v>
      </c>
      <c r="CL1045" s="49">
        <v>9.0885017534996795</v>
      </c>
      <c r="CM1045" s="49">
        <v>6.6267072510843938</v>
      </c>
      <c r="CN1045" s="50">
        <f t="shared" si="73"/>
        <v>9.4676580520739986</v>
      </c>
      <c r="CO1045" s="49">
        <f t="shared" si="74"/>
        <v>3.5880692926423357</v>
      </c>
      <c r="CR1045" s="49">
        <v>109</v>
      </c>
      <c r="CS1045" s="49" t="s">
        <v>473</v>
      </c>
      <c r="CT1045" s="49">
        <v>7.518727221787282</v>
      </c>
      <c r="CU1045" s="49">
        <v>6.5089152691058674</v>
      </c>
      <c r="CV1045" s="49">
        <v>6.0402386287341328</v>
      </c>
      <c r="CW1045" s="49">
        <v>7.8948385729881077</v>
      </c>
      <c r="CX1045" s="49">
        <v>3.8474476333189718</v>
      </c>
      <c r="CY1045" s="49">
        <v>12.013166925936666</v>
      </c>
      <c r="CZ1045" s="49">
        <v>7.5713212645295833</v>
      </c>
      <c r="DA1045" s="49">
        <v>2.6221616489244375</v>
      </c>
      <c r="DB1045" s="49">
        <v>9.5885897072314119</v>
      </c>
      <c r="DC1045" s="50">
        <f t="shared" si="75"/>
        <v>7.0672674302840521</v>
      </c>
      <c r="DD1045" s="49">
        <f t="shared" si="76"/>
        <v>2.8163473303251387</v>
      </c>
    </row>
    <row r="1046" spans="1:108" x14ac:dyDescent="0.2">
      <c r="A1046" s="49">
        <v>110</v>
      </c>
      <c r="B1046" s="49" t="s">
        <v>473</v>
      </c>
      <c r="C1046" s="49">
        <v>9.4079588488770334</v>
      </c>
      <c r="D1046" s="49">
        <v>13.811561415730237</v>
      </c>
      <c r="E1046" s="49">
        <v>50.825941499069025</v>
      </c>
      <c r="F1046" s="49">
        <v>22.32384546790135</v>
      </c>
      <c r="G1046" s="49">
        <v>13.344785564979619</v>
      </c>
      <c r="H1046" s="49">
        <v>13.180930037542046</v>
      </c>
      <c r="I1046" s="49">
        <v>14.062957245811617</v>
      </c>
      <c r="J1046" s="49">
        <v>7.7287658132692636</v>
      </c>
      <c r="K1046" s="49">
        <v>9.4264299266011005</v>
      </c>
      <c r="L1046" s="49">
        <v>22.401667934537024</v>
      </c>
      <c r="M1046" s="49">
        <v>8.7001488448650726</v>
      </c>
      <c r="N1046" s="49">
        <v>24.02527870359155</v>
      </c>
      <c r="O1046" s="49">
        <v>5.7083986867906695</v>
      </c>
      <c r="P1046" s="49">
        <v>6.7650553321439739</v>
      </c>
      <c r="Q1046" s="49">
        <v>8.9703368145050728</v>
      </c>
      <c r="R1046" s="49">
        <v>9.8609068567125657</v>
      </c>
      <c r="S1046" s="49">
        <v>6.6832991833136726</v>
      </c>
      <c r="T1046" s="49">
        <v>31.557584548164755</v>
      </c>
      <c r="U1046" s="49">
        <v>16.964394560144871</v>
      </c>
      <c r="V1046" s="49">
        <v>20.845398847760936</v>
      </c>
      <c r="W1046" s="49">
        <v>6.0478228697905783</v>
      </c>
      <c r="X1046" s="49">
        <v>33.119759910299543</v>
      </c>
      <c r="Y1046" s="49">
        <v>23.656790827467663</v>
      </c>
      <c r="Z1046" s="49">
        <v>12.432063984140113</v>
      </c>
      <c r="AA1046" s="49">
        <v>17.781734215155012</v>
      </c>
      <c r="AB1046" s="49">
        <v>18.994014952940656</v>
      </c>
      <c r="AC1046" s="49">
        <v>9.6496121703900606</v>
      </c>
      <c r="AD1046" s="49">
        <v>5.6136889642386647</v>
      </c>
      <c r="AE1046" s="49">
        <v>16.265611999080054</v>
      </c>
      <c r="AF1046" s="49">
        <v>26.283674278747871</v>
      </c>
      <c r="AG1046" s="49">
        <v>18.701944203997133</v>
      </c>
      <c r="AH1046" s="49">
        <v>14.591164168286079</v>
      </c>
      <c r="AI1046" s="49">
        <v>4.3718015439078082</v>
      </c>
      <c r="AJ1046" s="49">
        <v>10.422051160669303</v>
      </c>
      <c r="AK1046" s="49">
        <v>16.999310325561993</v>
      </c>
      <c r="AL1046" s="49">
        <v>11.864015227982222</v>
      </c>
      <c r="AM1046" s="49">
        <v>13.814905022959172</v>
      </c>
      <c r="AN1046" s="49">
        <v>43.915288826885494</v>
      </c>
      <c r="AO1046" s="49">
        <v>6.4751310084328084</v>
      </c>
      <c r="AP1046" s="49">
        <v>30.071372820519908</v>
      </c>
      <c r="AQ1046" s="49">
        <v>45.678555694716849</v>
      </c>
      <c r="AR1046" s="50">
        <f t="shared" si="77"/>
        <v>17.154779519719028</v>
      </c>
      <c r="AS1046" s="49">
        <f t="shared" si="78"/>
        <v>11.229385851251823</v>
      </c>
      <c r="AV1046" s="49">
        <v>110</v>
      </c>
      <c r="AW1046" s="49" t="s">
        <v>473</v>
      </c>
      <c r="AX1046" s="49">
        <v>9.8490109195115298</v>
      </c>
      <c r="AY1046" s="49">
        <v>10.505846639486906</v>
      </c>
      <c r="AZ1046" s="49">
        <v>9.2260736433525565</v>
      </c>
      <c r="BA1046" s="49">
        <v>5.0055021653428247</v>
      </c>
      <c r="BB1046" s="49">
        <v>12.140457726746574</v>
      </c>
      <c r="BC1046" s="49">
        <v>21.510351027304004</v>
      </c>
      <c r="BD1046" s="49">
        <v>2.3325113203774244</v>
      </c>
      <c r="BE1046" s="49">
        <v>18.296370802273316</v>
      </c>
      <c r="BF1046" s="49">
        <v>15.306013487614162</v>
      </c>
      <c r="BG1046" s="49">
        <v>15.404655755256561</v>
      </c>
      <c r="BH1046" s="49">
        <v>20.075577505783134</v>
      </c>
      <c r="BI1046" s="49">
        <v>25.41069304359408</v>
      </c>
      <c r="BJ1046" s="50">
        <f t="shared" si="79"/>
        <v>13.755255336386924</v>
      </c>
      <c r="BK1046" s="49">
        <f t="shared" si="72"/>
        <v>6.0783293411147605</v>
      </c>
      <c r="BM1046" s="49">
        <v>110</v>
      </c>
      <c r="BN1046" s="49" t="s">
        <v>473</v>
      </c>
      <c r="BO1046" s="49">
        <v>5.9596781881551903</v>
      </c>
      <c r="BP1046" s="49">
        <v>8.7180026902904419</v>
      </c>
      <c r="BQ1046" s="49">
        <v>8.079808001632788</v>
      </c>
      <c r="BR1046" s="49">
        <v>11.411653297887073</v>
      </c>
      <c r="BS1046" s="49">
        <v>12.424517167838305</v>
      </c>
      <c r="BT1046" s="49">
        <v>14.718786040374644</v>
      </c>
      <c r="BU1046" s="49">
        <v>9.2649901362764666</v>
      </c>
      <c r="BV1046" s="49">
        <v>3.6217230092266064</v>
      </c>
      <c r="BW1046" s="49">
        <v>6.1525175392196694</v>
      </c>
      <c r="BX1046" s="49">
        <v>20.44061739285133</v>
      </c>
      <c r="BY1046" s="49">
        <v>8.0705860832220857</v>
      </c>
      <c r="BZ1046" s="49">
        <v>16.098022706634907</v>
      </c>
      <c r="CA1046" s="49">
        <v>9.2555363340988546</v>
      </c>
      <c r="CB1046" s="49">
        <v>10.156224097716199</v>
      </c>
      <c r="CC1046" s="49">
        <v>6.0023062225268813</v>
      </c>
      <c r="CD1046" s="49">
        <v>11.522187735750977</v>
      </c>
      <c r="CE1046" s="49">
        <v>13.594971820701415</v>
      </c>
      <c r="CF1046" s="49">
        <v>3.7073160887414605</v>
      </c>
      <c r="CG1046" s="49">
        <v>7.2600192927466356</v>
      </c>
      <c r="CH1046" s="49">
        <v>12.542024165946723</v>
      </c>
      <c r="CI1046" s="49">
        <v>5.6182696620738382</v>
      </c>
      <c r="CJ1046" s="49">
        <v>8.9368321567601665</v>
      </c>
      <c r="CK1046" s="49">
        <v>9.3896658304189167</v>
      </c>
      <c r="CL1046" s="49">
        <v>8.5687087012774192</v>
      </c>
      <c r="CM1046" s="49">
        <v>5.1395240260579822</v>
      </c>
      <c r="CN1046" s="50">
        <f t="shared" si="73"/>
        <v>9.4661795355370781</v>
      </c>
      <c r="CO1046" s="49">
        <f t="shared" si="74"/>
        <v>3.9914129696018086</v>
      </c>
      <c r="CR1046" s="49">
        <v>110</v>
      </c>
      <c r="CS1046" s="49" t="s">
        <v>473</v>
      </c>
      <c r="CT1046" s="49">
        <v>9.4064417471727193</v>
      </c>
      <c r="CU1046" s="49">
        <v>4.795913012713422</v>
      </c>
      <c r="CV1046" s="49">
        <v>5.3887633489594604</v>
      </c>
      <c r="CW1046" s="49">
        <v>8.1718549061456223</v>
      </c>
      <c r="CX1046" s="49">
        <v>3.3952896683011211</v>
      </c>
      <c r="CY1046" s="49">
        <v>14.508849330990243</v>
      </c>
      <c r="CZ1046" s="49">
        <v>7.0294653377065028</v>
      </c>
      <c r="DA1046" s="49">
        <v>2.2695955223367195</v>
      </c>
      <c r="DB1046" s="49">
        <v>10.692732199790608</v>
      </c>
      <c r="DC1046" s="50">
        <f t="shared" si="75"/>
        <v>7.2954338971240462</v>
      </c>
      <c r="DD1046" s="49">
        <f t="shared" si="76"/>
        <v>3.8604303320259716</v>
      </c>
    </row>
    <row r="1047" spans="1:108" x14ac:dyDescent="0.2">
      <c r="A1047" s="49">
        <v>111</v>
      </c>
      <c r="B1047" s="49" t="s">
        <v>473</v>
      </c>
      <c r="C1047" s="49">
        <v>10.842420297752854</v>
      </c>
      <c r="D1047" s="49">
        <v>12.825273031159847</v>
      </c>
      <c r="E1047" s="49">
        <v>51.170913952682618</v>
      </c>
      <c r="F1047" s="49">
        <v>23.111745777531706</v>
      </c>
      <c r="G1047" s="49">
        <v>13.75913209813686</v>
      </c>
      <c r="H1047" s="49">
        <v>16.334725430162155</v>
      </c>
      <c r="I1047" s="49">
        <v>13.730498563842945</v>
      </c>
      <c r="J1047" s="49">
        <v>8.364676077431815</v>
      </c>
      <c r="K1047" s="49">
        <v>9.0447896285304488</v>
      </c>
      <c r="L1047" s="49">
        <v>24.874215854324252</v>
      </c>
      <c r="M1047" s="49">
        <v>9.1572228907176321</v>
      </c>
      <c r="N1047" s="49">
        <v>22.126832479702276</v>
      </c>
      <c r="O1047" s="49">
        <v>6.2258279732304525</v>
      </c>
      <c r="P1047" s="49">
        <v>7.098857316611082</v>
      </c>
      <c r="Q1047" s="49">
        <v>10.195862852076932</v>
      </c>
      <c r="R1047" s="49">
        <v>10.007190543619288</v>
      </c>
      <c r="S1047" s="49">
        <v>6.5318989679348753</v>
      </c>
      <c r="T1047" s="49">
        <v>35.534707907962648</v>
      </c>
      <c r="U1047" s="49">
        <v>19.458550788873033</v>
      </c>
      <c r="V1047" s="49">
        <v>22.167916599431571</v>
      </c>
      <c r="W1047" s="49">
        <v>5.614490240274117</v>
      </c>
      <c r="X1047" s="49">
        <v>35.673619891443074</v>
      </c>
      <c r="Y1047" s="49">
        <v>24.900693219309304</v>
      </c>
      <c r="Z1047" s="49">
        <v>12.090722320889391</v>
      </c>
      <c r="AA1047" s="49">
        <v>18.152912710207818</v>
      </c>
      <c r="AB1047" s="49">
        <v>18.368279719435851</v>
      </c>
      <c r="AC1047" s="49">
        <v>9.1909633434223359</v>
      </c>
      <c r="AD1047" s="49">
        <v>5.8939343782289049</v>
      </c>
      <c r="AE1047" s="49">
        <v>17.036494084344511</v>
      </c>
      <c r="AF1047" s="49">
        <v>25.313116155506926</v>
      </c>
      <c r="AG1047" s="49">
        <v>28.910169886341791</v>
      </c>
      <c r="AH1047" s="49">
        <v>11.775472964479714</v>
      </c>
      <c r="AI1047" s="49">
        <v>4.3718015439078082</v>
      </c>
      <c r="AJ1047" s="49">
        <v>12.230837856011483</v>
      </c>
      <c r="AK1047" s="49">
        <v>19.221837044940621</v>
      </c>
      <c r="AL1047" s="49">
        <v>12.177324191915501</v>
      </c>
      <c r="AM1047" s="49">
        <v>13.666038454421317</v>
      </c>
      <c r="AN1047" s="49">
        <v>48.794753164514766</v>
      </c>
      <c r="AO1047" s="49">
        <v>6.0618247738519901</v>
      </c>
      <c r="AP1047" s="49">
        <v>31.376553097205733</v>
      </c>
      <c r="AQ1047" s="49">
        <v>42.438162082576078</v>
      </c>
      <c r="AR1047" s="50">
        <f t="shared" si="77"/>
        <v>17.946908784266935</v>
      </c>
      <c r="AS1047" s="49">
        <f t="shared" si="78"/>
        <v>11.752185535399574</v>
      </c>
      <c r="AV1047" s="49">
        <v>111</v>
      </c>
      <c r="AW1047" s="49" t="s">
        <v>473</v>
      </c>
      <c r="AX1047" s="49">
        <v>8.9064837395830327</v>
      </c>
      <c r="AY1047" s="49">
        <v>12.330469310219746</v>
      </c>
      <c r="AZ1047" s="49">
        <v>9.2260736433525565</v>
      </c>
      <c r="BA1047" s="49">
        <v>5.4258037371464516</v>
      </c>
      <c r="BB1047" s="49">
        <v>11.643479016307479</v>
      </c>
      <c r="BC1047" s="49">
        <v>23.083663505007966</v>
      </c>
      <c r="BD1047" s="49">
        <v>2.0616391240448628</v>
      </c>
      <c r="BE1047" s="49">
        <v>15.029159999242388</v>
      </c>
      <c r="BF1047" s="49">
        <v>15.870284631753069</v>
      </c>
      <c r="BG1047" s="49">
        <v>12.217156051663125</v>
      </c>
      <c r="BH1047" s="49">
        <v>17.936004942623665</v>
      </c>
      <c r="BI1047" s="49">
        <v>25.805057123409885</v>
      </c>
      <c r="BJ1047" s="50">
        <f t="shared" si="79"/>
        <v>13.294606235362851</v>
      </c>
      <c r="BK1047" s="49">
        <f t="shared" si="72"/>
        <v>5.8438478087638828</v>
      </c>
      <c r="BM1047" s="49">
        <v>111</v>
      </c>
      <c r="BN1047" s="49" t="s">
        <v>473</v>
      </c>
      <c r="BO1047" s="49">
        <v>7.3005619034051854</v>
      </c>
      <c r="BP1047" s="49">
        <v>9.5118848057495136</v>
      </c>
      <c r="BQ1047" s="49">
        <v>8.3968935195652854</v>
      </c>
      <c r="BR1047" s="49">
        <v>12.64658151290039</v>
      </c>
      <c r="BS1047" s="49">
        <v>11.772314151052498</v>
      </c>
      <c r="BT1047" s="49">
        <v>13.972180951370133</v>
      </c>
      <c r="BU1047" s="49">
        <v>9.2649901362764666</v>
      </c>
      <c r="BV1047" s="49">
        <v>3.2371151471188999</v>
      </c>
      <c r="BW1047" s="49">
        <v>5.2537323574318222</v>
      </c>
      <c r="BX1047" s="49">
        <v>18.851740589812653</v>
      </c>
      <c r="BY1047" s="49">
        <v>8.4562765573097494</v>
      </c>
      <c r="BZ1047" s="49">
        <v>12.963316052561526</v>
      </c>
      <c r="CA1047" s="49">
        <v>10.89068108645632</v>
      </c>
      <c r="CB1047" s="49">
        <v>9.799079344523058</v>
      </c>
      <c r="CC1047" s="49">
        <v>6.0907628909776417</v>
      </c>
      <c r="CD1047" s="49">
        <v>10.763237113353156</v>
      </c>
      <c r="CE1047" s="49">
        <v>13.805595674773805</v>
      </c>
      <c r="CF1047" s="49">
        <v>4.4086931943872214</v>
      </c>
      <c r="CG1047" s="49">
        <v>7.2151119628411289</v>
      </c>
      <c r="CH1047" s="49">
        <v>12.995350253231335</v>
      </c>
      <c r="CI1047" s="49">
        <v>6.3956414378615971</v>
      </c>
      <c r="CJ1047" s="49">
        <v>7.9230251655989941</v>
      </c>
      <c r="CK1047" s="49">
        <v>9.8062721641917694</v>
      </c>
      <c r="CL1047" s="49">
        <v>9.8603176956936647</v>
      </c>
      <c r="CM1047" s="49">
        <v>5.4675788404681009</v>
      </c>
      <c r="CN1047" s="50">
        <f t="shared" si="73"/>
        <v>9.481957380356473</v>
      </c>
      <c r="CO1047" s="49">
        <f t="shared" si="74"/>
        <v>3.5631661680806626</v>
      </c>
      <c r="CR1047" s="49">
        <v>111</v>
      </c>
      <c r="CS1047" s="49" t="s">
        <v>473</v>
      </c>
      <c r="CT1047" s="49">
        <v>8.7665608516208362</v>
      </c>
      <c r="CU1047" s="49">
        <v>5.4811139152703996</v>
      </c>
      <c r="CV1047" s="49">
        <v>5.0723133529495943</v>
      </c>
      <c r="CW1047" s="49">
        <v>6.8119763234244814</v>
      </c>
      <c r="CX1047" s="49">
        <v>3.5679335223334512</v>
      </c>
      <c r="CY1047" s="49">
        <v>13.493691590030004</v>
      </c>
      <c r="CZ1047" s="49">
        <v>7.0148247151142389</v>
      </c>
      <c r="DA1047" s="49">
        <v>2.1484068657565891</v>
      </c>
      <c r="DB1047" s="49">
        <v>9.3270827152160098</v>
      </c>
      <c r="DC1047" s="50">
        <f t="shared" si="75"/>
        <v>6.8537670946350664</v>
      </c>
      <c r="DD1047" s="49">
        <f t="shared" si="76"/>
        <v>3.3890858793145235</v>
      </c>
    </row>
    <row r="1048" spans="1:108" x14ac:dyDescent="0.2">
      <c r="A1048" s="49">
        <v>112</v>
      </c>
      <c r="B1048" s="49" t="s">
        <v>473</v>
      </c>
      <c r="C1048" s="49">
        <v>12.373819134052704</v>
      </c>
      <c r="D1048" s="49">
        <v>13.490434022987129</v>
      </c>
      <c r="E1048" s="49">
        <v>54.927283122945838</v>
      </c>
      <c r="F1048" s="49">
        <v>24.372386272940272</v>
      </c>
      <c r="G1048" s="49">
        <v>12.687548601397229</v>
      </c>
      <c r="H1048" s="49">
        <v>19.438439420279</v>
      </c>
      <c r="I1048" s="49">
        <v>22.224792834136405</v>
      </c>
      <c r="J1048" s="49">
        <v>8.4625093288334572</v>
      </c>
      <c r="K1048" s="49">
        <v>10.342353768091431</v>
      </c>
      <c r="L1048" s="49">
        <v>29.057099686329451</v>
      </c>
      <c r="M1048" s="49">
        <v>10.969752891351613</v>
      </c>
      <c r="N1048" s="49">
        <v>24.679914032269362</v>
      </c>
      <c r="O1048" s="49">
        <v>6.35935643177557</v>
      </c>
      <c r="P1048" s="49">
        <v>6.9875864279008786</v>
      </c>
      <c r="Q1048" s="49">
        <v>10.852846351428887</v>
      </c>
      <c r="R1048" s="49">
        <v>9.9016757624982059</v>
      </c>
      <c r="S1048" s="49">
        <v>5.9695487850957072</v>
      </c>
      <c r="T1048" s="49">
        <v>34.237820758037003</v>
      </c>
      <c r="U1048" s="49">
        <v>19.345181310462682</v>
      </c>
      <c r="V1048" s="49">
        <v>18.546737041285787</v>
      </c>
      <c r="W1048" s="49">
        <v>5.8217395833124108</v>
      </c>
      <c r="X1048" s="49">
        <v>35.090457293951019</v>
      </c>
      <c r="Y1048" s="49">
        <v>24.78760960464907</v>
      </c>
      <c r="Z1048" s="49">
        <v>12.719511138432885</v>
      </c>
      <c r="AA1048" s="49">
        <v>18.651682073039311</v>
      </c>
      <c r="AB1048" s="49">
        <v>18.771979495035197</v>
      </c>
      <c r="AC1048" s="49">
        <v>9.3078732531685215</v>
      </c>
      <c r="AD1048" s="49">
        <v>5.6399620768927008</v>
      </c>
      <c r="AE1048" s="49">
        <v>16.895164879771801</v>
      </c>
      <c r="AF1048" s="49">
        <v>25.062648815887133</v>
      </c>
      <c r="AG1048" s="49">
        <v>22.377300131989951</v>
      </c>
      <c r="AH1048" s="49">
        <v>13.011015652873331</v>
      </c>
      <c r="AI1048" s="49">
        <v>3.88833114057402</v>
      </c>
      <c r="AJ1048" s="49">
        <v>11.800185382106061</v>
      </c>
      <c r="AK1048" s="49">
        <v>18.32081347851021</v>
      </c>
      <c r="AL1048" s="49">
        <v>11.404490651898112</v>
      </c>
      <c r="AM1048" s="49">
        <v>13.204550091174477</v>
      </c>
      <c r="AN1048" s="49">
        <v>48.057744829777562</v>
      </c>
      <c r="AO1048" s="49">
        <v>5.96998041347842</v>
      </c>
      <c r="AP1048" s="49">
        <v>33.77808676094687</v>
      </c>
      <c r="AQ1048" s="49">
        <v>48.208376168051004</v>
      </c>
      <c r="AR1048" s="50">
        <f t="shared" si="77"/>
        <v>18.487721680478501</v>
      </c>
      <c r="AS1048" s="49">
        <f t="shared" si="78"/>
        <v>12.244562844977212</v>
      </c>
      <c r="AV1048" s="49">
        <v>112</v>
      </c>
      <c r="AW1048" s="49" t="s">
        <v>473</v>
      </c>
      <c r="AX1048" s="49">
        <v>9.8609542417492726</v>
      </c>
      <c r="AY1048" s="49">
        <v>12.629821766489307</v>
      </c>
      <c r="AZ1048" s="49">
        <v>8.5470998048130031</v>
      </c>
      <c r="BA1048" s="49">
        <v>5.4258037371464516</v>
      </c>
      <c r="BB1048" s="49">
        <v>14.284561048090945</v>
      </c>
      <c r="BC1048" s="49">
        <v>26.582714843986135</v>
      </c>
      <c r="BD1048" s="49">
        <v>2.3776544638917532</v>
      </c>
      <c r="BE1048" s="49">
        <v>16.558809704333324</v>
      </c>
      <c r="BF1048" s="49">
        <v>15.729221077794243</v>
      </c>
      <c r="BG1048" s="49">
        <v>13.030405534749315</v>
      </c>
      <c r="BH1048" s="49">
        <v>20.781180247100952</v>
      </c>
      <c r="BI1048" s="49">
        <v>23.164537567888829</v>
      </c>
      <c r="BJ1048" s="50">
        <f t="shared" si="79"/>
        <v>14.081063669836128</v>
      </c>
      <c r="BK1048" s="49">
        <f t="shared" si="72"/>
        <v>6.8271986712902546</v>
      </c>
      <c r="BM1048" s="49">
        <v>112</v>
      </c>
      <c r="BN1048" s="49" t="s">
        <v>473</v>
      </c>
      <c r="BO1048" s="49">
        <v>6.9717762803814081</v>
      </c>
      <c r="BP1048" s="49">
        <v>8.7621072522603907</v>
      </c>
      <c r="BQ1048" s="49">
        <v>8.291198346921119</v>
      </c>
      <c r="BR1048" s="49">
        <v>5.8087345892430573</v>
      </c>
      <c r="BS1048" s="49">
        <v>12.58756596541788</v>
      </c>
      <c r="BT1048" s="49">
        <v>13.225575862365622</v>
      </c>
      <c r="BU1048" s="49">
        <v>11.478747587594942</v>
      </c>
      <c r="BV1048" s="49">
        <v>3.5415984225294315</v>
      </c>
      <c r="BW1048" s="49">
        <v>5.0128212092931292</v>
      </c>
      <c r="BX1048" s="49">
        <v>18.465258380147109</v>
      </c>
      <c r="BY1048" s="49">
        <v>7.463122614592467</v>
      </c>
      <c r="BZ1048" s="49">
        <v>13.061275635501319</v>
      </c>
      <c r="CA1048" s="49">
        <v>9.8108685141447864</v>
      </c>
      <c r="CB1048" s="49">
        <v>11.29461389140099</v>
      </c>
      <c r="CC1048" s="49">
        <v>6.0528535834117969</v>
      </c>
      <c r="CD1048" s="49">
        <v>10.004286490955336</v>
      </c>
      <c r="CE1048" s="49">
        <v>14.150256901131984</v>
      </c>
      <c r="CF1048" s="49">
        <v>3.3065223005339077</v>
      </c>
      <c r="CG1048" s="49">
        <v>6.7211313338805541</v>
      </c>
      <c r="CH1048" s="49">
        <v>13.562007862337101</v>
      </c>
      <c r="CI1048" s="49">
        <v>6.077626173970625</v>
      </c>
      <c r="CJ1048" s="49">
        <v>8.263799896298293</v>
      </c>
      <c r="CK1048" s="49">
        <v>8.0864350770062643</v>
      </c>
      <c r="CL1048" s="49">
        <v>9.3405246434714027</v>
      </c>
      <c r="CM1048" s="49">
        <v>5.0301752206556918</v>
      </c>
      <c r="CN1048" s="50">
        <f t="shared" si="73"/>
        <v>9.0548353614178652</v>
      </c>
      <c r="CO1048" s="49">
        <f t="shared" si="74"/>
        <v>3.7201374860785879</v>
      </c>
      <c r="CR1048" s="49">
        <v>112</v>
      </c>
      <c r="CS1048" s="49" t="s">
        <v>473</v>
      </c>
      <c r="CT1048" s="49">
        <v>8.606615967543398</v>
      </c>
      <c r="CU1048" s="49">
        <v>5.3099370159275114</v>
      </c>
      <c r="CV1048" s="49">
        <v>5.1095443409605803</v>
      </c>
      <c r="CW1048" s="49">
        <v>7.0260393440592255</v>
      </c>
      <c r="CX1048" s="49">
        <v>3.2226487738438938</v>
      </c>
      <c r="CY1048" s="49">
        <v>11.294041023513971</v>
      </c>
      <c r="CZ1048" s="49">
        <v>6.9562411363438983</v>
      </c>
      <c r="DA1048" s="49">
        <v>2.486271278899868</v>
      </c>
      <c r="DB1048" s="49">
        <v>10.111603691262216</v>
      </c>
      <c r="DC1048" s="50">
        <f t="shared" si="75"/>
        <v>6.6803269524838411</v>
      </c>
      <c r="DD1048" s="49">
        <f t="shared" si="76"/>
        <v>2.9760968696942109</v>
      </c>
    </row>
    <row r="1049" spans="1:108" x14ac:dyDescent="0.2">
      <c r="A1049" s="49">
        <v>113</v>
      </c>
      <c r="B1049" s="49" t="s">
        <v>473</v>
      </c>
      <c r="C1049" s="49">
        <v>10.870230203981059</v>
      </c>
      <c r="D1049" s="49">
        <v>13.604965054692489</v>
      </c>
      <c r="E1049" s="49">
        <v>63.05329601290218</v>
      </c>
      <c r="F1049" s="49">
        <v>23.426905901383847</v>
      </c>
      <c r="G1049" s="49">
        <v>14.387795330642028</v>
      </c>
      <c r="H1049" s="49">
        <v>18.962951731873467</v>
      </c>
      <c r="I1049" s="49">
        <v>17.420778124800606</v>
      </c>
      <c r="J1049" s="49">
        <v>8.7560067350591346</v>
      </c>
      <c r="K1049" s="49">
        <v>9.6935746241925855</v>
      </c>
      <c r="L1049" s="49">
        <v>25.413344293580767</v>
      </c>
      <c r="M1049" s="49">
        <v>10.559962263134191</v>
      </c>
      <c r="N1049" s="49">
        <v>29.26239904025029</v>
      </c>
      <c r="O1049" s="49">
        <v>7.1438426353055897</v>
      </c>
      <c r="P1049" s="49">
        <v>8.0557527781956235</v>
      </c>
      <c r="Q1049" s="49">
        <v>10.259033234470186</v>
      </c>
      <c r="R1049" s="49">
        <v>10.661866560491577</v>
      </c>
      <c r="S1049" s="49">
        <v>6.0128077692309008</v>
      </c>
      <c r="T1049" s="49">
        <v>37.523265437822715</v>
      </c>
      <c r="U1049" s="49">
        <v>20.324285488845018</v>
      </c>
      <c r="V1049" s="49">
        <v>20.992351982163711</v>
      </c>
      <c r="W1049" s="49">
        <v>6.7072442118708979</v>
      </c>
      <c r="X1049" s="49">
        <v>35.83449432917655</v>
      </c>
      <c r="Y1049" s="49">
        <v>24.290049516383462</v>
      </c>
      <c r="Z1049" s="49">
        <v>12.072756334783756</v>
      </c>
      <c r="AA1049" s="49">
        <v>19.602824321970633</v>
      </c>
      <c r="AB1049" s="49">
        <v>14.311109957605664</v>
      </c>
      <c r="AC1049" s="49">
        <v>10.270137053934629</v>
      </c>
      <c r="AD1049" s="49">
        <v>5.7100225896506558</v>
      </c>
      <c r="AE1049" s="49">
        <v>13.68315701344412</v>
      </c>
      <c r="AF1049" s="49">
        <v>30.698220313047415</v>
      </c>
      <c r="AG1049" s="49">
        <v>26.840933876966162</v>
      </c>
      <c r="AH1049" s="49">
        <v>9.3968444700853162</v>
      </c>
      <c r="AI1049" s="49">
        <v>3.7546061247690745</v>
      </c>
      <c r="AJ1049" s="49">
        <v>11.369516370722279</v>
      </c>
      <c r="AK1049" s="49">
        <v>18.666203923458259</v>
      </c>
      <c r="AL1049" s="49">
        <v>11.174730243717359</v>
      </c>
      <c r="AM1049" s="49">
        <v>12.415551275585379</v>
      </c>
      <c r="AN1049" s="49">
        <v>47.930683260771772</v>
      </c>
      <c r="AO1049" s="49">
        <v>6.9113972309570597</v>
      </c>
      <c r="AP1049" s="49">
        <v>38.528946426291135</v>
      </c>
      <c r="AQ1049" s="49">
        <v>36.269973828247309</v>
      </c>
      <c r="AR1049" s="50">
        <f t="shared" si="77"/>
        <v>18.60548336284041</v>
      </c>
      <c r="AS1049" s="49">
        <f t="shared" si="78"/>
        <v>12.814508918478491</v>
      </c>
      <c r="AV1049" s="49">
        <v>113</v>
      </c>
      <c r="AW1049" s="49" t="s">
        <v>473</v>
      </c>
      <c r="AX1049" s="49">
        <v>9.2953881699495167</v>
      </c>
      <c r="AY1049" s="49">
        <v>11.788785737785034</v>
      </c>
      <c r="AZ1049" s="49">
        <v>7.9879412702863846</v>
      </c>
      <c r="BA1049" s="49">
        <v>6.1900084212610738</v>
      </c>
      <c r="BB1049" s="49">
        <v>11.458888170157293</v>
      </c>
      <c r="BC1049" s="49">
        <v>25.591904563437559</v>
      </c>
      <c r="BD1049" s="49">
        <v>1.9863949951682358</v>
      </c>
      <c r="BE1049" s="49">
        <v>17.954798012046563</v>
      </c>
      <c r="BF1049" s="49">
        <v>14.142192614618937</v>
      </c>
      <c r="BG1049" s="49">
        <v>9.898981791077377</v>
      </c>
      <c r="BH1049" s="49">
        <v>18.095333466097042</v>
      </c>
      <c r="BI1049" s="49">
        <v>21.518500771542655</v>
      </c>
      <c r="BJ1049" s="50">
        <f t="shared" si="79"/>
        <v>12.992426498618974</v>
      </c>
      <c r="BK1049" s="49">
        <f t="shared" si="72"/>
        <v>6.5085600324372681</v>
      </c>
      <c r="BM1049" s="49">
        <v>113</v>
      </c>
      <c r="BN1049" s="49" t="s">
        <v>473</v>
      </c>
      <c r="BO1049" s="49">
        <v>7.0811764787896756</v>
      </c>
      <c r="BP1049" s="49">
        <v>7.8212080484401829</v>
      </c>
      <c r="BQ1049" s="49">
        <v>7.4456369657677923</v>
      </c>
      <c r="BR1049" s="49">
        <v>11.182961058176142</v>
      </c>
      <c r="BS1049" s="49">
        <v>13.40282560625077</v>
      </c>
      <c r="BT1049" s="49">
        <v>14.434367898297074</v>
      </c>
      <c r="BU1049" s="49">
        <v>9.4289616748573248</v>
      </c>
      <c r="BV1049" s="49">
        <v>3.4454464570025047</v>
      </c>
      <c r="BW1049" s="49">
        <v>5.4112509284684229</v>
      </c>
      <c r="BX1049" s="49">
        <v>19.710592692942917</v>
      </c>
      <c r="BY1049" s="49">
        <v>8.1187980867270095</v>
      </c>
      <c r="BZ1049" s="49">
        <v>12.31025634590511</v>
      </c>
      <c r="CA1049" s="49">
        <v>8.8544630929545711</v>
      </c>
      <c r="CB1049" s="49">
        <v>10.334792188610018</v>
      </c>
      <c r="CC1049" s="49">
        <v>6.5709458360145554</v>
      </c>
      <c r="CD1049" s="49">
        <v>9.3833305036464996</v>
      </c>
      <c r="CE1049" s="49">
        <v>14.24599735613806</v>
      </c>
      <c r="CF1049" s="49">
        <v>4.6090948979779807</v>
      </c>
      <c r="CG1049" s="49">
        <v>6.8857896274880037</v>
      </c>
      <c r="CH1049" s="49"/>
      <c r="CI1049" s="49">
        <v>5.7772772940193242</v>
      </c>
      <c r="CJ1049" s="49">
        <v>8.2467622229821895</v>
      </c>
      <c r="CK1049" s="49">
        <v>9.5392175056913597</v>
      </c>
      <c r="CL1049" s="49">
        <v>11.876482669964536</v>
      </c>
      <c r="CM1049" s="49">
        <v>4.9864331790338019</v>
      </c>
      <c r="CN1049" s="50">
        <f t="shared" si="73"/>
        <v>9.2126695256727427</v>
      </c>
      <c r="CO1049" s="49">
        <f t="shared" si="74"/>
        <v>3.760199478749457</v>
      </c>
      <c r="CR1049" s="49">
        <v>113</v>
      </c>
      <c r="CS1049" s="49" t="s">
        <v>473</v>
      </c>
      <c r="CT1049" s="49">
        <v>8.606615967543398</v>
      </c>
      <c r="CU1049" s="49">
        <v>4.2821356620920454</v>
      </c>
      <c r="CV1049" s="49">
        <v>5.3887633489594604</v>
      </c>
      <c r="CW1049" s="49">
        <v>8.7258875724606515</v>
      </c>
      <c r="CX1049" s="49">
        <v>3.4446169065353729</v>
      </c>
      <c r="CY1049" s="49">
        <v>12.774565687607311</v>
      </c>
      <c r="CZ1049" s="49">
        <v>6.4436769989059872</v>
      </c>
      <c r="DA1049" s="49">
        <v>2.1557471457065467</v>
      </c>
      <c r="DB1049" s="49">
        <v>9.3851972397135981</v>
      </c>
      <c r="DC1049" s="50">
        <f t="shared" si="75"/>
        <v>6.8008007255027074</v>
      </c>
      <c r="DD1049" s="49">
        <f t="shared" si="76"/>
        <v>3.3659592692541818</v>
      </c>
    </row>
    <row r="1050" spans="1:108" x14ac:dyDescent="0.2">
      <c r="A1050" s="49">
        <v>114</v>
      </c>
      <c r="B1050" s="49" t="s">
        <v>473</v>
      </c>
      <c r="C1050" s="49">
        <v>13.463437745698778</v>
      </c>
      <c r="D1050" s="49">
        <v>13.123494217561881</v>
      </c>
      <c r="E1050" s="49">
        <v>61.558415380576619</v>
      </c>
      <c r="F1050" s="49">
        <v>21.115728298093487</v>
      </c>
      <c r="G1050" s="49">
        <v>12.987591980484325</v>
      </c>
      <c r="H1050" s="49">
        <v>19.706936673243277</v>
      </c>
      <c r="I1050" s="49">
        <v>13.082206208539573</v>
      </c>
      <c r="J1050" s="49">
        <v>9.3919169992216869</v>
      </c>
      <c r="K1050" s="49">
        <v>10.495008716967035</v>
      </c>
      <c r="L1050" s="49">
        <v>22.457439718963759</v>
      </c>
      <c r="M1050" s="49">
        <v>10.402351879729979</v>
      </c>
      <c r="N1050" s="49">
        <v>28.542266242192067</v>
      </c>
      <c r="O1050" s="49">
        <v>6.9602405040693247</v>
      </c>
      <c r="P1050" s="49">
        <v>7.9667424762255639</v>
      </c>
      <c r="Q1050" s="49">
        <v>11.30768038200481</v>
      </c>
      <c r="R1050" s="49">
        <v>10.131891504695057</v>
      </c>
      <c r="S1050" s="49">
        <v>5.7316306014465228</v>
      </c>
      <c r="T1050" s="49">
        <v>30.476848023252639</v>
      </c>
      <c r="U1050" s="49">
        <v>18.025956823834839</v>
      </c>
      <c r="V1050" s="49">
        <v>20.992351982163711</v>
      </c>
      <c r="W1050" s="49">
        <v>6.2362328433033065</v>
      </c>
      <c r="X1050" s="49">
        <v>36.860060665196755</v>
      </c>
      <c r="Y1050" s="49">
        <v>18.658557589400704</v>
      </c>
      <c r="Z1050" s="49">
        <v>14.516052834573628</v>
      </c>
      <c r="AA1050" s="49">
        <v>20.507570094170301</v>
      </c>
      <c r="AB1050" s="49">
        <v>18.247170174306593</v>
      </c>
      <c r="AC1050" s="49">
        <v>10.063294850527127</v>
      </c>
      <c r="AD1050" s="49">
        <v>5.3421990124941576</v>
      </c>
      <c r="AE1050" s="49">
        <v>16.124282794507344</v>
      </c>
      <c r="AF1050" s="49">
        <v>28.209168721039628</v>
      </c>
      <c r="AG1050" s="49">
        <v>28.55544387546643</v>
      </c>
      <c r="AH1050" s="49">
        <v>14.448279009876781</v>
      </c>
      <c r="AI1050" s="49">
        <v>3.9294768435081551</v>
      </c>
      <c r="AJ1050" s="49">
        <v>13.953497364068252</v>
      </c>
      <c r="AK1050" s="49">
        <v>20.828660482891248</v>
      </c>
      <c r="AL1050" s="49">
        <v>13.973636939207863</v>
      </c>
      <c r="AM1050" s="49">
        <v>13.591603741024183</v>
      </c>
      <c r="AN1050" s="49">
        <v>46.475733145863032</v>
      </c>
      <c r="AO1050" s="49">
        <v>7.600240955258422</v>
      </c>
      <c r="AP1050" s="49">
        <v>38.085168141892311</v>
      </c>
      <c r="AQ1050" s="49">
        <v>36.980591991849579</v>
      </c>
      <c r="AR1050" s="50">
        <f t="shared" si="77"/>
        <v>18.563586790960741</v>
      </c>
      <c r="AS1050" s="49">
        <f t="shared" si="78"/>
        <v>12.106644656533025</v>
      </c>
      <c r="AV1050" s="49">
        <v>114</v>
      </c>
      <c r="AW1050" s="49" t="s">
        <v>473</v>
      </c>
      <c r="AX1050" s="49">
        <v>11.050807719684348</v>
      </c>
      <c r="AY1050" s="49">
        <v>11.703256464565158</v>
      </c>
      <c r="AZ1050" s="49">
        <v>8.9464943760892481</v>
      </c>
      <c r="BA1050" s="49">
        <v>6.6103237486389697</v>
      </c>
      <c r="BB1050" s="49">
        <v>13.801783520932947</v>
      </c>
      <c r="BC1050" s="49">
        <v>18.791664281896331</v>
      </c>
      <c r="BD1050" s="49">
        <v>2.4829962443190303</v>
      </c>
      <c r="BE1050" s="49">
        <v>14.776695757728207</v>
      </c>
      <c r="BF1050" s="49">
        <v>14.494859963667801</v>
      </c>
      <c r="BG1050" s="49">
        <v>10.843093127825787</v>
      </c>
      <c r="BH1050" s="49">
        <v>18.254661989570423</v>
      </c>
      <c r="BI1050" s="49">
        <v>21.809987551586822</v>
      </c>
      <c r="BJ1050" s="50">
        <f t="shared" si="79"/>
        <v>12.797218728875423</v>
      </c>
      <c r="BK1050" s="49">
        <f t="shared" si="72"/>
        <v>4.8342137831524008</v>
      </c>
      <c r="BM1050" s="49">
        <v>114</v>
      </c>
      <c r="BN1050" s="49" t="s">
        <v>473</v>
      </c>
      <c r="BO1050" s="49">
        <v>7.0566053112327385</v>
      </c>
      <c r="BP1050" s="49">
        <v>9.5118848057495136</v>
      </c>
      <c r="BQ1050" s="49">
        <v>7.2225034640180032</v>
      </c>
      <c r="BR1050" s="49">
        <v>11.503125802915569</v>
      </c>
      <c r="BS1050" s="49">
        <v>14.250690310719071</v>
      </c>
      <c r="BT1050" s="49">
        <v>12.870046785296466</v>
      </c>
      <c r="BU1050" s="49">
        <v>8.363083704980907</v>
      </c>
      <c r="BV1050" s="49">
        <v>3.4454464570025047</v>
      </c>
      <c r="BW1050" s="49">
        <v>5.9949989681830695</v>
      </c>
      <c r="BX1050" s="49">
        <v>17.864069328414349</v>
      </c>
      <c r="BY1050" s="49">
        <v>7.5884716021245788</v>
      </c>
      <c r="BZ1050" s="49">
        <v>15.412305626056355</v>
      </c>
      <c r="CA1050" s="49">
        <v>9.985695969738126</v>
      </c>
      <c r="CB1050" s="49">
        <v>10.781220987250069</v>
      </c>
      <c r="CC1050" s="49">
        <v>5.9264876073951918</v>
      </c>
      <c r="CD1050" s="49">
        <v>11.729173064853923</v>
      </c>
      <c r="CE1050" s="49">
        <v>14.724692278395613</v>
      </c>
      <c r="CF1050" s="49">
        <v>3.9077081733582544</v>
      </c>
      <c r="CG1050" s="49">
        <v>7.1851727848810869</v>
      </c>
      <c r="CH1050" s="49">
        <v>13.259788053074894</v>
      </c>
      <c r="CI1050" s="49">
        <v>6.5546490698070832</v>
      </c>
      <c r="CJ1050" s="49">
        <v>9.3628001612039604</v>
      </c>
      <c r="CK1050" s="49">
        <v>9.5498990357161677</v>
      </c>
      <c r="CL1050" s="49">
        <v>10.222595685620977</v>
      </c>
      <c r="CM1050" s="49">
        <v>5.380098956325944</v>
      </c>
      <c r="CN1050" s="50">
        <f t="shared" si="73"/>
        <v>9.5861285597725754</v>
      </c>
      <c r="CO1050" s="49">
        <f t="shared" si="74"/>
        <v>3.7170057469211346</v>
      </c>
      <c r="CR1050" s="49">
        <v>114</v>
      </c>
      <c r="CS1050" s="49" t="s">
        <v>473</v>
      </c>
      <c r="CT1050" s="49">
        <v>10.653869940037763</v>
      </c>
      <c r="CU1050" s="49">
        <v>6.0807263681559345</v>
      </c>
      <c r="CV1050" s="49">
        <v>5.4073654408814358</v>
      </c>
      <c r="CW1050" s="49">
        <v>7.605238830011813</v>
      </c>
      <c r="CX1050" s="49">
        <v>3.3130785911024025</v>
      </c>
      <c r="CY1050" s="49">
        <v>12.98605180764895</v>
      </c>
      <c r="CZ1050" s="49">
        <v>6.1947178775333249</v>
      </c>
      <c r="DA1050" s="49">
        <v>2.2916375157311157</v>
      </c>
      <c r="DB1050" s="49">
        <v>9.3561371880568895</v>
      </c>
      <c r="DC1050" s="50">
        <f t="shared" si="75"/>
        <v>7.0987581732399585</v>
      </c>
      <c r="DD1050" s="49">
        <f t="shared" si="76"/>
        <v>3.4424844695793015</v>
      </c>
    </row>
    <row r="1051" spans="1:108" x14ac:dyDescent="0.2">
      <c r="A1051" s="49">
        <v>115</v>
      </c>
      <c r="B1051" s="49" t="s">
        <v>473</v>
      </c>
      <c r="C1051" s="49">
        <v>15.06369920694466</v>
      </c>
      <c r="D1051" s="49">
        <v>12.939804062865207</v>
      </c>
      <c r="E1051" s="49">
        <v>50.212659590226764</v>
      </c>
      <c r="F1051" s="49">
        <v>23.742066025235989</v>
      </c>
      <c r="G1051" s="49">
        <v>12.816138621005985</v>
      </c>
      <c r="H1051" s="49">
        <v>17.356347956512046</v>
      </c>
      <c r="I1051" s="49">
        <v>15.043708283083664</v>
      </c>
      <c r="J1051" s="49">
        <v>8.7070889353686898</v>
      </c>
      <c r="K1051" s="49">
        <v>10.227864019375552</v>
      </c>
      <c r="L1051" s="49">
        <v>22.494618528985445</v>
      </c>
      <c r="M1051" s="49">
        <v>10.244741496325766</v>
      </c>
      <c r="N1051" s="49">
        <v>22.519591052567208</v>
      </c>
      <c r="O1051" s="49">
        <v>7.1772277543622298</v>
      </c>
      <c r="P1051" s="49">
        <v>6.8540656341140354</v>
      </c>
      <c r="Q1051" s="49">
        <v>8.3133563473799867</v>
      </c>
      <c r="R1051" s="49">
        <v>10.997597083809509</v>
      </c>
      <c r="S1051" s="49">
        <v>7.0726175823416533</v>
      </c>
      <c r="T1051" s="49">
        <v>37.22066120286599</v>
      </c>
      <c r="U1051" s="49">
        <v>18.943230300668766</v>
      </c>
      <c r="V1051" s="49">
        <v>20.992351982163711</v>
      </c>
      <c r="W1051" s="49">
        <v>5.9724599656026252</v>
      </c>
      <c r="X1051" s="49">
        <v>30.726770505933857</v>
      </c>
      <c r="Y1051" s="49">
        <v>21.983173305330283</v>
      </c>
      <c r="Z1051" s="49">
        <v>10.905005180865986</v>
      </c>
      <c r="AA1051" s="49">
        <v>17.120573843162948</v>
      </c>
      <c r="AB1051" s="49">
        <v>19.054569725505285</v>
      </c>
      <c r="AC1051" s="49">
        <v>9.7485352760683952</v>
      </c>
      <c r="AD1051" s="49">
        <v>6.0515730541531179</v>
      </c>
      <c r="AE1051" s="49">
        <v>15.366250388545744</v>
      </c>
      <c r="AF1051" s="49">
        <v>25.156559979315812</v>
      </c>
      <c r="AG1051" s="49">
        <v>26.643865132172337</v>
      </c>
      <c r="AH1051" s="49">
        <v>14.028026230106564</v>
      </c>
      <c r="AI1051" s="49">
        <v>3.7546061247690745</v>
      </c>
      <c r="AJ1051" s="49">
        <v>13.006032154015276</v>
      </c>
      <c r="AK1051" s="49">
        <v>19.492144114869745</v>
      </c>
      <c r="AL1051" s="49">
        <v>14.495821052245065</v>
      </c>
      <c r="AM1051" s="49">
        <v>14.752770407086125</v>
      </c>
      <c r="AN1051" s="49">
        <v>47.174644967542918</v>
      </c>
      <c r="AO1051" s="49">
        <v>7.600240955258422</v>
      </c>
      <c r="AP1051" s="49">
        <v>36.075205100411971</v>
      </c>
      <c r="AQ1051" s="49">
        <v>40.547898365800286</v>
      </c>
      <c r="AR1051" s="50">
        <f t="shared" si="77"/>
        <v>18.014540524267435</v>
      </c>
      <c r="AS1051" s="49">
        <f t="shared" si="78"/>
        <v>11.239328066719532</v>
      </c>
      <c r="AV1051" s="49">
        <v>115</v>
      </c>
      <c r="AW1051" s="49" t="s">
        <v>473</v>
      </c>
      <c r="AX1051" s="49">
        <v>9.2836936669250605</v>
      </c>
      <c r="AY1051" s="49">
        <v>11.674745794512951</v>
      </c>
      <c r="AZ1051" s="49">
        <v>8.1876423901369293</v>
      </c>
      <c r="BA1051" s="49">
        <v>5.5022297077876212</v>
      </c>
      <c r="BB1051" s="49">
        <v>15.63350170426664</v>
      </c>
      <c r="BC1051" s="49">
        <v>24.214436612431005</v>
      </c>
      <c r="BD1051" s="49">
        <v>2.3325113203774244</v>
      </c>
      <c r="BE1051" s="49">
        <v>17.034038189173145</v>
      </c>
      <c r="BF1051" s="49">
        <v>16.081888426843108</v>
      </c>
      <c r="BG1051" s="49">
        <v>11.132868275495015</v>
      </c>
      <c r="BH1051" s="49">
        <v>19.028553378312541</v>
      </c>
      <c r="BI1051" s="49">
        <v>22.564422180603351</v>
      </c>
      <c r="BJ1051" s="50">
        <f t="shared" si="79"/>
        <v>13.555877637238732</v>
      </c>
      <c r="BK1051" s="49">
        <f t="shared" si="72"/>
        <v>6.3739832184206371</v>
      </c>
      <c r="BM1051" s="49">
        <v>115</v>
      </c>
      <c r="BN1051" s="49" t="s">
        <v>473</v>
      </c>
      <c r="BO1051" s="49">
        <v>6.4107346211646794</v>
      </c>
      <c r="BP1051" s="49">
        <v>8.3798667742901838</v>
      </c>
      <c r="BQ1051" s="49">
        <v>7.5748207061652231</v>
      </c>
      <c r="BR1051" s="49">
        <v>12.257804156534819</v>
      </c>
      <c r="BS1051" s="49">
        <v>13.304994762409525</v>
      </c>
      <c r="BT1051" s="49">
        <v>14.398812430801282</v>
      </c>
      <c r="BU1051" s="49">
        <v>11.806706407031868</v>
      </c>
      <c r="BV1051" s="49">
        <v>3.6217230092266064</v>
      </c>
      <c r="BW1051" s="49">
        <v>5.8930765604488915</v>
      </c>
      <c r="BX1051" s="49">
        <v>17.520526838171481</v>
      </c>
      <c r="BY1051" s="49">
        <v>7.0195784768257923</v>
      </c>
      <c r="BZ1051" s="49">
        <v>11.755149952775179</v>
      </c>
      <c r="CA1051" s="49">
        <v>9.985695969738126</v>
      </c>
      <c r="CB1051" s="49">
        <v>11.026757469357509</v>
      </c>
      <c r="CC1051" s="49">
        <v>6.2676713754877955</v>
      </c>
      <c r="CD1051" s="49">
        <v>10.280275761133305</v>
      </c>
      <c r="CE1051" s="49">
        <v>12.790762292532332</v>
      </c>
      <c r="CF1051" s="49">
        <v>3.9578037897689615</v>
      </c>
      <c r="CG1051" s="49">
        <v>7.2450482667320584</v>
      </c>
      <c r="CH1051" s="49">
        <v>13.637557374739606</v>
      </c>
      <c r="CI1051" s="49">
        <v>7.1730098214865414</v>
      </c>
      <c r="CJ1051" s="49">
        <v>9.6354209271961953</v>
      </c>
      <c r="CK1051" s="49">
        <v>9.9985520105484706</v>
      </c>
      <c r="CL1051" s="49">
        <v>10.15959147525329</v>
      </c>
      <c r="CM1051" s="49">
        <v>4.9426911374119111</v>
      </c>
      <c r="CN1051" s="50">
        <f t="shared" si="73"/>
        <v>9.4817852946892671</v>
      </c>
      <c r="CO1051" s="49">
        <f t="shared" si="74"/>
        <v>3.495764693544912</v>
      </c>
      <c r="CR1051" s="49">
        <v>115</v>
      </c>
      <c r="CS1051" s="49" t="s">
        <v>473</v>
      </c>
      <c r="CT1051" s="49">
        <v>6.5908847193507336</v>
      </c>
      <c r="CU1051" s="49">
        <v>4.9673365646490231</v>
      </c>
      <c r="CV1051" s="49">
        <v>4.7186591730957774</v>
      </c>
      <c r="CW1051" s="49">
        <v>7.1771490521711989</v>
      </c>
      <c r="CX1051" s="49">
        <v>3.3377436900070796</v>
      </c>
      <c r="CY1051" s="49">
        <v>11.970894066688711</v>
      </c>
      <c r="CZ1051" s="49">
        <v>7.2052055298168822</v>
      </c>
      <c r="DA1051" s="49">
        <v>2.2475641057145856</v>
      </c>
      <c r="DB1051" s="49">
        <v>9.123690247698196</v>
      </c>
      <c r="DC1051" s="50">
        <f t="shared" si="75"/>
        <v>6.3710141276880199</v>
      </c>
      <c r="DD1051" s="49">
        <f t="shared" si="76"/>
        <v>2.9840013042599054</v>
      </c>
    </row>
    <row r="1052" spans="1:108" x14ac:dyDescent="0.2">
      <c r="A1052" s="49">
        <v>116</v>
      </c>
      <c r="B1052" s="49" t="s">
        <v>473</v>
      </c>
      <c r="C1052" s="49">
        <v>19.657366003344627</v>
      </c>
      <c r="D1052" s="49">
        <v>13.880280034753451</v>
      </c>
      <c r="E1052" s="49">
        <v>55.003938761918398</v>
      </c>
      <c r="F1052" s="49">
        <v>25.475446706422769</v>
      </c>
      <c r="G1052" s="49">
        <v>12.287491677032351</v>
      </c>
      <c r="H1052" s="49">
        <v>14.99585721343036</v>
      </c>
      <c r="I1052" s="49">
        <v>13.647386287045631</v>
      </c>
      <c r="J1052" s="49">
        <v>7.8021401648256825</v>
      </c>
      <c r="K1052" s="49">
        <v>9.0066244283707277</v>
      </c>
      <c r="L1052" s="49">
        <v>24.502402768347942</v>
      </c>
      <c r="M1052" s="49">
        <v>11.048559596123082</v>
      </c>
      <c r="N1052" s="49">
        <v>24.614454270125204</v>
      </c>
      <c r="O1052" s="49">
        <v>6.35935643177557</v>
      </c>
      <c r="P1052" s="49">
        <v>5.8304097756360713</v>
      </c>
      <c r="Q1052" s="49">
        <v>10.638061593283455</v>
      </c>
      <c r="R1052" s="49">
        <v>9.8848884305772131</v>
      </c>
      <c r="S1052" s="49">
        <v>6.6616717676108692</v>
      </c>
      <c r="T1052" s="49">
        <v>33.848754613059313</v>
      </c>
      <c r="U1052" s="49">
        <v>19.602841554564815</v>
      </c>
      <c r="V1052" s="49">
        <v>24.435089888009799</v>
      </c>
      <c r="W1052" s="49">
        <v>6.21738804769205</v>
      </c>
      <c r="X1052" s="49">
        <v>36.980715528257953</v>
      </c>
      <c r="Y1052" s="49">
        <v>26.325528526136264</v>
      </c>
      <c r="Z1052" s="49">
        <v>10.348076858386076</v>
      </c>
      <c r="AA1052" s="49">
        <v>16.227426633379565</v>
      </c>
      <c r="AB1052" s="49">
        <v>18.307724946871222</v>
      </c>
      <c r="AC1052" s="49">
        <v>10.908647014869109</v>
      </c>
      <c r="AD1052" s="49">
        <v>6.2617579553854021</v>
      </c>
      <c r="AE1052" s="49">
        <v>14.788088824597402</v>
      </c>
      <c r="AF1052" s="49">
        <v>31.308733044477783</v>
      </c>
      <c r="AG1052" s="49">
        <v>28.865843324022805</v>
      </c>
      <c r="AH1052" s="49">
        <v>11.985599354364821</v>
      </c>
      <c r="AI1052" s="49">
        <v>3.9191909115309564</v>
      </c>
      <c r="AJ1052" s="49">
        <v>12.919904966729863</v>
      </c>
      <c r="AK1052" s="49">
        <v>20.903746741185589</v>
      </c>
      <c r="AL1052" s="49">
        <v>12.657734027076442</v>
      </c>
      <c r="AM1052" s="49">
        <v>15.214261628589377</v>
      </c>
      <c r="AN1052" s="49">
        <v>50.827884652903478</v>
      </c>
      <c r="AO1052" s="49">
        <v>5.6714785272146067</v>
      </c>
      <c r="AP1052" s="49">
        <v>26.488650668075156</v>
      </c>
      <c r="AQ1052" s="49">
        <v>39.631201712454377</v>
      </c>
      <c r="AR1052" s="50">
        <f t="shared" si="77"/>
        <v>18.437624533181896</v>
      </c>
      <c r="AS1052" s="49">
        <f t="shared" si="78"/>
        <v>12.085778576276457</v>
      </c>
      <c r="AV1052" s="49">
        <v>116</v>
      </c>
      <c r="AW1052" s="49" t="s">
        <v>473</v>
      </c>
      <c r="AX1052" s="49">
        <v>10.862202756013335</v>
      </c>
      <c r="AY1052" s="49">
        <v>12.444509253491827</v>
      </c>
      <c r="AZ1052" s="49">
        <v>8.4272806665876452</v>
      </c>
      <c r="BA1052" s="49">
        <v>5.1965533363714798</v>
      </c>
      <c r="BB1052" s="49">
        <v>13.801783520932947</v>
      </c>
      <c r="BC1052" s="49">
        <v>23.712989946055814</v>
      </c>
      <c r="BD1052" s="49">
        <v>2.031541472494212</v>
      </c>
      <c r="BE1052" s="49">
        <v>14.420272968407184</v>
      </c>
      <c r="BF1052" s="49">
        <v>16.117150083256913</v>
      </c>
      <c r="BG1052" s="49">
        <v>10.880486074696146</v>
      </c>
      <c r="BH1052" s="49">
        <v>19.688631811412073</v>
      </c>
      <c r="BI1052" s="49">
        <v>20.181095874511389</v>
      </c>
      <c r="BJ1052" s="50">
        <f t="shared" si="79"/>
        <v>13.147041480352582</v>
      </c>
      <c r="BK1052" s="49">
        <f t="shared" ref="BK1052:BK1083" si="80">STDEV(AX1052:BH1052)</f>
        <v>6.1700655272080631</v>
      </c>
      <c r="BM1052" s="49">
        <v>116</v>
      </c>
      <c r="BN1052" s="49" t="s">
        <v>473</v>
      </c>
      <c r="BO1052" s="49">
        <v>6.2404915316630429</v>
      </c>
      <c r="BP1052" s="49">
        <v>9.9529304254489954</v>
      </c>
      <c r="BQ1052" s="49">
        <v>7.6687727223479314</v>
      </c>
      <c r="BR1052" s="49">
        <v>13.309781872921295</v>
      </c>
      <c r="BS1052" s="49">
        <v>11.96797583873499</v>
      </c>
      <c r="BT1052" s="49">
        <v>14.469914833163276</v>
      </c>
      <c r="BU1052" s="49">
        <v>10.330868106152884</v>
      </c>
      <c r="BV1052" s="49">
        <v>3.2050665431851879</v>
      </c>
      <c r="BW1052" s="49">
        <v>5.8560135634816373</v>
      </c>
      <c r="BX1052" s="49">
        <v>17.176984347928617</v>
      </c>
      <c r="BY1052" s="49">
        <v>8.8901790349023351</v>
      </c>
      <c r="BZ1052" s="49">
        <v>13.420462862751663</v>
      </c>
      <c r="CA1052" s="49">
        <v>11.086075084226932</v>
      </c>
      <c r="CB1052" s="49">
        <v>12.633896001618389</v>
      </c>
      <c r="CC1052" s="49">
        <v>5.9770349682801074</v>
      </c>
      <c r="CD1052" s="49">
        <v>10.625242478264171</v>
      </c>
      <c r="CE1052" s="49">
        <v>14.26514397658471</v>
      </c>
      <c r="CF1052" s="49">
        <v>4.1582054933597208</v>
      </c>
      <c r="CG1052" s="49">
        <v>6.8558533235970742</v>
      </c>
      <c r="CH1052" s="49">
        <v>12.466467400326824</v>
      </c>
      <c r="CI1052" s="49">
        <v>6.4839767497227685</v>
      </c>
      <c r="CJ1052" s="49">
        <v>10.63218860931994</v>
      </c>
      <c r="CK1052" s="49">
        <v>9.7528604120976752</v>
      </c>
      <c r="CL1052" s="49">
        <v>11.95524020111201</v>
      </c>
      <c r="CM1052" s="49">
        <v>4.6365094433635496</v>
      </c>
      <c r="CN1052" s="50">
        <f t="shared" si="73"/>
        <v>9.7607254329822268</v>
      </c>
      <c r="CO1052" s="49">
        <f t="shared" si="74"/>
        <v>3.6471060494772782</v>
      </c>
      <c r="CR1052" s="49">
        <v>116</v>
      </c>
      <c r="CS1052" s="49" t="s">
        <v>473</v>
      </c>
      <c r="CT1052" s="49">
        <v>7.9666337127493874</v>
      </c>
      <c r="CU1052" s="49">
        <v>4.9673365646490231</v>
      </c>
      <c r="CV1052" s="49">
        <v>4.4580422570188736</v>
      </c>
      <c r="CW1052" s="49">
        <v>8.1970579892120536</v>
      </c>
      <c r="CX1052" s="49">
        <v>3.4035113679360132</v>
      </c>
      <c r="CY1052" s="49">
        <v>10.236610423305779</v>
      </c>
      <c r="CZ1052" s="49">
        <v>7.2784297311794859</v>
      </c>
      <c r="DA1052" s="49">
        <v>2.3026479356560521</v>
      </c>
      <c r="DB1052" s="49">
        <v>9.7048131774107596</v>
      </c>
      <c r="DC1052" s="50">
        <f t="shared" si="75"/>
        <v>6.5016759065686029</v>
      </c>
      <c r="DD1052" s="49">
        <f t="shared" si="76"/>
        <v>2.8194566768913929</v>
      </c>
    </row>
    <row r="1053" spans="1:108" x14ac:dyDescent="0.2">
      <c r="A1053" s="49">
        <v>117</v>
      </c>
      <c r="B1053" s="49" t="s">
        <v>473</v>
      </c>
      <c r="C1053" s="49">
        <v>23.574854794024514</v>
      </c>
      <c r="D1053" s="49">
        <v>14.041063983109053</v>
      </c>
      <c r="E1053" s="49">
        <v>53.509058129592837</v>
      </c>
      <c r="F1053" s="49">
        <v>23.794589350836691</v>
      </c>
      <c r="G1053" s="49">
        <v>13.902008983284226</v>
      </c>
      <c r="H1053" s="49">
        <v>14.97605316072945</v>
      </c>
      <c r="I1053" s="49">
        <v>15.093576925799308</v>
      </c>
      <c r="J1053" s="49">
        <v>7.0072505736380561</v>
      </c>
      <c r="K1053" s="49">
        <v>9.3882647264413794</v>
      </c>
      <c r="L1053" s="49">
        <v>26.045423327285707</v>
      </c>
      <c r="M1053" s="49">
        <v>9.9137575728798133</v>
      </c>
      <c r="N1053" s="49">
        <v>26.316521207582017</v>
      </c>
      <c r="O1053" s="49">
        <v>5.8085460321729618</v>
      </c>
      <c r="P1053" s="49">
        <v>7.1656177135045036</v>
      </c>
      <c r="Q1053" s="49">
        <v>12.331056950800637</v>
      </c>
      <c r="R1053" s="49">
        <v>10.767381341612658</v>
      </c>
      <c r="S1053" s="49">
        <v>6.8130719829896655</v>
      </c>
      <c r="T1053" s="49">
        <v>33.41646166311002</v>
      </c>
      <c r="U1053" s="49">
        <v>17.510634356794828</v>
      </c>
      <c r="V1053" s="49">
        <v>20.992351982163711</v>
      </c>
      <c r="W1053" s="49">
        <v>5.5202879665605984</v>
      </c>
      <c r="X1053" s="49">
        <v>38.629671758353723</v>
      </c>
      <c r="Y1053" s="49">
        <v>27.976526719928465</v>
      </c>
      <c r="Z1053" s="49">
        <v>12.432063984140113</v>
      </c>
      <c r="AA1053" s="49">
        <v>20.832352112491453</v>
      </c>
      <c r="AB1053" s="49">
        <v>18.832534267599826</v>
      </c>
      <c r="AC1053" s="49">
        <v>10.620868509851123</v>
      </c>
      <c r="AD1053" s="49">
        <v>5.9289663160870916</v>
      </c>
      <c r="AE1053" s="49">
        <v>17.370543810233336</v>
      </c>
      <c r="AF1053" s="49">
        <v>29.680684065806144</v>
      </c>
      <c r="AG1053" s="49">
        <v>27.121760527447883</v>
      </c>
      <c r="AH1053" s="49">
        <v>14.036431951381839</v>
      </c>
      <c r="AI1053" s="49">
        <v>3.8986170725512186</v>
      </c>
      <c r="AJ1053" s="49">
        <v>12.575379680109853</v>
      </c>
      <c r="AK1053" s="49">
        <v>18.230711121867166</v>
      </c>
      <c r="AL1053" s="49">
        <v>9.5455183676526616</v>
      </c>
      <c r="AM1053" s="49">
        <v>12.59419230113337</v>
      </c>
      <c r="AN1053" s="49">
        <v>50.827884652903478</v>
      </c>
      <c r="AO1053" s="49"/>
      <c r="AP1053" s="49">
        <v>24.432990416672425</v>
      </c>
      <c r="AQ1053" s="49">
        <v>40.142847117701066</v>
      </c>
      <c r="AR1053" s="50">
        <f t="shared" si="77"/>
        <v>18.839959436970624</v>
      </c>
      <c r="AS1053" s="49">
        <f t="shared" si="78"/>
        <v>11.938965680969766</v>
      </c>
      <c r="AV1053" s="49">
        <v>117</v>
      </c>
      <c r="AW1053" s="49" t="s">
        <v>473</v>
      </c>
      <c r="AX1053" s="49">
        <v>10.343912334737976</v>
      </c>
      <c r="AY1053" s="49">
        <v>12.430255286934097</v>
      </c>
      <c r="AZ1053" s="49">
        <v>8.3473986849624584</v>
      </c>
      <c r="BA1053" s="49">
        <v>4.967289180022239</v>
      </c>
      <c r="BB1053" s="49">
        <v>13.404202188348609</v>
      </c>
      <c r="BC1053" s="49">
        <v>22.718656247485193</v>
      </c>
      <c r="BD1053" s="49">
        <v>2.031541472494212</v>
      </c>
      <c r="BE1053" s="49">
        <v>14.865801455058463</v>
      </c>
      <c r="BF1053" s="49">
        <v>15.482338697986792</v>
      </c>
      <c r="BG1053" s="49">
        <v>11.076765394805431</v>
      </c>
      <c r="BH1053" s="49">
        <v>16.684123613267662</v>
      </c>
      <c r="BI1053" s="49">
        <v>19.975341274968116</v>
      </c>
      <c r="BJ1053" s="50">
        <f t="shared" si="79"/>
        <v>12.693968819255936</v>
      </c>
      <c r="BK1053" s="49">
        <f t="shared" si="80"/>
        <v>5.7015910015722282</v>
      </c>
      <c r="BM1053" s="49">
        <v>117</v>
      </c>
      <c r="BN1053" s="49" t="s">
        <v>473</v>
      </c>
      <c r="BO1053" s="49">
        <v>6.2282059478845744</v>
      </c>
      <c r="BP1053" s="49">
        <v>9.6883030536293067</v>
      </c>
      <c r="BQ1053" s="49">
        <v>7.8096996192068193</v>
      </c>
      <c r="BR1053" s="49">
        <v>12.92101000512557</v>
      </c>
      <c r="BS1053" s="49">
        <v>12.718009699362046</v>
      </c>
      <c r="BT1053" s="49">
        <v>14.860999377728223</v>
      </c>
      <c r="BU1053" s="49">
        <v>9.6749347250038209</v>
      </c>
      <c r="BV1053" s="49">
        <v>4.7274706127862629</v>
      </c>
      <c r="BW1053" s="49">
        <v>4.7348437284840985</v>
      </c>
      <c r="BX1053" s="49">
        <v>18.508206344523593</v>
      </c>
      <c r="BY1053" s="49">
        <v>9.0155298737516851</v>
      </c>
      <c r="BZ1053" s="49">
        <v>11.134741350627591</v>
      </c>
      <c r="CA1053" s="49">
        <v>11.847086507646534</v>
      </c>
      <c r="CB1053" s="49">
        <v>13.504429373259699</v>
      </c>
      <c r="CC1053" s="49">
        <v>5.9643969149610365</v>
      </c>
      <c r="CD1053" s="49">
        <v>10.625242478264171</v>
      </c>
      <c r="CE1053" s="49">
        <v>14.973616726134132</v>
      </c>
      <c r="CF1053" s="49">
        <v>4.3585975779765143</v>
      </c>
      <c r="CG1053" s="49">
        <v>7.2300801147865936</v>
      </c>
      <c r="CH1053" s="49">
        <v>11.408708947735194</v>
      </c>
      <c r="CI1053" s="49">
        <v>6.1659614858317973</v>
      </c>
      <c r="CJ1053" s="49">
        <v>9.6524602362336243</v>
      </c>
      <c r="CK1053" s="49">
        <v>10.286971780083523</v>
      </c>
      <c r="CL1053" s="49">
        <v>12.538037463701958</v>
      </c>
      <c r="CM1053" s="49">
        <v>5.0520441419158253</v>
      </c>
      <c r="CN1053" s="50">
        <f t="shared" si="73"/>
        <v>9.8251835234657676</v>
      </c>
      <c r="CO1053" s="49">
        <f t="shared" si="74"/>
        <v>3.7226532663725949</v>
      </c>
      <c r="CR1053" s="49">
        <v>117</v>
      </c>
      <c r="CS1053" s="49" t="s">
        <v>473</v>
      </c>
      <c r="CT1053" s="49">
        <v>10.110280324507153</v>
      </c>
      <c r="CU1053" s="49">
        <v>4.7103245630419774</v>
      </c>
      <c r="CV1053" s="49">
        <v>4.5790362670128211</v>
      </c>
      <c r="CW1053" s="49">
        <v>7.9074582462357599</v>
      </c>
      <c r="CX1053" s="49">
        <v>3.6337012002623852</v>
      </c>
      <c r="CY1053" s="49">
        <v>11.124827762720287</v>
      </c>
      <c r="CZ1053" s="49">
        <v>7.7177696672547924</v>
      </c>
      <c r="DA1053" s="49">
        <v>2.4679100022527125</v>
      </c>
      <c r="DB1053" s="49">
        <v>10.111603691262216</v>
      </c>
      <c r="DC1053" s="50">
        <f t="shared" si="75"/>
        <v>6.9292124138389006</v>
      </c>
      <c r="DD1053" s="49">
        <f t="shared" si="76"/>
        <v>3.1748855783151209</v>
      </c>
    </row>
    <row r="1054" spans="1:108" x14ac:dyDescent="0.2">
      <c r="A1054" s="49">
        <v>118</v>
      </c>
      <c r="B1054" s="49" t="s">
        <v>473</v>
      </c>
      <c r="C1054" s="49">
        <v>22.499008707367647</v>
      </c>
      <c r="D1054" s="49">
        <v>14.614600149572048</v>
      </c>
      <c r="E1054" s="49">
        <v>61.40509674321914</v>
      </c>
      <c r="F1054" s="49">
        <v>20.327827988463135</v>
      </c>
      <c r="G1054" s="49">
        <v>12.230338728370402</v>
      </c>
      <c r="H1054" s="49">
        <v>19.836424710133848</v>
      </c>
      <c r="I1054" s="49">
        <v>13.796992215192562</v>
      </c>
      <c r="J1054" s="49">
        <v>8.0956375710513608</v>
      </c>
      <c r="K1054" s="49">
        <v>10.533173917126758</v>
      </c>
      <c r="L1054" s="49">
        <v>30.023809426594806</v>
      </c>
      <c r="M1054" s="49">
        <v>11.584437320608385</v>
      </c>
      <c r="N1054" s="49">
        <v>28.673223473716636</v>
      </c>
      <c r="O1054" s="49">
        <v>6.8267120455242063</v>
      </c>
      <c r="P1054" s="49">
        <v>7.3881488092614083</v>
      </c>
      <c r="Q1054" s="49">
        <v>11.737243833841935</v>
      </c>
      <c r="R1054" s="49">
        <v>11.095919925144361</v>
      </c>
      <c r="S1054" s="49">
        <v>5.2557983868777418</v>
      </c>
      <c r="T1054" s="49">
        <v>36.312840197918035</v>
      </c>
      <c r="U1054" s="49">
        <v>19.314262002016996</v>
      </c>
      <c r="V1054" s="49">
        <v>20.992351982163711</v>
      </c>
      <c r="W1054" s="49">
        <v>5.9536205960770596</v>
      </c>
      <c r="X1054" s="49">
        <v>40.13783824184064</v>
      </c>
      <c r="Y1054" s="49">
        <v>26.777858642421965</v>
      </c>
      <c r="Z1054" s="49">
        <v>13.222543227275368</v>
      </c>
      <c r="AA1054" s="49">
        <v>20.449575055022361</v>
      </c>
      <c r="AB1054" s="49">
        <v>17.096629495578629</v>
      </c>
      <c r="AC1054" s="49">
        <v>10.791737105122923</v>
      </c>
      <c r="AD1054" s="49">
        <v>5.78008478388782</v>
      </c>
      <c r="AE1054" s="49">
        <v>17.653199752556077</v>
      </c>
      <c r="AF1054" s="49">
        <v>28.365702354944752</v>
      </c>
      <c r="AG1054" s="49">
        <v>29.737873371077917</v>
      </c>
      <c r="AH1054" s="49">
        <v>13.826305561496733</v>
      </c>
      <c r="AI1054" s="49">
        <v>3.2711357214352867</v>
      </c>
      <c r="AJ1054" s="49">
        <v>11.972439756676886</v>
      </c>
      <c r="AK1054" s="49">
        <v>18.591120548439335</v>
      </c>
      <c r="AL1054" s="49">
        <v>9.8170530537096763</v>
      </c>
      <c r="AM1054" s="49">
        <v>12.728173070294364</v>
      </c>
      <c r="AN1054" s="49">
        <v>42.886024245005366</v>
      </c>
      <c r="AO1054" s="49"/>
      <c r="AP1054" s="49">
        <v>33.223386458977963</v>
      </c>
      <c r="AQ1054" s="49">
        <v>40.867676744079468</v>
      </c>
      <c r="AR1054" s="50">
        <f t="shared" si="77"/>
        <v>19.392345648002145</v>
      </c>
      <c r="AS1054" s="49">
        <f t="shared" si="78"/>
        <v>12.51922948585611</v>
      </c>
      <c r="AV1054" s="49">
        <v>118</v>
      </c>
      <c r="AW1054" s="49" t="s">
        <v>473</v>
      </c>
      <c r="AX1054" s="49">
        <v>10.932867412586644</v>
      </c>
      <c r="AY1054" s="49">
        <v>11.959844284224783</v>
      </c>
      <c r="AZ1054" s="49">
        <v>8.1477013993243368</v>
      </c>
      <c r="BA1054" s="49">
        <v>5.9989572502324187</v>
      </c>
      <c r="BB1054" s="49">
        <v>16.329269717858789</v>
      </c>
      <c r="BC1054" s="49">
        <v>25.978562233895541</v>
      </c>
      <c r="BD1054" s="49">
        <v>2.3776544638917532</v>
      </c>
      <c r="BE1054" s="49">
        <v>17.59837522272554</v>
      </c>
      <c r="BF1054" s="49">
        <v>18.021584239067284</v>
      </c>
      <c r="BG1054" s="49">
        <v>12.319993385748639</v>
      </c>
      <c r="BH1054" s="49">
        <v>18.345710606006993</v>
      </c>
      <c r="BI1054" s="49">
        <v>19.478103187454273</v>
      </c>
      <c r="BJ1054" s="50">
        <f t="shared" si="79"/>
        <v>13.957385283584751</v>
      </c>
      <c r="BK1054" s="49">
        <f t="shared" si="80"/>
        <v>6.6587821274932812</v>
      </c>
      <c r="BM1054" s="49">
        <v>118</v>
      </c>
      <c r="BN1054" s="49" t="s">
        <v>473</v>
      </c>
      <c r="BO1054" s="49">
        <v>7.3859759620554906</v>
      </c>
      <c r="BP1054" s="49">
        <v>9.320763155418426</v>
      </c>
      <c r="BQ1054" s="49">
        <v>7.0346016864829357</v>
      </c>
      <c r="BR1054" s="49">
        <v>13.972982232942204</v>
      </c>
      <c r="BS1054" s="49">
        <v>13.370212716147853</v>
      </c>
      <c r="BT1054" s="49">
        <v>12.692286513076686</v>
      </c>
      <c r="BU1054" s="49">
        <v>10.248882336862454</v>
      </c>
      <c r="BV1054" s="49">
        <v>3.6858263708198216</v>
      </c>
      <c r="BW1054" s="49">
        <v>5.5317065025377685</v>
      </c>
      <c r="BX1054" s="49">
        <v>17.692293960816013</v>
      </c>
      <c r="BY1054" s="49">
        <v>8.6009107165072773</v>
      </c>
      <c r="BZ1054" s="49">
        <v>13.061275635501319</v>
      </c>
      <c r="CA1054" s="49">
        <v>12.165887656538466</v>
      </c>
      <c r="CB1054" s="49">
        <v>11.3838979368479</v>
      </c>
      <c r="CC1054" s="49">
        <v>5.7748503771318118</v>
      </c>
      <c r="CD1054" s="49">
        <v>10.004286490955336</v>
      </c>
      <c r="CE1054" s="49">
        <v>15.586345344291061</v>
      </c>
      <c r="CF1054" s="49">
        <v>4.1081002579750479</v>
      </c>
      <c r="CG1054" s="49">
        <v>7.349833952557649</v>
      </c>
      <c r="CH1054" s="49">
        <v>12.050916069243465</v>
      </c>
      <c r="CI1054" s="49">
        <v>7.1906795975890265</v>
      </c>
      <c r="CJ1054" s="49">
        <v>9.2946461964968954</v>
      </c>
      <c r="CK1054" s="49">
        <v>11.365876046080023</v>
      </c>
      <c r="CL1054" s="49">
        <v>9.8603176956936647</v>
      </c>
      <c r="CM1054" s="49">
        <v>5.3363569147040533</v>
      </c>
      <c r="CN1054" s="50">
        <f t="shared" si="73"/>
        <v>9.7627884930109055</v>
      </c>
      <c r="CO1054" s="49">
        <f t="shared" si="74"/>
        <v>3.6119207465755863</v>
      </c>
      <c r="CR1054" s="49">
        <v>118</v>
      </c>
      <c r="CS1054" s="49" t="s">
        <v>473</v>
      </c>
      <c r="CT1054" s="49">
        <v>10.526157294956919</v>
      </c>
      <c r="CU1054" s="49">
        <v>6.4233268194344237</v>
      </c>
      <c r="CV1054" s="49">
        <v>4.4766711531078842</v>
      </c>
      <c r="CW1054" s="49">
        <v>7.9577918855108782</v>
      </c>
      <c r="CX1054" s="49">
        <v>3.1897649348794266</v>
      </c>
      <c r="CY1054" s="49">
        <v>13.832118111617374</v>
      </c>
      <c r="CZ1054" s="49">
        <v>6.1214936761707204</v>
      </c>
      <c r="DA1054" s="49">
        <v>2.1814592790759213</v>
      </c>
      <c r="DB1054" s="49">
        <v>13.01723507627252</v>
      </c>
      <c r="DC1054" s="50">
        <f t="shared" si="75"/>
        <v>7.5251131367806749</v>
      </c>
      <c r="DD1054" s="49">
        <f t="shared" si="76"/>
        <v>4.1677654666438695</v>
      </c>
    </row>
    <row r="1055" spans="1:108" x14ac:dyDescent="0.2">
      <c r="A1055" s="49">
        <v>119</v>
      </c>
      <c r="B1055" s="49" t="s">
        <v>473</v>
      </c>
      <c r="C1055" s="49">
        <v>19.988436315585169</v>
      </c>
      <c r="D1055" s="49">
        <v>13.765749003048091</v>
      </c>
      <c r="E1055" s="49">
        <v>65.276456731353548</v>
      </c>
      <c r="F1055" s="49">
        <v>21.640991809472403</v>
      </c>
      <c r="G1055" s="49">
        <v>13.873435252207006</v>
      </c>
      <c r="H1055" s="49">
        <v>19.836424710133848</v>
      </c>
      <c r="I1055" s="49">
        <v>14.993839640368019</v>
      </c>
      <c r="J1055" s="49">
        <v>8.0711786712061375</v>
      </c>
      <c r="K1055" s="49">
        <v>10.113374270659671</v>
      </c>
      <c r="L1055" s="49">
        <v>28.889784333049242</v>
      </c>
      <c r="M1055" s="49">
        <v>12.120315045093685</v>
      </c>
      <c r="N1055" s="49">
        <v>28.476806480047912</v>
      </c>
      <c r="O1055" s="49">
        <v>7.427596117817961</v>
      </c>
      <c r="P1055" s="49">
        <v>8.9903983347035279</v>
      </c>
      <c r="Q1055" s="49">
        <v>11.370850764398066</v>
      </c>
      <c r="R1055" s="49">
        <v>14.163063539016186</v>
      </c>
      <c r="S1055" s="49">
        <v>5.9046623852577103</v>
      </c>
      <c r="T1055" s="49">
        <v>41.586850707641581</v>
      </c>
      <c r="U1055" s="49">
        <v>20.447962722627761</v>
      </c>
      <c r="V1055" s="49">
        <v>24.888524545725442</v>
      </c>
      <c r="W1055" s="49">
        <v>6.3492744865423907</v>
      </c>
      <c r="X1055" s="49">
        <v>38.207372015728289</v>
      </c>
      <c r="Y1055" s="49">
        <v>29.062115525129961</v>
      </c>
      <c r="Z1055" s="49">
        <v>13.240507488701525</v>
      </c>
      <c r="AA1055" s="49">
        <v>18.245705663671131</v>
      </c>
      <c r="AB1055" s="49">
        <v>19.579375170728444</v>
      </c>
      <c r="AC1055" s="49">
        <v>12.005807529449253</v>
      </c>
      <c r="AD1055" s="49">
        <v>5.9990268288450466</v>
      </c>
      <c r="AE1055" s="49">
        <v>17.460479231239962</v>
      </c>
      <c r="AF1055" s="49">
        <v>28.412680478945081</v>
      </c>
      <c r="AG1055" s="49">
        <v>29.0284213493272</v>
      </c>
      <c r="AH1055" s="49">
        <v>14.070051810665348</v>
      </c>
      <c r="AI1055" s="49">
        <v>3.7648920567462731</v>
      </c>
      <c r="AJ1055" s="49">
        <v>14.298022650688262</v>
      </c>
      <c r="AK1055" s="49">
        <v>17.735148160330439</v>
      </c>
      <c r="AL1055" s="49">
        <v>9.8379420725091116</v>
      </c>
      <c r="AM1055" s="49">
        <v>12.489985988982513</v>
      </c>
      <c r="AN1055" s="49">
        <v>47.269941144297256</v>
      </c>
      <c r="AO1055" s="49">
        <v>5.6944429237578751</v>
      </c>
      <c r="AP1055" s="49">
        <v>33.830294423084901</v>
      </c>
      <c r="AQ1055" s="49">
        <v>42.104159962031041</v>
      </c>
      <c r="AR1055" s="50">
        <f t="shared" si="77"/>
        <v>19.768593861971084</v>
      </c>
      <c r="AS1055" s="49">
        <f t="shared" si="78"/>
        <v>13.108534734281317</v>
      </c>
      <c r="AV1055" s="49">
        <v>119</v>
      </c>
      <c r="AW1055" s="49" t="s">
        <v>473</v>
      </c>
      <c r="AX1055" s="49">
        <v>10.850508252988879</v>
      </c>
      <c r="AY1055" s="49">
        <v>11.432411941411056</v>
      </c>
      <c r="AZ1055" s="49">
        <v>7.90806312287362</v>
      </c>
      <c r="BA1055" s="49">
        <v>6.0753832208735874</v>
      </c>
      <c r="BB1055" s="49">
        <v>14.753140118246076</v>
      </c>
      <c r="BC1055" s="49">
        <v>22.83696866142445</v>
      </c>
      <c r="BD1055" s="49">
        <v>2.2572671915007976</v>
      </c>
      <c r="BE1055" s="49">
        <v>12.311436230669583</v>
      </c>
      <c r="BF1055" s="49">
        <v>22.923750110855632</v>
      </c>
      <c r="BG1055" s="49">
        <v>11.74044309041018</v>
      </c>
      <c r="BH1055" s="49">
        <v>15.432246654105402</v>
      </c>
      <c r="BI1055" s="49">
        <v>18.277865828736122</v>
      </c>
      <c r="BJ1055" s="50">
        <f t="shared" si="79"/>
        <v>13.06662370200795</v>
      </c>
      <c r="BK1055" s="49">
        <f t="shared" si="80"/>
        <v>6.3311572938155649</v>
      </c>
      <c r="BM1055" s="49">
        <v>119</v>
      </c>
      <c r="BN1055" s="49" t="s">
        <v>473</v>
      </c>
      <c r="BO1055" s="49">
        <v>6.6669767971155931</v>
      </c>
      <c r="BP1055" s="49">
        <v>8.6297935663505463</v>
      </c>
      <c r="BQ1055" s="49">
        <v>7.6687727223479314</v>
      </c>
      <c r="BR1055" s="49">
        <v>14.201674472653135</v>
      </c>
      <c r="BS1055" s="49">
        <v>12.228855480155813</v>
      </c>
      <c r="BT1055" s="49">
        <v>12.443415305865319</v>
      </c>
      <c r="BU1055" s="49">
        <v>8.9370155745643292</v>
      </c>
      <c r="BV1055" s="49">
        <v>3.6858263708198216</v>
      </c>
      <c r="BW1055" s="49">
        <v>5.7633544032119612</v>
      </c>
      <c r="BX1055" s="49">
        <v>19.839420096164766</v>
      </c>
      <c r="BY1055" s="49">
        <v>8.8419688827146512</v>
      </c>
      <c r="BZ1055" s="49">
        <v>12.636786199233319</v>
      </c>
      <c r="CA1055" s="49">
        <v>9.7285964218924335</v>
      </c>
      <c r="CB1055" s="49">
        <v>12.29907547406404</v>
      </c>
      <c r="CC1055" s="49">
        <v>5.7495791228850379</v>
      </c>
      <c r="CD1055" s="49">
        <v>11.591178429764938</v>
      </c>
      <c r="CE1055" s="49">
        <v>11.948255847083534</v>
      </c>
      <c r="CF1055" s="49">
        <v>4.1081002579750479</v>
      </c>
      <c r="CG1055" s="49">
        <v>7.0205116172045239</v>
      </c>
      <c r="CH1055" s="49">
        <v>12.957568243812688</v>
      </c>
      <c r="CI1055" s="49">
        <v>6.7136567017525692</v>
      </c>
      <c r="CJ1055" s="49">
        <v>9.0305442671627123</v>
      </c>
      <c r="CK1055" s="49">
        <v>10.756989865950469</v>
      </c>
      <c r="CL1055" s="49">
        <v>10.017829733738127</v>
      </c>
      <c r="CM1055" s="49">
        <v>4.549025360119769</v>
      </c>
      <c r="CN1055" s="50">
        <f t="shared" si="73"/>
        <v>9.5205908485841224</v>
      </c>
      <c r="CO1055" s="49">
        <f t="shared" si="74"/>
        <v>3.7049609329703963</v>
      </c>
      <c r="CR1055" s="49">
        <v>119</v>
      </c>
      <c r="CS1055" s="49" t="s">
        <v>473</v>
      </c>
      <c r="CT1055" s="49">
        <v>8.5106287652485086</v>
      </c>
      <c r="CU1055" s="49">
        <v>5.9951379184844908</v>
      </c>
      <c r="CV1055" s="49">
        <v>4.7930943449507151</v>
      </c>
      <c r="CW1055" s="49">
        <v>7.3911758093770699</v>
      </c>
      <c r="CX1055" s="49">
        <v>3.5268279837340919</v>
      </c>
      <c r="CY1055" s="49">
        <v>13.535964449277959</v>
      </c>
      <c r="CZ1055" s="49">
        <v>6.8976628296738784</v>
      </c>
      <c r="DA1055" s="49">
        <v>2.3357003489753838</v>
      </c>
      <c r="DB1055" s="49">
        <v>9.850096699246814</v>
      </c>
      <c r="DC1055" s="50">
        <f t="shared" si="75"/>
        <v>6.9818099054409908</v>
      </c>
      <c r="DD1055" s="49">
        <f t="shared" si="76"/>
        <v>3.4092372809099079</v>
      </c>
    </row>
    <row r="1056" spans="1:108" x14ac:dyDescent="0.2">
      <c r="A1056" s="49">
        <v>120</v>
      </c>
      <c r="B1056" s="49" t="s">
        <v>473</v>
      </c>
      <c r="C1056" s="49">
        <v>27.590075540877805</v>
      </c>
      <c r="D1056" s="49">
        <v>13.903186241094524</v>
      </c>
      <c r="E1056" s="49">
        <v>76.353903066474743</v>
      </c>
      <c r="F1056" s="49">
        <v>22.586472181028828</v>
      </c>
      <c r="G1056" s="49">
        <v>12.04459850335345</v>
      </c>
      <c r="H1056" s="49">
        <v>19.836424710133848</v>
      </c>
      <c r="I1056" s="49">
        <v>15.126820559880979</v>
      </c>
      <c r="J1056" s="49">
        <v>9.3919169992216869</v>
      </c>
      <c r="K1056" s="49">
        <v>11.258283461345052</v>
      </c>
      <c r="L1056" s="49">
        <v>32.75662686350487</v>
      </c>
      <c r="M1056" s="49">
        <v>9.8349508681083435</v>
      </c>
      <c r="N1056" s="49">
        <v>26.512900494014481</v>
      </c>
      <c r="O1056" s="49">
        <v>5.4580303233349383</v>
      </c>
      <c r="P1056" s="49">
        <v>7.7219507937285163</v>
      </c>
      <c r="Q1056" s="49">
        <v>12.065737099631347</v>
      </c>
      <c r="R1056" s="49">
        <v>12.035966771729022</v>
      </c>
      <c r="S1056" s="49">
        <v>6.6832991833136726</v>
      </c>
      <c r="T1056" s="49">
        <v>41.413926887599651</v>
      </c>
      <c r="U1056" s="49">
        <v>17.036538953572894</v>
      </c>
      <c r="V1056" s="49">
        <v>20.992351982163711</v>
      </c>
      <c r="W1056" s="49">
        <v>6.4057980212047783</v>
      </c>
      <c r="X1056" s="49">
        <v>38.810634748167438</v>
      </c>
      <c r="Y1056" s="49">
        <v>24.764994618659117</v>
      </c>
      <c r="Z1056" s="49">
        <v>13.509988656888662</v>
      </c>
      <c r="AA1056" s="49">
        <v>19.800013245446582</v>
      </c>
      <c r="AB1056" s="49">
        <v>23.293403805029364</v>
      </c>
      <c r="AC1056" s="49">
        <v>12.14070424326329</v>
      </c>
      <c r="AD1056" s="49">
        <v>6.1128781046653407</v>
      </c>
      <c r="AE1056" s="49">
        <v>16.0471945859809</v>
      </c>
      <c r="AF1056" s="49">
        <v>28.005656963134175</v>
      </c>
      <c r="AG1056" s="49">
        <v>23.727228412128692</v>
      </c>
      <c r="AH1056" s="49">
        <v>15.919159200346144</v>
      </c>
      <c r="AI1056" s="49">
        <v>4.022056156378965</v>
      </c>
      <c r="AJ1056" s="49">
        <v>12.661506867395266</v>
      </c>
      <c r="AK1056" s="49">
        <v>21.068935356122971</v>
      </c>
      <c r="AL1056" s="49">
        <v>10.151251036442391</v>
      </c>
      <c r="AM1056" s="49">
        <v>12.921699895219216</v>
      </c>
      <c r="AN1056" s="49">
        <v>51.336167525000654</v>
      </c>
      <c r="AO1056" s="49">
        <v>5.9010960410482838</v>
      </c>
      <c r="AP1056" s="49">
        <v>26.273294531621001</v>
      </c>
      <c r="AQ1056" s="49">
        <v>36.838469177761773</v>
      </c>
      <c r="AR1056" s="50">
        <f t="shared" si="77"/>
        <v>19.763807138439454</v>
      </c>
      <c r="AS1056" s="49">
        <f t="shared" si="78"/>
        <v>14.083625056116238</v>
      </c>
      <c r="AV1056" s="49">
        <v>120</v>
      </c>
      <c r="AW1056" s="49" t="s">
        <v>473</v>
      </c>
      <c r="AX1056" s="49">
        <v>11.463101156099745</v>
      </c>
      <c r="AY1056" s="49">
        <v>12.373233946829682</v>
      </c>
      <c r="AZ1056" s="49">
        <v>8.1676699776244224</v>
      </c>
      <c r="BA1056" s="49">
        <v>6.6867359637058712</v>
      </c>
      <c r="BB1056" s="49">
        <v>15.136522993827546</v>
      </c>
      <c r="BC1056" s="49">
        <v>24.528595969678115</v>
      </c>
      <c r="BD1056" s="49">
        <v>2.5281393878333591</v>
      </c>
      <c r="BE1056" s="49">
        <v>12.950028962457962</v>
      </c>
      <c r="BF1056" s="49">
        <v>16.117150083256913</v>
      </c>
      <c r="BG1056" s="49">
        <v>11.5721882898776</v>
      </c>
      <c r="BH1056" s="49">
        <v>14.339698218416524</v>
      </c>
      <c r="BI1056" s="49">
        <v>19.495248306725014</v>
      </c>
      <c r="BJ1056" s="50">
        <f t="shared" si="79"/>
        <v>12.946526104694398</v>
      </c>
      <c r="BK1056" s="49">
        <f t="shared" si="80"/>
        <v>5.6746696683936682</v>
      </c>
      <c r="BM1056" s="49">
        <v>120</v>
      </c>
      <c r="BN1056" s="49" t="s">
        <v>473</v>
      </c>
      <c r="BO1056" s="49">
        <v>6.5692771546868203</v>
      </c>
      <c r="BP1056" s="49">
        <v>9.3501671376290467</v>
      </c>
      <c r="BQ1056" s="49">
        <v>7.4104052415530708</v>
      </c>
      <c r="BR1056" s="49">
        <v>13.835767986829612</v>
      </c>
      <c r="BS1056" s="49">
        <v>13.891979825457001</v>
      </c>
      <c r="BT1056" s="49">
        <v>13.901078549008137</v>
      </c>
      <c r="BU1056" s="49">
        <v>7.7071503238318435</v>
      </c>
      <c r="BV1056" s="49">
        <v>3.9742822674006018</v>
      </c>
      <c r="BW1056" s="49">
        <v>6.449024850660785</v>
      </c>
      <c r="BX1056" s="49">
        <v>18.937628273611821</v>
      </c>
      <c r="BY1056" s="49">
        <v>9.353008344334425</v>
      </c>
      <c r="BZ1056" s="49">
        <v>11.493922308464629</v>
      </c>
      <c r="CA1056" s="49">
        <v>9.8622888186168094</v>
      </c>
      <c r="CB1056" s="49">
        <v>12.522287730532689</v>
      </c>
      <c r="CC1056" s="49">
        <v>6.4824915937594785</v>
      </c>
      <c r="CD1056" s="49">
        <v>11.177207771559047</v>
      </c>
      <c r="CE1056" s="49">
        <v>17.50113238609411</v>
      </c>
      <c r="CF1056" s="49">
        <v>4.2583967261811351</v>
      </c>
      <c r="CG1056" s="49">
        <v>7.9935047231802088</v>
      </c>
      <c r="CH1056" s="49">
        <v>13.14645653125374</v>
      </c>
      <c r="CI1056" s="49">
        <v>7.6323663333833283</v>
      </c>
      <c r="CJ1056" s="49">
        <v>8.2552810596402413</v>
      </c>
      <c r="CK1056" s="49">
        <v>10.874492849178433</v>
      </c>
      <c r="CL1056" s="49">
        <v>11.923736583802924</v>
      </c>
      <c r="CM1056" s="49">
        <v>4.6146363230017924</v>
      </c>
      <c r="CN1056" s="50">
        <f t="shared" si="73"/>
        <v>9.9647188677460701</v>
      </c>
      <c r="CO1056" s="49">
        <f t="shared" si="74"/>
        <v>3.9054965884910424</v>
      </c>
      <c r="CR1056" s="49">
        <v>120</v>
      </c>
      <c r="CS1056" s="49" t="s">
        <v>473</v>
      </c>
      <c r="CT1056" s="49">
        <v>7.5507567422996216</v>
      </c>
      <c r="CU1056" s="49">
        <v>5.4811139152703996</v>
      </c>
      <c r="CV1056" s="49">
        <v>4.9699482390446583</v>
      </c>
      <c r="CW1056" s="49">
        <v>8.0333648712813019</v>
      </c>
      <c r="CX1056" s="49">
        <v>3.5761522623932414</v>
      </c>
      <c r="CY1056" s="49">
        <v>13.45141873078205</v>
      </c>
      <c r="CZ1056" s="49">
        <v>7.2052055298168822</v>
      </c>
      <c r="DA1056" s="49">
        <v>2.930643788723363</v>
      </c>
      <c r="DB1056" s="49">
        <v>9.7338732290674663</v>
      </c>
      <c r="DC1056" s="50">
        <f t="shared" si="75"/>
        <v>6.9924974787421093</v>
      </c>
      <c r="DD1056" s="49">
        <f t="shared" si="76"/>
        <v>3.2637816167185218</v>
      </c>
    </row>
    <row r="1057" spans="1:108" x14ac:dyDescent="0.2">
      <c r="A1057" s="51">
        <v>121</v>
      </c>
      <c r="B1057" s="51" t="s">
        <v>469</v>
      </c>
      <c r="C1057" s="51">
        <v>21.326490089536541</v>
      </c>
      <c r="D1057" s="51">
        <v>14.453816201216448</v>
      </c>
      <c r="E1057" s="51">
        <v>67.077974638394068</v>
      </c>
      <c r="F1057" s="51">
        <v>24.529966334866341</v>
      </c>
      <c r="G1057" s="51">
        <v>11.630251970196209</v>
      </c>
      <c r="H1057" s="51">
        <v>18.258765319489143</v>
      </c>
      <c r="I1057" s="51">
        <v>16.639504849984274</v>
      </c>
      <c r="J1057" s="51">
        <v>10.309096393676931</v>
      </c>
      <c r="K1057" s="51">
        <v>10.571339117286481</v>
      </c>
      <c r="L1057" s="51">
        <v>26.640323550968958</v>
      </c>
      <c r="M1057" s="51">
        <v>10.843662768945007</v>
      </c>
      <c r="N1057" s="51">
        <v>20.490225304389618</v>
      </c>
      <c r="O1057" s="51">
        <v>7.8949477256727825</v>
      </c>
      <c r="P1057" s="51">
        <v>8.63434644515978</v>
      </c>
      <c r="Q1057" s="51">
        <v>11.91412575610604</v>
      </c>
      <c r="R1057" s="51">
        <v>12.218221668354003</v>
      </c>
      <c r="S1057" s="51">
        <v>6.5535263836376787</v>
      </c>
      <c r="T1057" s="51">
        <v>41.111322652642919</v>
      </c>
      <c r="U1057" s="51">
        <v>17.376651346475438</v>
      </c>
      <c r="V1057" s="51">
        <v>24.686998031185158</v>
      </c>
      <c r="W1057" s="51">
        <v>5.9724599656026252</v>
      </c>
      <c r="X1057" s="51">
        <v>35.29154744540115</v>
      </c>
      <c r="Y1057" s="51">
        <v>24.810228932994253</v>
      </c>
      <c r="Z1057" s="51">
        <v>13.17762912435102</v>
      </c>
      <c r="AA1057" s="51">
        <v>20.055197208070467</v>
      </c>
      <c r="AB1057" s="51">
        <v>21.214354029973446</v>
      </c>
      <c r="AC1057" s="51">
        <v>11.05253799405604</v>
      </c>
      <c r="AD1057" s="51">
        <v>6.1566655047692596</v>
      </c>
      <c r="AE1057" s="51">
        <v>17.884464378135416</v>
      </c>
      <c r="AF1057" s="51">
        <v>30.291196797236509</v>
      </c>
      <c r="AG1057" s="51">
        <v>24.949063710836306</v>
      </c>
      <c r="AH1057" s="51">
        <v>13.338813063159506</v>
      </c>
      <c r="AI1057" s="51">
        <v>3.7031725148323997</v>
      </c>
      <c r="AJ1057" s="51">
        <v>14.298022650688262</v>
      </c>
      <c r="AK1057" s="51">
        <v>19.987707076406473</v>
      </c>
      <c r="AL1057" s="51">
        <v>9.0442232734148913</v>
      </c>
      <c r="AM1057" s="51">
        <v>12.564417844123234</v>
      </c>
      <c r="AN1057" s="51">
        <v>40.916460137193575</v>
      </c>
      <c r="AO1057" s="51">
        <v>6.4292066239461061</v>
      </c>
      <c r="AP1057" s="51">
        <v>30.286728956974063</v>
      </c>
      <c r="AQ1057" s="51">
        <v>42.637130747768417</v>
      </c>
      <c r="AR1057" s="52">
        <f t="shared" si="77"/>
        <v>19.200555720197983</v>
      </c>
      <c r="AS1057" s="51">
        <f t="shared" si="78"/>
        <v>12.611081044334352</v>
      </c>
      <c r="AV1057" s="51">
        <v>121</v>
      </c>
      <c r="AW1057" s="51" t="s">
        <v>469</v>
      </c>
      <c r="AX1057" s="51">
        <v>11.687038448057413</v>
      </c>
      <c r="AY1057" s="51">
        <v>12.301961377104284</v>
      </c>
      <c r="AZ1057" s="51">
        <v>7.9879412702863846</v>
      </c>
      <c r="BA1057" s="51">
        <v>6.6867359637058712</v>
      </c>
      <c r="BB1057" s="51">
        <v>18.98455293292335</v>
      </c>
      <c r="BC1057" s="51">
        <v>24.594037780403131</v>
      </c>
      <c r="BD1057" s="51">
        <v>2.4228009412177292</v>
      </c>
      <c r="BE1057" s="51">
        <v>14.865801455058463</v>
      </c>
      <c r="BF1057" s="51">
        <v>16.117150083256913</v>
      </c>
      <c r="BG1057" s="51">
        <v>10.347670232753618</v>
      </c>
      <c r="BH1057" s="51">
        <v>21.145365972459743</v>
      </c>
      <c r="BI1057" s="51">
        <v>21.655671601929367</v>
      </c>
      <c r="BJ1057" s="52">
        <f t="shared" si="79"/>
        <v>14.066394004929689</v>
      </c>
      <c r="BK1057" s="51">
        <f t="shared" si="80"/>
        <v>6.5903234078311712</v>
      </c>
      <c r="BM1057" s="51">
        <v>121</v>
      </c>
      <c r="BN1057" s="51" t="s">
        <v>469</v>
      </c>
      <c r="BO1057" s="51">
        <v>5.728416699220495</v>
      </c>
      <c r="BP1057" s="51">
        <v>9.658899071418686</v>
      </c>
      <c r="BQ1057" s="51">
        <v>7.9623696725271644</v>
      </c>
      <c r="BR1057" s="51">
        <v>14.338888718765725</v>
      </c>
      <c r="BS1057" s="51">
        <v>12.881058496941622</v>
      </c>
      <c r="BT1057" s="51">
        <v>13.581104939434775</v>
      </c>
      <c r="BU1057" s="51">
        <v>8.4450694742713353</v>
      </c>
      <c r="BV1057" s="51">
        <v>3.7018506727866773</v>
      </c>
      <c r="BW1057" s="51">
        <v>4.9572250459907066</v>
      </c>
      <c r="BX1057" s="51">
        <v>18.465258380147109</v>
      </c>
      <c r="BY1057" s="51">
        <v>8.3116423981122214</v>
      </c>
      <c r="BZ1057" s="51">
        <v>9.6000391280997306</v>
      </c>
      <c r="CA1057" s="51">
        <v>11.589988934315262</v>
      </c>
      <c r="CB1057" s="51">
        <v>11.3838979368479</v>
      </c>
      <c r="CC1057" s="51">
        <v>5.6611224544342775</v>
      </c>
      <c r="CD1057" s="51">
        <v>11.315202406648032</v>
      </c>
      <c r="CE1057" s="51">
        <v>16.639479320198664</v>
      </c>
      <c r="CF1057" s="51">
        <v>4.3585975779765143</v>
      </c>
      <c r="CG1057" s="51">
        <v>6.8109459936915675</v>
      </c>
      <c r="CH1057" s="51">
        <v>11.710921503780005</v>
      </c>
      <c r="CI1057" s="51">
        <v>7.7207050374073134</v>
      </c>
      <c r="CJ1057" s="51">
        <v>9.5246695077562222</v>
      </c>
      <c r="CK1057" s="51">
        <v>8.6525930860515601</v>
      </c>
      <c r="CL1057" s="51">
        <v>11.56145859387561</v>
      </c>
      <c r="CM1057" s="51">
        <v>5.7081537707360619</v>
      </c>
      <c r="CN1057" s="52">
        <f t="shared" si="73"/>
        <v>9.6107823528574094</v>
      </c>
      <c r="CO1057" s="51">
        <f t="shared" si="74"/>
        <v>3.7802249497486224</v>
      </c>
      <c r="CR1057" s="51">
        <v>121</v>
      </c>
      <c r="CS1057" s="51" t="s">
        <v>469</v>
      </c>
      <c r="CT1057" s="51">
        <v>8.2226671583638424</v>
      </c>
      <c r="CU1057" s="51">
        <v>5.4811139152703996</v>
      </c>
      <c r="CV1057" s="51">
        <v>4.4766711531078842</v>
      </c>
      <c r="CW1057" s="51">
        <v>8.7384709822794306</v>
      </c>
      <c r="CX1057" s="51">
        <v>3.3706275289715468</v>
      </c>
      <c r="CY1057" s="51">
        <v>13.45141873078205</v>
      </c>
      <c r="CZ1057" s="51">
        <v>7.3370080378495057</v>
      </c>
      <c r="DA1057" s="51">
        <v>2.9379946454455821</v>
      </c>
      <c r="DB1057" s="51">
        <v>9.4142517125544778</v>
      </c>
      <c r="DC1057" s="52">
        <f t="shared" si="75"/>
        <v>7.047802651624969</v>
      </c>
      <c r="DD1057" s="51">
        <f t="shared" si="76"/>
        <v>3.3616598453314626</v>
      </c>
    </row>
    <row r="1058" spans="1:108" x14ac:dyDescent="0.2">
      <c r="A1058" s="51">
        <v>122</v>
      </c>
      <c r="B1058" s="51" t="s">
        <v>469</v>
      </c>
      <c r="C1058" s="51">
        <v>27.590075540877805</v>
      </c>
      <c r="D1058" s="51">
        <v>16.610523629021998</v>
      </c>
      <c r="E1058" s="51">
        <v>72.137570624726735</v>
      </c>
      <c r="F1058" s="51">
        <v>24.687546396792413</v>
      </c>
      <c r="G1058" s="51">
        <v>11.844568669544135</v>
      </c>
      <c r="H1058" s="51">
        <v>16.156298532270295</v>
      </c>
      <c r="I1058" s="51">
        <v>33.245772449073137</v>
      </c>
      <c r="J1058" s="51">
        <v>9.0128169655066035</v>
      </c>
      <c r="K1058" s="51">
        <v>8.6631551822230843</v>
      </c>
      <c r="L1058" s="51">
        <v>22.15998782242503</v>
      </c>
      <c r="M1058" s="51">
        <v>10.150174661055495</v>
      </c>
      <c r="N1058" s="51">
        <v>26.054644451769139</v>
      </c>
      <c r="O1058" s="51">
        <v>5.0574409418057682</v>
      </c>
      <c r="P1058" s="51">
        <v>7.4771644520632208</v>
      </c>
      <c r="Q1058" s="51">
        <v>10.827575772690089</v>
      </c>
      <c r="R1058" s="51">
        <v>10.086327204999455</v>
      </c>
      <c r="S1058" s="51">
        <v>5.9479213693929047</v>
      </c>
      <c r="T1058" s="51">
        <v>31.168518403187061</v>
      </c>
      <c r="U1058" s="51">
        <v>15.810072392282107</v>
      </c>
      <c r="V1058" s="51">
        <v>20.677466803194516</v>
      </c>
      <c r="W1058" s="51">
        <v>5.407246323321516</v>
      </c>
      <c r="X1058" s="51">
        <v>40.218300556918898</v>
      </c>
      <c r="Y1058" s="51">
        <v>25.353023335595001</v>
      </c>
      <c r="Z1058" s="51">
        <v>10.312146610854285</v>
      </c>
      <c r="AA1058" s="51">
        <v>20.147992388600301</v>
      </c>
      <c r="AB1058" s="51">
        <v>17.581067676095664</v>
      </c>
      <c r="AC1058" s="51">
        <v>10.593889167088316</v>
      </c>
      <c r="AD1058" s="51">
        <v>6.2179705552814823</v>
      </c>
      <c r="AE1058" s="51">
        <v>17.203517713877584</v>
      </c>
      <c r="AF1058" s="51">
        <v>26.268029932271752</v>
      </c>
      <c r="AG1058" s="51">
        <v>27.333608576758824</v>
      </c>
      <c r="AH1058" s="51">
        <v>11.002208636415093</v>
      </c>
      <c r="AI1058" s="51">
        <v>3.487154118133843</v>
      </c>
      <c r="AJ1058" s="51">
        <v>13.436701165399057</v>
      </c>
      <c r="AK1058" s="51">
        <v>19.086683509976062</v>
      </c>
      <c r="AL1058" s="51">
        <v>11.425379670697549</v>
      </c>
      <c r="AM1058" s="51">
        <v>13.070569322013483</v>
      </c>
      <c r="AN1058" s="51">
        <v>44.321907805348431</v>
      </c>
      <c r="AO1058" s="51">
        <v>5.3729810495506278</v>
      </c>
      <c r="AP1058" s="51">
        <v>26.801892881981701</v>
      </c>
      <c r="AQ1058" s="51">
        <v>36.838469177761773</v>
      </c>
      <c r="AR1058" s="52">
        <f t="shared" si="77"/>
        <v>18.947472254605909</v>
      </c>
      <c r="AS1058" s="51">
        <f t="shared" si="78"/>
        <v>13.31806688727178</v>
      </c>
      <c r="AV1058" s="51">
        <v>122</v>
      </c>
      <c r="AW1058" s="51" t="s">
        <v>469</v>
      </c>
      <c r="AX1058" s="51">
        <v>11.946059249088448</v>
      </c>
      <c r="AY1058" s="51">
        <v>12.72960774320366</v>
      </c>
      <c r="AZ1058" s="51">
        <v>7.3289360100469167</v>
      </c>
      <c r="BA1058" s="51">
        <v>5.4640167224670364</v>
      </c>
      <c r="BB1058" s="51">
        <v>15.321116566255963</v>
      </c>
      <c r="BC1058" s="51">
        <v>23.612297038837234</v>
      </c>
      <c r="BD1058" s="51">
        <v>2.1970752222111432</v>
      </c>
      <c r="BE1058" s="51">
        <v>14.464825817072311</v>
      </c>
      <c r="BF1058" s="51">
        <v>17.845259028694652</v>
      </c>
      <c r="BG1058" s="51">
        <v>11.833911997202039</v>
      </c>
      <c r="BH1058" s="51">
        <v>19.051313347324811</v>
      </c>
      <c r="BI1058" s="51">
        <v>21.981448620515017</v>
      </c>
      <c r="BJ1058" s="52">
        <f t="shared" si="79"/>
        <v>13.647988946909935</v>
      </c>
      <c r="BK1058" s="51">
        <f t="shared" si="80"/>
        <v>6.2314990384431983</v>
      </c>
      <c r="BM1058" s="51">
        <v>122</v>
      </c>
      <c r="BN1058" s="51" t="s">
        <v>469</v>
      </c>
      <c r="BO1058" s="51">
        <v>6.5938483222437574</v>
      </c>
      <c r="BP1058" s="51">
        <v>9.7030036333886347</v>
      </c>
      <c r="BQ1058" s="51">
        <v>7.8801630676362633</v>
      </c>
      <c r="BR1058" s="51">
        <v>17.746374001038447</v>
      </c>
      <c r="BS1058" s="51">
        <v>10.141794869386718</v>
      </c>
      <c r="BT1058" s="51">
        <v>16.034235946163882</v>
      </c>
      <c r="BU1058" s="51">
        <v>9.5929489557133927</v>
      </c>
      <c r="BV1058" s="51">
        <v>3.2050665431851879</v>
      </c>
      <c r="BW1058" s="51">
        <v>5.4390506779711751</v>
      </c>
      <c r="BX1058" s="51">
        <v>19.109395396256353</v>
      </c>
      <c r="BY1058" s="51">
        <v>7.414910611087544</v>
      </c>
      <c r="BZ1058" s="51">
        <v>15.510265208996149</v>
      </c>
      <c r="CA1058" s="51">
        <v>10.59244647974166</v>
      </c>
      <c r="CB1058" s="51">
        <v>10.62497283629229</v>
      </c>
      <c r="CC1058" s="51">
        <v>5.0545735333807587</v>
      </c>
      <c r="CD1058" s="51">
        <v>10.556251784250211</v>
      </c>
      <c r="CE1058" s="51">
        <v>16.00760040520867</v>
      </c>
      <c r="CF1058" s="51">
        <v>4.0079090251536345</v>
      </c>
      <c r="CG1058" s="51">
        <v>6.9157288054480457</v>
      </c>
      <c r="CH1058" s="51">
        <v>12.239804356684518</v>
      </c>
      <c r="CI1058" s="51">
        <v>5.6359360460135104</v>
      </c>
      <c r="CJ1058" s="51">
        <v>7.803753273779642</v>
      </c>
      <c r="CK1058" s="51">
        <v>9.9451402584543764</v>
      </c>
      <c r="CL1058" s="51">
        <v>11.309435703903887</v>
      </c>
      <c r="CM1058" s="51">
        <v>5.8175067752399761</v>
      </c>
      <c r="CN1058" s="52">
        <f t="shared" si="73"/>
        <v>9.7952846606647466</v>
      </c>
      <c r="CO1058" s="51">
        <f t="shared" si="74"/>
        <v>4.3486296027605933</v>
      </c>
      <c r="CR1058" s="51">
        <v>122</v>
      </c>
      <c r="CS1058" s="51" t="s">
        <v>469</v>
      </c>
      <c r="CT1058" s="51">
        <v>7.0068630490426269</v>
      </c>
      <c r="CU1058" s="51">
        <v>4.795913012713422</v>
      </c>
      <c r="CV1058" s="51">
        <v>4.5046010951578825</v>
      </c>
      <c r="CW1058" s="51">
        <v>9.078440627959715</v>
      </c>
      <c r="CX1058" s="51">
        <v>3.1157755573156005</v>
      </c>
      <c r="CY1058" s="51">
        <v>12.30932058827608</v>
      </c>
      <c r="CZ1058" s="51">
        <v>7.673837255277359</v>
      </c>
      <c r="DA1058" s="51">
        <v>2.8131252721182105</v>
      </c>
      <c r="DB1058" s="51">
        <v>9.2108592450366622</v>
      </c>
      <c r="DC1058" s="52">
        <f t="shared" si="75"/>
        <v>6.7231928558775058</v>
      </c>
      <c r="DD1058" s="51">
        <f t="shared" si="76"/>
        <v>3.1792950829753925</v>
      </c>
    </row>
    <row r="1059" spans="1:108" x14ac:dyDescent="0.2">
      <c r="A1059" s="51">
        <v>123</v>
      </c>
      <c r="B1059" s="51" t="s">
        <v>469</v>
      </c>
      <c r="C1059" s="51">
        <v>27.1212799787452</v>
      </c>
      <c r="D1059" s="51" t="e">
        <v>#DIV/0!</v>
      </c>
      <c r="E1059" s="51">
        <v>42.201630158729259</v>
      </c>
      <c r="F1059" s="51">
        <v>24.529966334866341</v>
      </c>
      <c r="G1059" s="51">
        <v>13.230485154163228</v>
      </c>
      <c r="H1059" s="51">
        <v>16.156298532270295</v>
      </c>
      <c r="I1059" s="51">
        <v>15.692000638387036</v>
      </c>
      <c r="J1059" s="51">
        <v>10.199034866342302</v>
      </c>
      <c r="K1059" s="51">
        <v>8.9302998798145676</v>
      </c>
      <c r="L1059" s="51">
        <v>21.342004030429042</v>
      </c>
      <c r="M1059" s="51">
        <v>9.8034275809720093</v>
      </c>
      <c r="N1059" s="51">
        <v>20.75206435296624</v>
      </c>
      <c r="O1059" s="51">
        <v>5.6082513414083763</v>
      </c>
      <c r="P1059" s="51">
        <v>5.8081545297276804</v>
      </c>
      <c r="Q1059" s="51">
        <v>9.3746357520571397</v>
      </c>
      <c r="R1059" s="51">
        <v>9.2685801692994492</v>
      </c>
      <c r="S1059" s="51">
        <v>6.1209490004745035</v>
      </c>
      <c r="T1059" s="51">
        <v>38.690463872755792</v>
      </c>
      <c r="U1059" s="51">
        <v>12.120368910708846</v>
      </c>
      <c r="V1059" s="51">
        <v>20.992351982163711</v>
      </c>
      <c r="W1059" s="51">
        <v>4.239129447536782</v>
      </c>
      <c r="X1059" s="51">
        <v>39.232946073659726</v>
      </c>
      <c r="Y1059" s="51">
        <v>23.023527796196642</v>
      </c>
      <c r="Z1059" s="51">
        <v>14.03098673183678</v>
      </c>
      <c r="AA1059" s="51">
        <v>18.257306453153934</v>
      </c>
      <c r="AB1059" s="51">
        <v>18.852717899952889</v>
      </c>
      <c r="AC1059" s="51">
        <v>10.360067620918006</v>
      </c>
      <c r="AD1059" s="51">
        <v>5.9727537161910114</v>
      </c>
      <c r="AE1059" s="51">
        <v>11.075005136025148</v>
      </c>
      <c r="AF1059" s="51">
        <v>28.381369243706857</v>
      </c>
      <c r="AG1059" s="51">
        <v>21.697406719273452</v>
      </c>
      <c r="AH1059" s="51">
        <v>11.71663745427918</v>
      </c>
      <c r="AI1059" s="51">
        <v>2.9728239438431188</v>
      </c>
      <c r="AJ1059" s="51">
        <v>9.9052549620001091</v>
      </c>
      <c r="AK1059" s="51">
        <v>16.668935978962647</v>
      </c>
      <c r="AL1059" s="51">
        <v>9.4828550709769619</v>
      </c>
      <c r="AM1059" s="51">
        <v>9.7061614353553782</v>
      </c>
      <c r="AN1059" s="51">
        <v>49.252204089794823</v>
      </c>
      <c r="AO1059" s="51">
        <v>5.1663279322602191</v>
      </c>
      <c r="AP1059" s="51">
        <v>33.203806236350196</v>
      </c>
      <c r="AQ1059" s="51">
        <v>42.082834581540361</v>
      </c>
      <c r="AR1059" s="52" t="e">
        <f t="shared" si="77"/>
        <v>#DIV/0!</v>
      </c>
      <c r="AS1059" s="51" t="e">
        <f t="shared" si="78"/>
        <v>#DIV/0!</v>
      </c>
      <c r="AV1059" s="51">
        <v>123</v>
      </c>
      <c r="AW1059" s="51" t="s">
        <v>469</v>
      </c>
      <c r="AX1059" s="51">
        <v>14.031413075640911</v>
      </c>
      <c r="AY1059" s="51">
        <v>11.803039704342764</v>
      </c>
      <c r="AZ1059" s="51">
        <v>7.3289360100469167</v>
      </c>
      <c r="BA1059" s="51">
        <v>5.2729655514383804</v>
      </c>
      <c r="BB1059" s="51">
        <v>13.035017769770006</v>
      </c>
      <c r="BC1059" s="51">
        <v>23.347980271922598</v>
      </c>
      <c r="BD1059" s="51">
        <v>2.227172873761794</v>
      </c>
      <c r="BE1059" s="51">
        <v>14.360867269265469</v>
      </c>
      <c r="BF1059" s="51">
        <v>15.976086529298088</v>
      </c>
      <c r="BG1059" s="51">
        <v>13.796893643671488</v>
      </c>
      <c r="BH1059" s="51">
        <v>18.140857774315329</v>
      </c>
      <c r="BI1059" s="51">
        <v>21.158430222341927</v>
      </c>
      <c r="BJ1059" s="52">
        <f t="shared" si="79"/>
        <v>13.37330505798464</v>
      </c>
      <c r="BK1059" s="51">
        <f t="shared" si="80"/>
        <v>5.9501469397925915</v>
      </c>
      <c r="BM1059" s="51">
        <v>123</v>
      </c>
      <c r="BN1059" s="51" t="s">
        <v>469</v>
      </c>
      <c r="BO1059" s="51">
        <v>6.5084342635934522</v>
      </c>
      <c r="BP1059" s="51">
        <v>9.4824808235388929</v>
      </c>
      <c r="BQ1059" s="51">
        <v>7.5513321384119587</v>
      </c>
      <c r="BR1059" s="51">
        <v>13.446996119033889</v>
      </c>
      <c r="BS1059" s="51">
        <v>12.391904277735389</v>
      </c>
      <c r="BT1059" s="51">
        <v>13.829967614016553</v>
      </c>
      <c r="BU1059" s="51">
        <v>7.9531233739783405</v>
      </c>
      <c r="BV1059" s="51">
        <v>3.044811216065046</v>
      </c>
      <c r="BW1059" s="51">
        <v>6.0876581284527465</v>
      </c>
      <c r="BX1059" s="51">
        <v>17.348759715526949</v>
      </c>
      <c r="BY1059" s="51">
        <v>7.096715460852983</v>
      </c>
      <c r="BZ1059" s="51">
        <v>11.820458431206143</v>
      </c>
      <c r="CA1059" s="51">
        <v>8.9573017273841966</v>
      </c>
      <c r="CB1059" s="51">
        <v>15.290135996414399</v>
      </c>
      <c r="CC1059" s="51">
        <v>4.2837517549404742</v>
      </c>
      <c r="CD1059" s="51">
        <v>8.0724278350148673</v>
      </c>
      <c r="CE1059" s="51">
        <v>14.494918127490163</v>
      </c>
      <c r="CF1059" s="51">
        <v>4.2083011097704279</v>
      </c>
      <c r="CG1059" s="51">
        <v>5.3739114367153507</v>
      </c>
      <c r="CH1059" s="51">
        <v>9.9353991640602057</v>
      </c>
      <c r="CI1059" s="51">
        <v>5.8832823819829816</v>
      </c>
      <c r="CJ1059" s="51">
        <v>7.5737299625203161</v>
      </c>
      <c r="CK1059" s="51">
        <v>7.4561858368270943</v>
      </c>
      <c r="CL1059" s="51">
        <v>9.5452905953542526</v>
      </c>
      <c r="CM1059" s="51">
        <v>5.0520441419158253</v>
      </c>
      <c r="CN1059" s="52">
        <f t="shared" si="73"/>
        <v>8.9075728653121171</v>
      </c>
      <c r="CO1059" s="51">
        <f t="shared" si="74"/>
        <v>3.81401258667618</v>
      </c>
      <c r="CR1059" s="51">
        <v>123</v>
      </c>
      <c r="CS1059" s="51" t="s">
        <v>469</v>
      </c>
      <c r="CT1059" s="51">
        <v>7.2307656149026158</v>
      </c>
      <c r="CU1059" s="51">
        <v>4.8817481149775794</v>
      </c>
      <c r="CV1059" s="51">
        <v>4.7465623109787414</v>
      </c>
      <c r="CW1059" s="51">
        <v>5.8550206989063964</v>
      </c>
      <c r="CX1059" s="51">
        <v>2.8362584867549772</v>
      </c>
      <c r="CY1059" s="51">
        <v>9.8136381832225013</v>
      </c>
      <c r="CZ1059" s="51">
        <v>6.7072820149712351</v>
      </c>
      <c r="DA1059" s="51">
        <v>2.0015060758070837</v>
      </c>
      <c r="DB1059" s="51">
        <v>8.6878452610058581</v>
      </c>
      <c r="DC1059" s="52">
        <f t="shared" si="75"/>
        <v>5.8622918623918885</v>
      </c>
      <c r="DD1059" s="51">
        <f t="shared" si="76"/>
        <v>2.5605793960425123</v>
      </c>
    </row>
    <row r="1060" spans="1:108" x14ac:dyDescent="0.2">
      <c r="A1060" s="51">
        <v>124</v>
      </c>
      <c r="B1060" s="51" t="s">
        <v>469</v>
      </c>
      <c r="C1060" s="51">
        <v>12.87492715865999</v>
      </c>
      <c r="D1060" s="51">
        <v>8.3510742271931431</v>
      </c>
      <c r="E1060" s="51">
        <v>35.774920297770997</v>
      </c>
      <c r="F1060" s="51">
        <v>27.723582199818736</v>
      </c>
      <c r="G1060" s="51">
        <v>9.5347106050994022</v>
      </c>
      <c r="H1060" s="51">
        <v>11.806262187081682</v>
      </c>
      <c r="I1060" s="51">
        <v>15.514688490245575</v>
      </c>
      <c r="J1060" s="51">
        <v>7.3961346368870791</v>
      </c>
      <c r="K1060" s="51">
        <v>5.9484461203252925</v>
      </c>
      <c r="L1060" s="51">
        <v>17.35122142505184</v>
      </c>
      <c r="M1060" s="51">
        <v>7.5464334545677474</v>
      </c>
      <c r="N1060" s="51">
        <v>19.03691300452785</v>
      </c>
      <c r="O1060" s="51">
        <v>5.5581776687172306</v>
      </c>
      <c r="P1060" s="51">
        <v>4.7844933304179653</v>
      </c>
      <c r="Q1060" s="51">
        <v>3.5186476083921359</v>
      </c>
      <c r="R1060" s="51">
        <v>7.2605878183952468</v>
      </c>
      <c r="S1060" s="51">
        <v>3.9566293929502039</v>
      </c>
      <c r="T1060" s="51">
        <v>37.906571328835305</v>
      </c>
      <c r="U1060" s="51">
        <v>8.4698285672762914</v>
      </c>
      <c r="V1060" s="51">
        <v>9.7964275662344917</v>
      </c>
      <c r="W1060" s="51">
        <v>2.6527536082903165</v>
      </c>
      <c r="X1060" s="51">
        <v>18.768533824969456</v>
      </c>
      <c r="Y1060" s="51">
        <v>17.319666177103933</v>
      </c>
      <c r="Z1060" s="51">
        <v>8.383858374191</v>
      </c>
      <c r="AA1060" s="51">
        <v>10.82601753955274</v>
      </c>
      <c r="AB1060" s="51">
        <v>10.116685294965945</v>
      </c>
      <c r="AC1060" s="51">
        <v>8.3935731121313921</v>
      </c>
      <c r="AD1060" s="51">
        <v>4.417970601837137</v>
      </c>
      <c r="AE1060" s="51">
        <v>9.2394497856282616</v>
      </c>
      <c r="AF1060" s="51">
        <v>16.812787548451972</v>
      </c>
      <c r="AG1060" s="51">
        <v>16.632708194621507</v>
      </c>
      <c r="AH1060" s="51">
        <v>11.035828495698599</v>
      </c>
      <c r="AI1060" s="51">
        <v>2.0113717325988589</v>
      </c>
      <c r="AJ1060" s="51">
        <v>11.576234850189957</v>
      </c>
      <c r="AK1060" s="51">
        <v>12.901656974715355</v>
      </c>
      <c r="AL1060" s="51">
        <v>8.7726848276352705</v>
      </c>
      <c r="AM1060" s="51">
        <v>4.9324759350722385</v>
      </c>
      <c r="AN1060" s="51">
        <v>30.49672713213468</v>
      </c>
      <c r="AO1060" s="51">
        <v>3.6539313070830781</v>
      </c>
      <c r="AP1060" s="51">
        <v>17.659101698357304</v>
      </c>
      <c r="AQ1060" s="51">
        <v>19.89732086035319</v>
      </c>
      <c r="AR1060" s="52">
        <f t="shared" si="77"/>
        <v>12.35639060887879</v>
      </c>
      <c r="AS1060" s="51">
        <f t="shared" si="78"/>
        <v>8.5252659023692203</v>
      </c>
      <c r="AV1060" s="51">
        <v>124</v>
      </c>
      <c r="AW1060" s="51" t="s">
        <v>469</v>
      </c>
      <c r="AX1060" s="51">
        <v>8.2192450724862791</v>
      </c>
      <c r="AY1060" s="51">
        <v>11.76787827800498</v>
      </c>
      <c r="AZ1060" s="51">
        <v>7.0733244046411015</v>
      </c>
      <c r="BA1060" s="51">
        <v>5.9798507575721258</v>
      </c>
      <c r="BB1060" s="51">
        <v>10.549180925308221</v>
      </c>
      <c r="BC1060" s="51">
        <v>24.023456722550051</v>
      </c>
      <c r="BD1060" s="51">
        <v>1.8197044128097366</v>
      </c>
      <c r="BE1060" s="51">
        <v>10.866934504256283</v>
      </c>
      <c r="BF1060" s="51">
        <v>14.494859963667801</v>
      </c>
      <c r="BG1060" s="51">
        <v>8.4220815331545253</v>
      </c>
      <c r="BH1060" s="51">
        <v>19.162084648122434</v>
      </c>
      <c r="BI1060" s="51">
        <v>12.928246240611054</v>
      </c>
      <c r="BJ1060" s="52">
        <f t="shared" si="79"/>
        <v>11.275570621932049</v>
      </c>
      <c r="BK1060" s="51">
        <f t="shared" si="80"/>
        <v>6.2318429866820635</v>
      </c>
      <c r="BM1060" s="51">
        <v>124</v>
      </c>
      <c r="BN1060" s="51" t="s">
        <v>469</v>
      </c>
      <c r="BO1060" s="51">
        <v>4.0253422736252684</v>
      </c>
      <c r="BP1060" s="51">
        <v>10.935972420322729</v>
      </c>
      <c r="BQ1060" s="51">
        <v>7.4315442760819037</v>
      </c>
      <c r="BR1060" s="51">
        <v>7.0970281688544823</v>
      </c>
      <c r="BS1060" s="51">
        <v>8.0166976265321459</v>
      </c>
      <c r="BT1060" s="51">
        <v>11.376836607287446</v>
      </c>
      <c r="BU1060" s="51">
        <v>7.8438090149244353</v>
      </c>
      <c r="BV1060" s="51">
        <v>3.0512233983421058</v>
      </c>
      <c r="BW1060" s="51">
        <v>4.4684511444860906</v>
      </c>
      <c r="BX1060" s="51">
        <v>13.767357905959544</v>
      </c>
      <c r="BY1060" s="51">
        <v>6.3086208206554444</v>
      </c>
      <c r="BZ1060" s="51">
        <v>7.6952722462318883</v>
      </c>
      <c r="CA1060" s="51">
        <v>6.7092361074671318</v>
      </c>
      <c r="CB1060" s="51">
        <v>9.4270589170753105</v>
      </c>
      <c r="CC1060" s="51">
        <v>3.2551466850524435</v>
      </c>
      <c r="CD1060" s="51">
        <v>4.572077408080732</v>
      </c>
      <c r="CE1060" s="51">
        <v>12.384826733803893</v>
      </c>
      <c r="CF1060" s="51">
        <v>3.2731252229267698</v>
      </c>
      <c r="CG1060" s="51">
        <v>4.3240772189090331</v>
      </c>
      <c r="CH1060" s="51">
        <v>6.7696671523777363</v>
      </c>
      <c r="CI1060" s="51">
        <v>4.5923744698198599</v>
      </c>
      <c r="CJ1060" s="51">
        <v>5.1246920095936677</v>
      </c>
      <c r="CK1060" s="51">
        <v>11.194959259772935</v>
      </c>
      <c r="CL1060" s="51">
        <v>7.9974610512921922</v>
      </c>
      <c r="CM1060" s="51">
        <v>3.6640059053442906</v>
      </c>
      <c r="CN1060" s="52">
        <f t="shared" si="73"/>
        <v>7.01227456179278</v>
      </c>
      <c r="CO1060" s="51">
        <f t="shared" si="74"/>
        <v>3.0904639810446977</v>
      </c>
      <c r="CR1060" s="51">
        <v>124</v>
      </c>
      <c r="CS1060" s="51" t="s">
        <v>469</v>
      </c>
      <c r="CT1060" s="51">
        <v>6.2389654306835167</v>
      </c>
      <c r="CU1060" s="51">
        <v>4.9673365646490231</v>
      </c>
      <c r="CV1060" s="51">
        <v>4.5232031870798588</v>
      </c>
      <c r="CW1060" s="51">
        <v>5.489884233588552</v>
      </c>
      <c r="CX1060" s="51">
        <v>1.6031041670746058</v>
      </c>
      <c r="CY1060" s="51">
        <v>7.1910153766231906</v>
      </c>
      <c r="CZ1060" s="51">
        <v>4.8620469025144999</v>
      </c>
      <c r="DA1060" s="51">
        <v>1.6783327993359818</v>
      </c>
      <c r="DB1060" s="51">
        <v>6.9696480888916055</v>
      </c>
      <c r="DC1060" s="52">
        <f t="shared" si="75"/>
        <v>4.8359485278267593</v>
      </c>
      <c r="DD1060" s="51">
        <f t="shared" si="76"/>
        <v>2.0320148669288751</v>
      </c>
    </row>
    <row r="1061" spans="1:108" x14ac:dyDescent="0.2">
      <c r="A1061" s="51">
        <v>125</v>
      </c>
      <c r="B1061" s="51" t="s">
        <v>469</v>
      </c>
      <c r="C1061" s="51">
        <v>12.87492715865999</v>
      </c>
      <c r="D1061" s="51">
        <v>8.4902734811119647</v>
      </c>
      <c r="E1061" s="51">
        <v>35.774920297770997</v>
      </c>
      <c r="F1061" s="51">
        <v>19.953135377855819</v>
      </c>
      <c r="G1061" s="51">
        <v>10.021448861509029</v>
      </c>
      <c r="H1061" s="51">
        <v>11.160916662049104</v>
      </c>
      <c r="I1061" s="51">
        <v>13.365903730610029</v>
      </c>
      <c r="J1061" s="51">
        <v>5.0220669896370689</v>
      </c>
      <c r="K1061" s="51">
        <v>4.2387130336238519</v>
      </c>
      <c r="L1061" s="51">
        <v>15.286426821474059</v>
      </c>
      <c r="M1061" s="51">
        <v>5.9503540787778242</v>
      </c>
      <c r="N1061" s="51">
        <v>8.7459672066612555</v>
      </c>
      <c r="O1061" s="51">
        <v>5.4914114364977635</v>
      </c>
      <c r="P1061" s="51">
        <v>4.6064673856460914</v>
      </c>
      <c r="Q1061" s="51">
        <v>4.2114265459504177</v>
      </c>
      <c r="R1061" s="51">
        <v>4.5051931539767081</v>
      </c>
      <c r="S1061" s="51">
        <v>2.9876563868830579</v>
      </c>
      <c r="T1061" s="51">
        <v>22.574485089731631</v>
      </c>
      <c r="U1061" s="51">
        <v>4.5884253733397777</v>
      </c>
      <c r="V1061" s="51">
        <v>24.838142917090369</v>
      </c>
      <c r="W1061" s="51">
        <v>1.6805781129599835</v>
      </c>
      <c r="X1061" s="51">
        <v>14.113939474961596</v>
      </c>
      <c r="Y1061" s="51">
        <v>15.535982977184783</v>
      </c>
      <c r="Z1061" s="51">
        <v>7.0801679839435652</v>
      </c>
      <c r="AA1061" s="51">
        <v>9.7596557773401287</v>
      </c>
      <c r="AB1061" s="51">
        <v>5.793074533851386</v>
      </c>
      <c r="AC1061" s="51">
        <v>7.7220870559595287</v>
      </c>
      <c r="AD1061" s="51">
        <v>2.6278947386893754</v>
      </c>
      <c r="AE1061" s="51">
        <v>7.1349416928562936</v>
      </c>
      <c r="AF1061" s="51">
        <v>14.135891087300838</v>
      </c>
      <c r="AG1061" s="51">
        <v>13.785047237940558</v>
      </c>
      <c r="AH1061" s="51">
        <v>8.6824156522212306</v>
      </c>
      <c r="AI1061" s="51">
        <v>1.5841342507809684</v>
      </c>
      <c r="AJ1061" s="51">
        <v>9.445893425666215</v>
      </c>
      <c r="AK1061" s="51">
        <v>10.133510749362244</v>
      </c>
      <c r="AL1061" s="51">
        <v>8.2505007145980667</v>
      </c>
      <c r="AM1061" s="51">
        <v>3.2443182436437232</v>
      </c>
      <c r="AN1061" s="51">
        <v>20.839429414043764</v>
      </c>
      <c r="AO1061" s="51">
        <v>2.1430688746487019</v>
      </c>
      <c r="AP1061" s="51">
        <v>12.43837683269242</v>
      </c>
      <c r="AQ1061" s="51">
        <v>25.809670039405646</v>
      </c>
      <c r="AR1061" s="52">
        <f t="shared" si="77"/>
        <v>10.405581484363603</v>
      </c>
      <c r="AS1061" s="51">
        <f t="shared" si="78"/>
        <v>7.5043172706787926</v>
      </c>
      <c r="AV1061" s="51">
        <v>125</v>
      </c>
      <c r="AW1061" s="51" t="s">
        <v>469</v>
      </c>
      <c r="AX1061" s="51">
        <v>6.4270002791850755</v>
      </c>
      <c r="AY1061" s="51">
        <v>8.6612634890871032</v>
      </c>
      <c r="AZ1061" s="51">
        <v>6.2252694666627688</v>
      </c>
      <c r="BA1061" s="51">
        <v>4.3368299445296641</v>
      </c>
      <c r="BB1061" s="51">
        <v>13.252741075205112</v>
      </c>
      <c r="BC1061" s="51">
        <v>25.7855717241282</v>
      </c>
      <c r="BD1061" s="51">
        <v>1.4307619431810028</v>
      </c>
      <c r="BE1061" s="51">
        <v>7.0482606588232404</v>
      </c>
      <c r="BF1061" s="51">
        <v>9.3458286403756041</v>
      </c>
      <c r="BG1061" s="51">
        <v>6.2815035796269267</v>
      </c>
      <c r="BH1061" s="51">
        <v>18.949645160093347</v>
      </c>
      <c r="BI1061" s="51">
        <v>9.5504437594914009</v>
      </c>
      <c r="BJ1061" s="52">
        <f t="shared" si="79"/>
        <v>9.7745933100324525</v>
      </c>
      <c r="BK1061" s="51">
        <f t="shared" si="80"/>
        <v>7.0475295651864585</v>
      </c>
      <c r="BM1061" s="51">
        <v>125</v>
      </c>
      <c r="BN1061" s="51" t="s">
        <v>469</v>
      </c>
      <c r="BO1061" s="51">
        <v>2.5767549405840322</v>
      </c>
      <c r="BP1061" s="51">
        <v>9.0904399590624667</v>
      </c>
      <c r="BQ1061" s="51">
        <v>6.7958083879541871</v>
      </c>
      <c r="BR1061" s="51">
        <v>7.6153906592487832</v>
      </c>
      <c r="BS1061" s="51">
        <v>4.967631109168293</v>
      </c>
      <c r="BT1061" s="51">
        <v>9.7295698020558348</v>
      </c>
      <c r="BU1061" s="51">
        <v>6.6194063336896027</v>
      </c>
      <c r="BV1061" s="51">
        <v>2.8567810475749336</v>
      </c>
      <c r="BW1061" s="51">
        <v>3.1967143436791812</v>
      </c>
      <c r="BX1061" s="51">
        <v>10.701265709279536</v>
      </c>
      <c r="BY1061" s="51">
        <v>4.279242039685129</v>
      </c>
      <c r="BZ1061" s="51">
        <v>5.1962088686448915</v>
      </c>
      <c r="CA1061" s="51">
        <v>5.6150253760199718</v>
      </c>
      <c r="CB1061" s="51">
        <v>6.1562320047317307</v>
      </c>
      <c r="CC1061" s="51">
        <v>2.3823882949399047</v>
      </c>
      <c r="CD1061" s="51">
        <v>2.8655910019980819</v>
      </c>
      <c r="CE1061" s="51">
        <v>8.8284338954991011</v>
      </c>
      <c r="CF1061" s="51">
        <v>2.571738498307043</v>
      </c>
      <c r="CG1061" s="51">
        <v>3.2971953170467398</v>
      </c>
      <c r="CH1061" s="51">
        <v>5.8353149405710738</v>
      </c>
      <c r="CI1061" s="51">
        <v>3.8338495506313355</v>
      </c>
      <c r="CJ1061" s="51">
        <v>2.7273379433575853</v>
      </c>
      <c r="CK1061" s="51">
        <v>5.1944046698345572</v>
      </c>
      <c r="CL1061" s="51">
        <v>8.0709684835965678</v>
      </c>
      <c r="CM1061" s="51">
        <v>1.8166951277002146</v>
      </c>
      <c r="CN1061" s="52">
        <f t="shared" si="73"/>
        <v>5.3128155321944321</v>
      </c>
      <c r="CO1061" s="51">
        <f t="shared" si="74"/>
        <v>2.5781374232511394</v>
      </c>
      <c r="CR1061" s="51">
        <v>125</v>
      </c>
      <c r="CS1061" s="51" t="s">
        <v>469</v>
      </c>
      <c r="CT1061" s="51">
        <v>4.3193227440278683</v>
      </c>
      <c r="CU1061" s="51">
        <v>4.5391476636990893</v>
      </c>
      <c r="CV1061" s="51">
        <v>4.6627992889957808</v>
      </c>
      <c r="CW1061" s="51">
        <v>4.0670523383446415</v>
      </c>
      <c r="CX1061" s="51">
        <v>1.0697620974186222</v>
      </c>
      <c r="CY1061" s="51">
        <v>5.9219768325714899</v>
      </c>
      <c r="CZ1061" s="51">
        <v>3.1010177763896483</v>
      </c>
      <c r="DA1061" s="51">
        <v>1.468997322722791</v>
      </c>
      <c r="DB1061" s="51">
        <v>4.800107979710214</v>
      </c>
      <c r="DC1061" s="52">
        <f t="shared" si="75"/>
        <v>3.7722426715422381</v>
      </c>
      <c r="DD1061" s="51">
        <f t="shared" si="76"/>
        <v>1.6009446823014513</v>
      </c>
    </row>
    <row r="1062" spans="1:108" x14ac:dyDescent="0.2">
      <c r="A1062" s="51">
        <v>126</v>
      </c>
      <c r="B1062" s="51" t="s">
        <v>469</v>
      </c>
      <c r="C1062" s="51">
        <v>12.842879552435106</v>
      </c>
      <c r="D1062" s="51">
        <v>6.8093103388517573</v>
      </c>
      <c r="E1062" s="51">
        <v>35.774920297770997</v>
      </c>
      <c r="F1062" s="51">
        <v>18.752027369202427</v>
      </c>
      <c r="G1062" s="51">
        <v>10.788226690648692</v>
      </c>
      <c r="H1062" s="51">
        <v>9.2566808254230271</v>
      </c>
      <c r="I1062" s="51">
        <v>14.389875322100011</v>
      </c>
      <c r="J1062" s="51">
        <v>4.1432042685594004</v>
      </c>
      <c r="K1062" s="51">
        <v>3.3126071240136308</v>
      </c>
      <c r="L1062" s="51">
        <v>11.712074729614557</v>
      </c>
      <c r="M1062" s="51">
        <v>5.5899500346119471</v>
      </c>
      <c r="N1062" s="51">
        <v>5.446584034072786</v>
      </c>
      <c r="O1062" s="51">
        <v>4.0559674879828442</v>
      </c>
      <c r="P1062" s="51">
        <v>3.2490042018692682</v>
      </c>
      <c r="Q1062" s="51">
        <v>4.2114265459504177</v>
      </c>
      <c r="R1062" s="51">
        <v>2.802556661364985</v>
      </c>
      <c r="S1062" s="51">
        <v>2.1499013303890977</v>
      </c>
      <c r="T1062" s="51">
        <v>20.657972234824232</v>
      </c>
      <c r="U1062" s="51">
        <v>3.5735854003193204</v>
      </c>
      <c r="V1062" s="51">
        <v>9.3947751464299731</v>
      </c>
      <c r="W1062" s="51">
        <v>1.8539144204179836</v>
      </c>
      <c r="X1062" s="51">
        <v>10.378997726462108</v>
      </c>
      <c r="Y1062" s="51">
        <v>11.93695212307637</v>
      </c>
      <c r="Z1062" s="51">
        <v>4.9087499568130237</v>
      </c>
      <c r="AA1062" s="51">
        <v>6.3873514841400398</v>
      </c>
      <c r="AB1062" s="51">
        <v>5.2373154266459085</v>
      </c>
      <c r="AC1062" s="51">
        <v>5.7286132044101068</v>
      </c>
      <c r="AD1062" s="51">
        <v>1.381382252316449</v>
      </c>
      <c r="AE1062" s="51">
        <v>5.0304336000843239</v>
      </c>
      <c r="AF1062" s="51">
        <v>15.234827529247095</v>
      </c>
      <c r="AG1062" s="51">
        <v>11.132485587241057</v>
      </c>
      <c r="AH1062" s="51">
        <v>6.1188749059499568</v>
      </c>
      <c r="AI1062" s="51">
        <v>1.3921183370545493</v>
      </c>
      <c r="AJ1062" s="51">
        <v>6.6724094678226322</v>
      </c>
      <c r="AK1062" s="51">
        <v>7.2322148654563128</v>
      </c>
      <c r="AL1062" s="51">
        <v>5.9215631045913941</v>
      </c>
      <c r="AM1062" s="51">
        <v>1.5631089735449217</v>
      </c>
      <c r="AN1062" s="51">
        <v>15.735041945865392</v>
      </c>
      <c r="AO1062" s="51">
        <v>1.4465718210328613</v>
      </c>
      <c r="AP1062" s="51">
        <v>10.387937723395655</v>
      </c>
      <c r="AQ1062" s="51">
        <v>19.439684744084339</v>
      </c>
      <c r="AR1062" s="52">
        <f t="shared" si="77"/>
        <v>8.3910750925874868</v>
      </c>
      <c r="AS1062" s="51">
        <f t="shared" si="78"/>
        <v>6.7963007912201165</v>
      </c>
      <c r="AV1062" s="51">
        <v>126</v>
      </c>
      <c r="AW1062" s="51" t="s">
        <v>469</v>
      </c>
      <c r="AX1062" s="51">
        <v>6.410578211108179</v>
      </c>
      <c r="AY1062" s="51">
        <v>8.0559078202624015</v>
      </c>
      <c r="AZ1062" s="51">
        <v>6.4675725207476171</v>
      </c>
      <c r="BA1062" s="51">
        <v>4.967289180022239</v>
      </c>
      <c r="BB1062" s="51">
        <v>13.252741075205112</v>
      </c>
      <c r="BC1062" s="51">
        <v>25.256938190298932</v>
      </c>
      <c r="BD1062" s="51">
        <v>1.166834076509496</v>
      </c>
      <c r="BE1062" s="51">
        <v>4.8998239235009189</v>
      </c>
      <c r="BF1062" s="51">
        <v>5.9601679189349497</v>
      </c>
      <c r="BG1062" s="51">
        <v>4.9728581222366532</v>
      </c>
      <c r="BH1062" s="51">
        <v>17.303235850222606</v>
      </c>
      <c r="BI1062" s="51">
        <v>6.7213180157714127</v>
      </c>
      <c r="BJ1062" s="52">
        <f t="shared" si="79"/>
        <v>8.7862720754017118</v>
      </c>
      <c r="BK1062" s="51">
        <f t="shared" si="80"/>
        <v>6.9657079795677319</v>
      </c>
      <c r="BM1062" s="51">
        <v>126</v>
      </c>
      <c r="BN1062" s="51" t="s">
        <v>469</v>
      </c>
      <c r="BO1062" s="51">
        <v>2.1310807633251114</v>
      </c>
      <c r="BP1062" s="51">
        <v>7.0665303016979522</v>
      </c>
      <c r="BQ1062" s="51">
        <v>4.8831169761604647</v>
      </c>
      <c r="BR1062" s="51">
        <v>5.8316054597851039</v>
      </c>
      <c r="BS1062" s="51">
        <v>3.6034386903084155</v>
      </c>
      <c r="BT1062" s="51">
        <v>10.410994133632856</v>
      </c>
      <c r="BU1062" s="51">
        <v>6.7724527332751538</v>
      </c>
      <c r="BV1062" s="51">
        <v>2.5875555440995388</v>
      </c>
      <c r="BW1062" s="51">
        <v>2.1751552741785489</v>
      </c>
      <c r="BX1062" s="51">
        <v>8.296484767487085</v>
      </c>
      <c r="BY1062" s="51">
        <v>3.9282637638048725</v>
      </c>
      <c r="BZ1062" s="51">
        <v>4.3885893157027338</v>
      </c>
      <c r="CA1062" s="51">
        <v>5.2406910091234469</v>
      </c>
      <c r="CB1062" s="51">
        <v>4.6874873857608996</v>
      </c>
      <c r="CC1062" s="51">
        <v>1.7337181906127455</v>
      </c>
      <c r="CD1062" s="51">
        <v>2.3504392913961403</v>
      </c>
      <c r="CE1062" s="51">
        <v>7.7382823847840294</v>
      </c>
      <c r="CF1062" s="51">
        <v>2.828911386240351</v>
      </c>
      <c r="CG1062" s="51">
        <v>2.9898308697242109</v>
      </c>
      <c r="CH1062" s="51">
        <v>4.5131114349184918</v>
      </c>
      <c r="CI1062" s="51">
        <v>2.2508424984825957</v>
      </c>
      <c r="CJ1062" s="51">
        <v>1.4392074003053619</v>
      </c>
      <c r="CK1062" s="51">
        <v>3.6340890961416559</v>
      </c>
      <c r="CL1062" s="51">
        <v>6.4170814992530083</v>
      </c>
      <c r="CM1062" s="51">
        <v>1.4492737355608818</v>
      </c>
      <c r="CN1062" s="52">
        <f t="shared" si="73"/>
        <v>4.373929356230466</v>
      </c>
      <c r="CO1062" s="51">
        <f t="shared" si="74"/>
        <v>2.3718813238454488</v>
      </c>
      <c r="CR1062" s="51">
        <v>126</v>
      </c>
      <c r="CS1062" s="51" t="s">
        <v>469</v>
      </c>
      <c r="CT1062" s="51">
        <v>4.255263703003191</v>
      </c>
      <c r="CU1062" s="51">
        <v>6.765927270712913</v>
      </c>
      <c r="CV1062" s="51">
        <v>4.3277472010639393</v>
      </c>
      <c r="CW1062" s="51">
        <v>3.6515097068939339</v>
      </c>
      <c r="CX1062" s="51">
        <v>1.1786922186431901</v>
      </c>
      <c r="CY1062" s="51">
        <v>4.4838468515279724</v>
      </c>
      <c r="CZ1062" s="51">
        <v>3.0461035794429359</v>
      </c>
      <c r="DA1062" s="51">
        <v>1.3110755360760875</v>
      </c>
      <c r="DB1062" s="51">
        <v>4.0136455757552847</v>
      </c>
      <c r="DC1062" s="52">
        <f t="shared" si="75"/>
        <v>3.670423515902161</v>
      </c>
      <c r="DD1062" s="51">
        <f t="shared" si="76"/>
        <v>1.7066449446121554</v>
      </c>
    </row>
    <row r="1063" spans="1:108" x14ac:dyDescent="0.2">
      <c r="A1063" s="51">
        <v>127</v>
      </c>
      <c r="B1063" s="51" t="s">
        <v>469</v>
      </c>
      <c r="C1063" s="51">
        <v>7.7637312501656055</v>
      </c>
      <c r="D1063" s="51">
        <v>5.7278730971722984</v>
      </c>
      <c r="E1063" s="51">
        <v>32.07221596231846</v>
      </c>
      <c r="F1063" s="51">
        <v>10.54035637384651</v>
      </c>
      <c r="G1063" s="51">
        <v>9.0679788983005878</v>
      </c>
      <c r="H1063" s="51">
        <v>9.2566808254230271</v>
      </c>
      <c r="I1063" s="51">
        <v>11.682561764049254</v>
      </c>
      <c r="J1063" s="51">
        <v>3.4298435608627673</v>
      </c>
      <c r="K1063" s="51">
        <v>2.5467868626056425</v>
      </c>
      <c r="L1063" s="51">
        <v>7.1660550089413002</v>
      </c>
      <c r="M1063" s="51">
        <v>4.045360409289982</v>
      </c>
      <c r="N1063" s="51">
        <v>3.8361833879595477</v>
      </c>
      <c r="O1063" s="51">
        <v>2.25331527110158</v>
      </c>
      <c r="P1063" s="51">
        <v>2.5814002329350521</v>
      </c>
      <c r="Q1063" s="51">
        <v>3.3986199399500205</v>
      </c>
      <c r="R1063" s="51">
        <v>2.0479601059069972</v>
      </c>
      <c r="S1063" s="51">
        <v>1.8571920325343112</v>
      </c>
      <c r="T1063" s="51">
        <v>12.991929115272399</v>
      </c>
      <c r="U1063" s="51">
        <v>2.255736204531142</v>
      </c>
      <c r="V1063" s="51">
        <v>6.867296104815491</v>
      </c>
      <c r="W1063" s="51">
        <v>1.4997103985603117</v>
      </c>
      <c r="X1063" s="51">
        <v>6.6346777167665962</v>
      </c>
      <c r="Y1063" s="51">
        <v>10.997618184066841</v>
      </c>
      <c r="Z1063" s="51">
        <v>3.0223817795030619</v>
      </c>
      <c r="AA1063" s="51">
        <v>4.2871030436538113</v>
      </c>
      <c r="AB1063" s="51">
        <v>3.2403527324022452</v>
      </c>
      <c r="AC1063" s="51">
        <v>4.3646585017781465</v>
      </c>
      <c r="AD1063" s="51">
        <v>0.6048650643286384</v>
      </c>
      <c r="AE1063" s="51">
        <v>4.538783507272699</v>
      </c>
      <c r="AF1063" s="51">
        <v>11.477781367292639</v>
      </c>
      <c r="AG1063" s="51">
        <v>8.3114262435676736</v>
      </c>
      <c r="AH1063" s="51">
        <v>4.1268793320422681</v>
      </c>
      <c r="AI1063" s="51">
        <v>0.96968214184122303</v>
      </c>
      <c r="AJ1063" s="51">
        <v>4.0999220219350621</v>
      </c>
      <c r="AK1063" s="51">
        <v>4.9336042744905955</v>
      </c>
      <c r="AL1063" s="51">
        <v>4.2505769506504301</v>
      </c>
      <c r="AM1063" s="51">
        <v>2.056355423749582</v>
      </c>
      <c r="AN1063" s="51">
        <v>9.4908368157926102</v>
      </c>
      <c r="AO1063" s="51">
        <v>1.7634399342114881</v>
      </c>
      <c r="AP1063" s="51">
        <v>5.9203015240398571</v>
      </c>
      <c r="AQ1063" s="51">
        <v>16.325753503467588</v>
      </c>
      <c r="AR1063" s="52">
        <f t="shared" si="77"/>
        <v>6.2025801675462287</v>
      </c>
      <c r="AS1063" s="51">
        <f t="shared" si="78"/>
        <v>5.5559884850913974</v>
      </c>
      <c r="AV1063" s="51">
        <v>127</v>
      </c>
      <c r="AW1063" s="51" t="s">
        <v>469</v>
      </c>
      <c r="AX1063" s="51">
        <v>4.7666296689256091</v>
      </c>
      <c r="AY1063" s="51">
        <v>5.5945641856296646</v>
      </c>
      <c r="AZ1063" s="51">
        <v>4.0725202279513137</v>
      </c>
      <c r="BA1063" s="51">
        <v>4.5278811155583192</v>
      </c>
      <c r="BB1063" s="51">
        <v>9.0847551234640367</v>
      </c>
      <c r="BC1063" s="51">
        <v>19.35386211813179</v>
      </c>
      <c r="BD1063" s="51">
        <v>1.1807260696432536</v>
      </c>
      <c r="BE1063" s="51">
        <v>3.5068039047771471</v>
      </c>
      <c r="BF1063" s="51">
        <v>4.6200218355670959</v>
      </c>
      <c r="BG1063" s="51">
        <v>4.0381152127818991</v>
      </c>
      <c r="BH1063" s="51">
        <v>15.104482123398739</v>
      </c>
      <c r="BI1063" s="51">
        <v>4.4065787709096043</v>
      </c>
      <c r="BJ1063" s="52">
        <f t="shared" si="79"/>
        <v>6.688078363061539</v>
      </c>
      <c r="BK1063" s="51">
        <f t="shared" si="80"/>
        <v>5.5197347763960032</v>
      </c>
      <c r="BM1063" s="51">
        <v>127</v>
      </c>
      <c r="BN1063" s="51" t="s">
        <v>469</v>
      </c>
      <c r="BO1063" s="51">
        <v>1.7549663913642821</v>
      </c>
      <c r="BP1063" s="51">
        <v>5.8453236721864972</v>
      </c>
      <c r="BQ1063" s="51">
        <v>4.4337157584747446</v>
      </c>
      <c r="BR1063" s="51">
        <v>4.932089236539249</v>
      </c>
      <c r="BS1063" s="51">
        <v>2.7446951960049679</v>
      </c>
      <c r="BT1063" s="51">
        <v>6.9031362508244731</v>
      </c>
      <c r="BU1063" s="51">
        <v>5.7776353936938589</v>
      </c>
      <c r="BV1063" s="51">
        <v>2.1538040278031576</v>
      </c>
      <c r="BW1063" s="51">
        <v>1.587934767553371</v>
      </c>
      <c r="BX1063" s="51">
        <v>8.2163273265832242</v>
      </c>
      <c r="BY1063" s="51">
        <v>3.0373173431480969</v>
      </c>
      <c r="BZ1063" s="51">
        <v>3.4133444591406561</v>
      </c>
      <c r="CA1063" s="51">
        <v>3.6137720838311247</v>
      </c>
      <c r="CB1063" s="51">
        <v>3.3437395732751911</v>
      </c>
      <c r="CC1063" s="51">
        <v>0.96121263236761589</v>
      </c>
      <c r="CD1063" s="51">
        <v>1.9318586559404687</v>
      </c>
      <c r="CE1063" s="51">
        <v>5.2720410571943095</v>
      </c>
      <c r="CF1063" s="51">
        <v>2.2444240522195731</v>
      </c>
      <c r="CG1063" s="51">
        <v>2.0397900796925499</v>
      </c>
      <c r="CH1063" s="51">
        <v>3.2614309620126005</v>
      </c>
      <c r="CI1063" s="51">
        <v>1.5665211408686315</v>
      </c>
      <c r="CJ1063" s="51">
        <v>0.79911856731913566</v>
      </c>
      <c r="CK1063" s="51">
        <v>2.9511397956730416</v>
      </c>
      <c r="CL1063" s="51">
        <v>5.2777374682886098</v>
      </c>
      <c r="CM1063" s="51">
        <v>1.1532958584599331</v>
      </c>
      <c r="CN1063" s="52">
        <f t="shared" si="73"/>
        <v>3.4086548700183745</v>
      </c>
      <c r="CO1063" s="51">
        <f t="shared" si="74"/>
        <v>1.9619518280997412</v>
      </c>
      <c r="CR1063" s="51">
        <v>127</v>
      </c>
      <c r="CS1063" s="51" t="s">
        <v>469</v>
      </c>
      <c r="CT1063" s="51">
        <v>3.391480241591319</v>
      </c>
      <c r="CU1063" s="51">
        <v>5.5667023649418441</v>
      </c>
      <c r="CV1063" s="51">
        <v>3.3970529132903873</v>
      </c>
      <c r="CW1063" s="51">
        <v>3.0975133040077774</v>
      </c>
      <c r="CX1063" s="51">
        <v>1.4355981354203078</v>
      </c>
      <c r="CY1063" s="51">
        <v>3.9762070691469189</v>
      </c>
      <c r="CZ1063" s="51">
        <v>2.2095214283579439</v>
      </c>
      <c r="DA1063" s="51">
        <v>0.99891267952992158</v>
      </c>
      <c r="DB1063" s="51">
        <v>3.0644770081282662</v>
      </c>
      <c r="DC1063" s="52">
        <f t="shared" si="75"/>
        <v>3.0152739049349657</v>
      </c>
      <c r="DD1063" s="51">
        <f t="shared" si="76"/>
        <v>1.3665639208119322</v>
      </c>
    </row>
    <row r="1064" spans="1:108" x14ac:dyDescent="0.2">
      <c r="A1064" s="51">
        <v>128</v>
      </c>
      <c r="B1064" s="51" t="s">
        <v>469</v>
      </c>
      <c r="C1064" s="51">
        <v>6.0577921452525407</v>
      </c>
      <c r="D1064" s="51">
        <v>5.117775101357207</v>
      </c>
      <c r="E1064" s="51">
        <v>28.45895056507959</v>
      </c>
      <c r="F1064" s="51">
        <v>7.4272702237408161</v>
      </c>
      <c r="G1064" s="51">
        <v>5.1140724009674301</v>
      </c>
      <c r="H1064" s="51">
        <v>9.2566808254230271</v>
      </c>
      <c r="I1064" s="51">
        <v>6.6868312467591506</v>
      </c>
      <c r="J1064" s="51">
        <v>2.3740676472500102</v>
      </c>
      <c r="K1064" s="51">
        <v>1.7275400023846723</v>
      </c>
      <c r="L1064" s="51">
        <v>4.4419111999452827</v>
      </c>
      <c r="M1064" s="51">
        <v>3.5010730452777659</v>
      </c>
      <c r="N1064" s="51">
        <v>2.1995762126468934</v>
      </c>
      <c r="O1064" s="51">
        <v>1.3352966031326274</v>
      </c>
      <c r="P1064" s="51">
        <v>1.3797130888534628</v>
      </c>
      <c r="Q1064" s="51">
        <v>1.335022782092707</v>
      </c>
      <c r="R1064" s="51">
        <v>1.5243804434287027</v>
      </c>
      <c r="S1064" s="51">
        <v>1.443360070738734</v>
      </c>
      <c r="T1064" s="51">
        <v>7.7265672865742845</v>
      </c>
      <c r="U1064" s="51">
        <v>1.7314812729584064</v>
      </c>
      <c r="V1064" s="51">
        <v>5.8288743112225907</v>
      </c>
      <c r="W1064" s="51">
        <v>1.1153644706788746</v>
      </c>
      <c r="X1064" s="51">
        <v>4.973659861320324</v>
      </c>
      <c r="Y1064" s="51">
        <v>8.9817405657807559</v>
      </c>
      <c r="Z1064" s="51">
        <v>1.9366719035980529</v>
      </c>
      <c r="AA1064" s="51">
        <v>2.7606337933306615</v>
      </c>
      <c r="AB1064" s="51">
        <v>2.0817393758341454</v>
      </c>
      <c r="AC1064" s="51">
        <v>4.4443964889004786</v>
      </c>
      <c r="AD1064" s="51">
        <v>0.38008492355478418</v>
      </c>
      <c r="AE1064" s="51">
        <v>3.909228159758277</v>
      </c>
      <c r="AF1064" s="51">
        <v>8.5097129607120241</v>
      </c>
      <c r="AG1064" s="51">
        <v>7.2492204875620629</v>
      </c>
      <c r="AH1064" s="51">
        <v>2.0214140854623532</v>
      </c>
      <c r="AI1064" s="51">
        <v>0.84007110382208894</v>
      </c>
      <c r="AJ1064" s="51">
        <v>3.4567960260935804</v>
      </c>
      <c r="AK1064" s="51">
        <v>3.8613862304384035</v>
      </c>
      <c r="AL1064" s="51">
        <v>3.3419760676045334</v>
      </c>
      <c r="AM1064" s="51">
        <v>1.6603697226224743</v>
      </c>
      <c r="AN1064" s="51">
        <v>8.8948807291599596</v>
      </c>
      <c r="AO1064" s="51">
        <v>1.322579950658616</v>
      </c>
      <c r="AP1064" s="51">
        <v>4.7874039011643976</v>
      </c>
      <c r="AQ1064" s="51">
        <v>10.495836538945237</v>
      </c>
      <c r="AR1064" s="52">
        <f t="shared" si="77"/>
        <v>4.6754488737094615</v>
      </c>
      <c r="AS1064" s="51">
        <f t="shared" si="78"/>
        <v>4.6965230067908985</v>
      </c>
      <c r="AV1064" s="51">
        <v>128</v>
      </c>
      <c r="AW1064" s="51" t="s">
        <v>469</v>
      </c>
      <c r="AX1064" s="51">
        <v>3.9584648641717131</v>
      </c>
      <c r="AY1064" s="51">
        <v>3.7518832062662733</v>
      </c>
      <c r="AZ1064" s="51">
        <v>2.5721162225002083</v>
      </c>
      <c r="BA1064" s="51">
        <v>3.9547276024723526</v>
      </c>
      <c r="BB1064" s="51">
        <v>7.4612946075635387</v>
      </c>
      <c r="BC1064" s="51">
        <v>13.450786045964655</v>
      </c>
      <c r="BD1064" s="51">
        <v>0.87512555738212217</v>
      </c>
      <c r="BE1064" s="51">
        <v>2.9592985810276504</v>
      </c>
      <c r="BF1064" s="51">
        <v>3.9146702091657573</v>
      </c>
      <c r="BG1064" s="51">
        <v>2.8883830493986369</v>
      </c>
      <c r="BH1064" s="51">
        <v>10.898170645996558</v>
      </c>
      <c r="BI1064" s="51">
        <v>0.17260671053845261</v>
      </c>
      <c r="BJ1064" s="52">
        <f t="shared" si="79"/>
        <v>4.7381272752039925</v>
      </c>
      <c r="BK1064" s="51">
        <f t="shared" si="80"/>
        <v>3.8529184940051819</v>
      </c>
      <c r="BM1064" s="51">
        <v>128</v>
      </c>
      <c r="BN1064" s="51" t="s">
        <v>469</v>
      </c>
      <c r="BO1064" s="51">
        <v>1.5878239491972124</v>
      </c>
      <c r="BP1064" s="51">
        <v>13.721418965907041</v>
      </c>
      <c r="BQ1064" s="51">
        <v>3.4801119262831701</v>
      </c>
      <c r="BR1064" s="51">
        <v>3.0682642230331738</v>
      </c>
      <c r="BS1064" s="51">
        <v>1.9783588035602087</v>
      </c>
      <c r="BT1064" s="51">
        <v>5.7536033273860081</v>
      </c>
      <c r="BU1064" s="51">
        <v>4.2088704422539296</v>
      </c>
      <c r="BV1064" s="51">
        <v>1.7200525115067766</v>
      </c>
      <c r="BW1064" s="51">
        <v>1.4009952953151525</v>
      </c>
      <c r="BX1064" s="51">
        <v>5.2504360535099428</v>
      </c>
      <c r="BY1064" s="51">
        <v>2.4838512443913006</v>
      </c>
      <c r="BZ1064" s="51">
        <v>3.1847741887522414</v>
      </c>
      <c r="CA1064" s="51">
        <v>2.3995839328066109</v>
      </c>
      <c r="CB1064" s="51">
        <v>2.1145785952883065</v>
      </c>
      <c r="CC1064" s="51">
        <v>0.63687636710619433</v>
      </c>
      <c r="CD1064" s="51">
        <v>1.4488973037206172</v>
      </c>
      <c r="CE1064" s="51">
        <v>3.0113170829472558</v>
      </c>
      <c r="CF1064" s="51">
        <v>2.104150554885214</v>
      </c>
      <c r="CG1064" s="51">
        <v>1.6346268085604472</v>
      </c>
      <c r="CH1064" s="51">
        <v>2.6267744398141439</v>
      </c>
      <c r="CI1064" s="51">
        <v>1.203746288635885</v>
      </c>
      <c r="CJ1064" s="51">
        <v>0.40154668506884844</v>
      </c>
      <c r="CK1064" s="51">
        <v>2.2931161162473392</v>
      </c>
      <c r="CL1064" s="51">
        <v>5.0131155507936409</v>
      </c>
      <c r="CM1064" s="51">
        <v>0.95937714634123006</v>
      </c>
      <c r="CN1064" s="52">
        <f t="shared" si="73"/>
        <v>2.9474507121324764</v>
      </c>
      <c r="CO1064" s="51">
        <f t="shared" si="74"/>
        <v>2.6409645424159232</v>
      </c>
      <c r="CR1064" s="51">
        <v>128</v>
      </c>
      <c r="CS1064" s="51" t="s">
        <v>469</v>
      </c>
      <c r="CT1064" s="51">
        <v>2.9755019118994253</v>
      </c>
      <c r="CU1064" s="51">
        <v>5.9093028162203334</v>
      </c>
      <c r="CV1064" s="51">
        <v>2.7548786794767031</v>
      </c>
      <c r="CW1064" s="51">
        <v>2.216094401831243</v>
      </c>
      <c r="CX1064" s="51">
        <v>0.56622294904534798</v>
      </c>
      <c r="CY1064" s="51">
        <v>4.0184799283948731</v>
      </c>
      <c r="CZ1064" s="51">
        <v>2.4877723391157769</v>
      </c>
      <c r="DA1064" s="51">
        <v>0.9401587096134767</v>
      </c>
      <c r="DB1064" s="51">
        <v>2.7661609892687551</v>
      </c>
      <c r="DC1064" s="52">
        <f t="shared" si="75"/>
        <v>2.7371747472073258</v>
      </c>
      <c r="DD1064" s="51">
        <f t="shared" si="76"/>
        <v>1.5826448416829975</v>
      </c>
    </row>
    <row r="1065" spans="1:108" x14ac:dyDescent="0.2">
      <c r="A1065" s="51">
        <v>129</v>
      </c>
      <c r="B1065" s="51" t="s">
        <v>469</v>
      </c>
      <c r="C1065" s="51">
        <v>5.2595154083781459</v>
      </c>
      <c r="D1065" s="51">
        <v>4.860961287956342</v>
      </c>
      <c r="E1065" s="51">
        <v>13.898559306502779</v>
      </c>
      <c r="F1065" s="51">
        <v>5.3192070170706849</v>
      </c>
      <c r="G1065" s="51">
        <v>4.1205948250448765</v>
      </c>
      <c r="H1065" s="51">
        <v>8.1737419051337756</v>
      </c>
      <c r="I1065" s="51">
        <v>6.6015008127338417</v>
      </c>
      <c r="J1065" s="51">
        <v>1.7120689856428701</v>
      </c>
      <c r="K1065" s="51">
        <v>1.6206868047587086</v>
      </c>
      <c r="L1065" s="51">
        <v>2.8542767828603335</v>
      </c>
      <c r="M1065" s="51">
        <v>2.611094723598363</v>
      </c>
      <c r="N1065" s="51">
        <v>1.6496915862942343</v>
      </c>
      <c r="O1065" s="51">
        <v>0.66765030451322138</v>
      </c>
      <c r="P1065" s="51">
        <v>1.0681663502947458</v>
      </c>
      <c r="Q1065" s="51">
        <v>1.15603649438047</v>
      </c>
      <c r="R1065" s="51">
        <v>1.5315746853723544</v>
      </c>
      <c r="S1065" s="51">
        <v>1.150650772883947</v>
      </c>
      <c r="T1065" s="51">
        <v>5.7898769426334828</v>
      </c>
      <c r="U1065" s="51">
        <v>1.0292696432403572</v>
      </c>
      <c r="V1065" s="51">
        <v>5.0059750486048005</v>
      </c>
      <c r="W1065" s="51">
        <v>0.82144968695442666</v>
      </c>
      <c r="X1065" s="51">
        <v>4.0164671883385452</v>
      </c>
      <c r="Y1065" s="51">
        <v>8.0424022844160046</v>
      </c>
      <c r="Z1065" s="51">
        <v>1.62646932829369</v>
      </c>
      <c r="AA1065" s="51">
        <v>2.3384198419929882</v>
      </c>
      <c r="AB1065" s="51">
        <v>1.5636579325565607</v>
      </c>
      <c r="AC1065" s="51">
        <v>3.4203815050798907</v>
      </c>
      <c r="AD1065" s="51">
        <v>0.2411291631313062</v>
      </c>
      <c r="AE1065" s="51">
        <v>3.2317079121930319</v>
      </c>
      <c r="AF1065" s="51">
        <v>7.6268060080807141</v>
      </c>
      <c r="AG1065" s="51">
        <v>5.7938591235668984</v>
      </c>
      <c r="AH1065" s="51">
        <v>1.5076559775030878</v>
      </c>
      <c r="AI1065" s="51">
        <v>0.67685698464703048</v>
      </c>
      <c r="AJ1065" s="51">
        <v>2.0499527422283523</v>
      </c>
      <c r="AK1065" s="51">
        <v>2.8452334767837772</v>
      </c>
      <c r="AL1065" s="51">
        <v>2.0051841366736771</v>
      </c>
      <c r="AM1065" s="51">
        <v>1.2782751476419787</v>
      </c>
      <c r="AN1065" s="51">
        <v>6.5377349205916842</v>
      </c>
      <c r="AO1065" s="51">
        <v>1.2001178644272994</v>
      </c>
      <c r="AP1065" s="51">
        <v>2.8505142956379159</v>
      </c>
      <c r="AQ1065" s="51">
        <v>8.814512433019221</v>
      </c>
      <c r="AR1065" s="52">
        <f t="shared" si="77"/>
        <v>3.526094820528205</v>
      </c>
      <c r="AS1065" s="51">
        <f t="shared" si="78"/>
        <v>2.9004600840032282</v>
      </c>
      <c r="AV1065" s="51">
        <v>129</v>
      </c>
      <c r="AW1065" s="51" t="s">
        <v>469</v>
      </c>
      <c r="AX1065" s="51">
        <v>3.0679408998200532</v>
      </c>
      <c r="AY1065" s="51">
        <v>2.1353799424106339</v>
      </c>
      <c r="AZ1065" s="51">
        <v>1.9943234155967817</v>
      </c>
      <c r="BA1065" s="51">
        <v>3.3624675967260931</v>
      </c>
      <c r="BB1065" s="51">
        <v>5.168568228709308</v>
      </c>
      <c r="BC1065" s="51">
        <v>12.452257111669562</v>
      </c>
      <c r="BD1065" s="51">
        <v>0.79872459586392741</v>
      </c>
      <c r="BE1065" s="51">
        <v>2.0514098979221957</v>
      </c>
      <c r="BF1065" s="51">
        <v>2.997714787674377</v>
      </c>
      <c r="BG1065" s="51">
        <v>1.7479923925409435</v>
      </c>
      <c r="BH1065" s="51">
        <v>10.228984729137121</v>
      </c>
      <c r="BI1065" s="51">
        <v>0.72928647884195108</v>
      </c>
      <c r="BJ1065" s="52">
        <f t="shared" si="79"/>
        <v>3.8945875064094122</v>
      </c>
      <c r="BK1065" s="51">
        <f t="shared" si="80"/>
        <v>3.7434840358565502</v>
      </c>
      <c r="BM1065" s="51">
        <v>129</v>
      </c>
      <c r="BN1065" s="51" t="s">
        <v>469</v>
      </c>
      <c r="BO1065" s="51">
        <v>1.4416255022334368</v>
      </c>
      <c r="BP1065" s="51">
        <v>4.2948048617607393</v>
      </c>
      <c r="BQ1065" s="51">
        <v>2.5703510154119824</v>
      </c>
      <c r="BR1065" s="51">
        <v>2.2259224318575135</v>
      </c>
      <c r="BS1065" s="51">
        <v>1.7500842257747977</v>
      </c>
      <c r="BT1065" s="51">
        <v>4.0470774096614122</v>
      </c>
      <c r="BU1065" s="51">
        <v>3.4818921730849537</v>
      </c>
      <c r="BV1065" s="51">
        <v>1.5779599060668088</v>
      </c>
      <c r="BW1065" s="51">
        <v>1.1987682958425785</v>
      </c>
      <c r="BX1065" s="51">
        <v>4.0280062223877513</v>
      </c>
      <c r="BY1065" s="51">
        <v>2.1103739101209316</v>
      </c>
      <c r="BZ1065" s="51">
        <v>2.1181024779174593</v>
      </c>
      <c r="CA1065" s="51">
        <v>1.7612945040053025</v>
      </c>
      <c r="CB1065" s="51">
        <v>2.1041600518965033</v>
      </c>
      <c r="CC1065" s="51">
        <v>0.61328889266426512</v>
      </c>
      <c r="CD1065" s="51">
        <v>1.1913214484196464</v>
      </c>
      <c r="CE1065" s="51">
        <v>2.1266866019612634</v>
      </c>
      <c r="CF1065" s="51">
        <v>1.6365626114633849</v>
      </c>
      <c r="CG1065" s="51">
        <v>1.3412332112008407</v>
      </c>
      <c r="CH1065" s="51">
        <v>2.7854385703637581</v>
      </c>
      <c r="CI1065" s="51">
        <v>1.038849862043842</v>
      </c>
      <c r="CJ1065" s="51">
        <v>0.31805619722317025</v>
      </c>
      <c r="CK1065" s="51">
        <v>1.814551575769531</v>
      </c>
      <c r="CL1065" s="51">
        <v>4.4250651651101061</v>
      </c>
      <c r="CM1065" s="51">
        <v>1.1022641764179983</v>
      </c>
      <c r="CN1065" s="52">
        <f t="shared" si="73"/>
        <v>2.1241496520263983</v>
      </c>
      <c r="CO1065" s="51">
        <f t="shared" si="74"/>
        <v>1.1419050368033639</v>
      </c>
      <c r="CR1065" s="51">
        <v>129</v>
      </c>
      <c r="CS1065" s="51" t="s">
        <v>469</v>
      </c>
      <c r="CT1065" s="51">
        <v>2.9434723913870862</v>
      </c>
      <c r="CU1065" s="51">
        <v>5.9093028162203334</v>
      </c>
      <c r="CV1065" s="51">
        <v>2.457057579555848</v>
      </c>
      <c r="CW1065" s="51">
        <v>1.4983686175854614</v>
      </c>
      <c r="CX1065" s="51">
        <v>0.33911699397583672</v>
      </c>
      <c r="CY1065" s="51">
        <v>3.2570811667242259</v>
      </c>
      <c r="CZ1065" s="51">
        <v>2.1454495931531246</v>
      </c>
      <c r="DA1065" s="51">
        <v>0.7785667829917946</v>
      </c>
      <c r="DB1065" s="51">
        <v>2.345813952951219</v>
      </c>
      <c r="DC1065" s="52">
        <f t="shared" si="75"/>
        <v>2.4082477660605477</v>
      </c>
      <c r="DD1065" s="51">
        <f t="shared" si="76"/>
        <v>1.6242211821315076</v>
      </c>
    </row>
    <row r="1066" spans="1:108" x14ac:dyDescent="0.2">
      <c r="A1066" s="51">
        <v>130</v>
      </c>
      <c r="B1066" s="51" t="s">
        <v>469</v>
      </c>
      <c r="C1066" s="51">
        <v>4.5899588089028747</v>
      </c>
      <c r="D1066" s="51">
        <v>4.5504059904475769</v>
      </c>
      <c r="E1066" s="51">
        <v>10.124299404831893</v>
      </c>
      <c r="F1066" s="51">
        <v>5.0005372700793265</v>
      </c>
      <c r="G1066" s="51">
        <v>2.9737638778973916</v>
      </c>
      <c r="H1066" s="51">
        <v>6.2390382951216807</v>
      </c>
      <c r="I1066" s="51">
        <v>6.0584863485420355</v>
      </c>
      <c r="J1066" s="51">
        <v>1.61505048304091</v>
      </c>
      <c r="K1066" s="51">
        <v>1.5850671216289582</v>
      </c>
      <c r="L1066" s="51">
        <v>2.1689031243057557</v>
      </c>
      <c r="M1066" s="51">
        <v>2.3977943091708291</v>
      </c>
      <c r="N1066" s="51">
        <v>1.5318564729875035</v>
      </c>
      <c r="O1066" s="51">
        <v>0.3950251950197296</v>
      </c>
      <c r="P1066" s="51">
        <v>0.63422377048750533</v>
      </c>
      <c r="Q1066" s="51">
        <v>1.1813040408923978</v>
      </c>
      <c r="R1066" s="51">
        <v>1.324539366257306</v>
      </c>
      <c r="S1066" s="51">
        <v>0.93869130189955052</v>
      </c>
      <c r="T1066" s="51">
        <v>4.7811933927517956</v>
      </c>
      <c r="U1066" s="51">
        <v>0.67816283896346241</v>
      </c>
      <c r="V1066" s="51">
        <v>3.1838388078813233</v>
      </c>
      <c r="W1066" s="51">
        <v>0.79130235484496825</v>
      </c>
      <c r="X1066" s="51">
        <v>3.3220318499369266</v>
      </c>
      <c r="Y1066" s="51">
        <v>6.2059507838536234</v>
      </c>
      <c r="Z1066" s="51">
        <v>0.98929511913594925</v>
      </c>
      <c r="AA1066" s="51">
        <v>1.7267493421235593</v>
      </c>
      <c r="AB1066" s="51">
        <v>1.1397745246041531</v>
      </c>
      <c r="AC1066" s="51">
        <v>2.8873888328644588</v>
      </c>
      <c r="AD1066" s="51">
        <v>0.1675644477000067</v>
      </c>
      <c r="AE1066" s="51">
        <v>2.8539756904134479</v>
      </c>
      <c r="AF1066" s="51">
        <v>4.925645030291407</v>
      </c>
      <c r="AG1066" s="51">
        <v>4.5730085442654795</v>
      </c>
      <c r="AH1066" s="51">
        <v>1.1252259176540162</v>
      </c>
      <c r="AI1066" s="51">
        <v>0.7056607542237322</v>
      </c>
      <c r="AJ1066" s="51">
        <v>2.6126900557744435</v>
      </c>
      <c r="AK1066" s="51">
        <v>2.0042771870235874</v>
      </c>
      <c r="AL1066" s="51">
        <v>1.4725592739593634</v>
      </c>
      <c r="AM1066" s="51">
        <v>0.75724072863127723</v>
      </c>
      <c r="AN1066" s="51">
        <v>5.0256070996303404</v>
      </c>
      <c r="AO1066" s="51">
        <v>0.79293517501803112</v>
      </c>
      <c r="AP1066" s="51">
        <v>2.5947008859753549</v>
      </c>
      <c r="AQ1066" s="51">
        <v>6.665601730983119</v>
      </c>
      <c r="AR1066" s="52">
        <f t="shared" si="77"/>
        <v>2.8119835500004151</v>
      </c>
      <c r="AS1066" s="51">
        <f t="shared" si="78"/>
        <v>2.208176624299711</v>
      </c>
      <c r="AV1066" s="51">
        <v>130</v>
      </c>
      <c r="AW1066" s="51" t="s">
        <v>469</v>
      </c>
      <c r="AX1066" s="51">
        <v>2.5125764157650363</v>
      </c>
      <c r="AY1066" s="51">
        <v>1.1574970765545574</v>
      </c>
      <c r="AZ1066" s="51">
        <v>1.3140152711339506</v>
      </c>
      <c r="BA1066" s="51">
        <v>2.8848465469415885</v>
      </c>
      <c r="BB1066" s="51">
        <v>3.6047450490103707</v>
      </c>
      <c r="BC1066" s="51">
        <v>10.091025716158532</v>
      </c>
      <c r="BD1066" s="51">
        <v>0.86818122772106709</v>
      </c>
      <c r="BE1066" s="51">
        <v>1.9405253424732682</v>
      </c>
      <c r="BF1066" s="51">
        <v>3.127030098929803</v>
      </c>
      <c r="BG1066" s="51">
        <v>1.6264720454042934</v>
      </c>
      <c r="BH1066" s="51">
        <v>9.6660207413890991</v>
      </c>
      <c r="BI1066" s="51">
        <v>0.48238095939002468</v>
      </c>
      <c r="BJ1066" s="52">
        <f t="shared" si="79"/>
        <v>3.2729430409059659</v>
      </c>
      <c r="BK1066" s="51">
        <f t="shared" si="80"/>
        <v>3.2571692520826936</v>
      </c>
      <c r="BM1066" s="51">
        <v>130</v>
      </c>
      <c r="BN1066" s="51" t="s">
        <v>469</v>
      </c>
      <c r="BO1066" s="51">
        <v>1.1699970951694871</v>
      </c>
      <c r="BP1066" s="51">
        <v>3.258837392523068</v>
      </c>
      <c r="BQ1066" s="51">
        <v>1.7811603930022106</v>
      </c>
      <c r="BR1066" s="51">
        <v>1.4864858366964508</v>
      </c>
      <c r="BS1066" s="51">
        <v>1.5109465110892548</v>
      </c>
      <c r="BT1066" s="51">
        <v>2.6664467464446817</v>
      </c>
      <c r="BU1066" s="51">
        <v>5.1654340530764422</v>
      </c>
      <c r="BV1066" s="51">
        <v>1.7499657725900657</v>
      </c>
      <c r="BW1066" s="51">
        <v>0.95206636714991633</v>
      </c>
      <c r="BX1066" s="51">
        <v>3.2464505611905978</v>
      </c>
      <c r="BY1066" s="51">
        <v>1.970880858892575</v>
      </c>
      <c r="BZ1066" s="51">
        <v>2.3619136920579789</v>
      </c>
      <c r="CA1066" s="51">
        <v>1.2093900809889171</v>
      </c>
      <c r="CB1066" s="51">
        <v>1.9062462987770168</v>
      </c>
      <c r="CC1066" s="51">
        <v>0.55431778036375789</v>
      </c>
      <c r="CD1066" s="51">
        <v>1.1913214484196464</v>
      </c>
      <c r="CE1066" s="51">
        <v>1.4654480650651738</v>
      </c>
      <c r="CF1066" s="51">
        <v>1.5430469465738119</v>
      </c>
      <c r="CG1066" s="51">
        <v>1.0967361516769072</v>
      </c>
      <c r="CH1066" s="51">
        <v>2.3094461787149156</v>
      </c>
      <c r="CI1066" s="51">
        <v>1.0883177723726103</v>
      </c>
      <c r="CJ1066" s="51">
        <v>0.4214256063256277</v>
      </c>
      <c r="CK1066" s="51">
        <v>1.2412725467076962</v>
      </c>
      <c r="CL1066" s="51">
        <v>3.4474368803652338</v>
      </c>
      <c r="CM1066" s="51">
        <v>0.72463476822962869</v>
      </c>
      <c r="CN1066" s="52">
        <f t="shared" si="73"/>
        <v>1.8207850321785468</v>
      </c>
      <c r="CO1066" s="51">
        <f t="shared" si="74"/>
        <v>1.0750198999757059</v>
      </c>
      <c r="CR1066" s="51">
        <v>130</v>
      </c>
      <c r="CS1066" s="51" t="s">
        <v>469</v>
      </c>
      <c r="CT1066" s="51">
        <v>3.999331616630863</v>
      </c>
      <c r="CU1066" s="51">
        <v>3.5113463098636224</v>
      </c>
      <c r="CV1066" s="51">
        <v>2.1778385715569688</v>
      </c>
      <c r="CW1066" s="51">
        <v>1.3976650756063518</v>
      </c>
      <c r="CX1066" s="51">
        <v>0.29390356513413374</v>
      </c>
      <c r="CY1066" s="51">
        <v>2.7918360673929943</v>
      </c>
      <c r="CZ1066" s="51">
        <v>1.4663029018629414</v>
      </c>
      <c r="DA1066" s="51">
        <v>0.87405388297481246</v>
      </c>
      <c r="DB1066" s="51">
        <v>1.6000378528420145</v>
      </c>
      <c r="DC1066" s="52">
        <f t="shared" si="75"/>
        <v>2.0124795382071894</v>
      </c>
      <c r="DD1066" s="51">
        <f t="shared" si="76"/>
        <v>1.2209040309981767</v>
      </c>
    </row>
    <row r="1067" spans="1:108" x14ac:dyDescent="0.2">
      <c r="A1067" s="51">
        <v>131</v>
      </c>
      <c r="B1067" s="51" t="s">
        <v>469</v>
      </c>
      <c r="C1067" s="51">
        <v>4.1908204404656768</v>
      </c>
      <c r="D1067" s="51">
        <v>3.9936089747722878</v>
      </c>
      <c r="E1067" s="51">
        <v>7.3875179394974078</v>
      </c>
      <c r="F1067" s="51">
        <v>2.3286853784905936</v>
      </c>
      <c r="G1067" s="51">
        <v>2.4136819891835604</v>
      </c>
      <c r="H1067" s="51">
        <v>4.9152135414992308</v>
      </c>
      <c r="I1067" s="51">
        <v>3.8476442520128615</v>
      </c>
      <c r="J1067" s="51">
        <v>1.3867752444163273</v>
      </c>
      <c r="K1067" s="51">
        <v>1.4247756216634382</v>
      </c>
      <c r="L1067" s="51">
        <v>2.2990360981700717</v>
      </c>
      <c r="M1067" s="51">
        <v>1.691696281199037</v>
      </c>
      <c r="N1067" s="51">
        <v>1.204519955030469</v>
      </c>
      <c r="O1067" s="51">
        <v>0.37277245487578425</v>
      </c>
      <c r="P1067" s="51">
        <v>0.50812139200345918</v>
      </c>
      <c r="Q1067" s="51">
        <v>0.86123733357612098</v>
      </c>
      <c r="R1067" s="51">
        <v>1.0975213207195709</v>
      </c>
      <c r="S1067" s="51">
        <v>1.0799962316459517</v>
      </c>
      <c r="T1067" s="51">
        <v>3.4698973078356166</v>
      </c>
      <c r="U1067" s="51">
        <v>0.57716108393138232</v>
      </c>
      <c r="V1067" s="51">
        <v>3.1593472905692428</v>
      </c>
      <c r="W1067" s="51">
        <v>0.64058197255475491</v>
      </c>
      <c r="X1067" s="51">
        <v>2.8246635472315238</v>
      </c>
      <c r="Y1067" s="51">
        <v>6.2270589725819612</v>
      </c>
      <c r="Z1067" s="51">
        <v>0.86353666575545962</v>
      </c>
      <c r="AA1067" s="51">
        <v>1.3478384721265642</v>
      </c>
      <c r="AB1067" s="51">
        <v>0.96080368319393883</v>
      </c>
      <c r="AC1067" s="51">
        <v>2.1235738540549738</v>
      </c>
      <c r="AD1067" s="51">
        <v>0.17165044217996228</v>
      </c>
      <c r="AE1067" s="51">
        <v>2.4522610186084526</v>
      </c>
      <c r="AF1067" s="51">
        <v>4.8872938391389322</v>
      </c>
      <c r="AG1067" s="51">
        <v>3.6694447737475895</v>
      </c>
      <c r="AH1067" s="51">
        <v>0.81423843700959408</v>
      </c>
      <c r="AI1067" s="51">
        <v>0.63845459191188314</v>
      </c>
      <c r="AJ1067" s="51">
        <v>1.3264380640914801</v>
      </c>
      <c r="AK1067" s="51">
        <v>1.8501026841622528</v>
      </c>
      <c r="AL1067" s="51">
        <v>1.1592465503034783</v>
      </c>
      <c r="AM1067" s="51">
        <v>0.62524358941796876</v>
      </c>
      <c r="AN1067" s="51">
        <v>4.8566027701874734</v>
      </c>
      <c r="AO1067" s="51">
        <v>0.82508268501870663</v>
      </c>
      <c r="AP1067" s="51">
        <v>2.1561587793689059</v>
      </c>
      <c r="AQ1067" s="51">
        <v>5.3324830220517923</v>
      </c>
      <c r="AR1067" s="52">
        <f t="shared" si="77"/>
        <v>2.2917753303964812</v>
      </c>
      <c r="AS1067" s="51">
        <f t="shared" si="78"/>
        <v>1.7767063236268832</v>
      </c>
      <c r="AV1067" s="51">
        <v>131</v>
      </c>
      <c r="AW1067" s="51" t="s">
        <v>469</v>
      </c>
      <c r="AX1067" s="51">
        <v>1.7263325837016636</v>
      </c>
      <c r="AY1067" s="51">
        <v>0.95792786006260111</v>
      </c>
      <c r="AZ1067" s="51">
        <v>0.9226073643352557</v>
      </c>
      <c r="BA1067" s="51">
        <v>2.5600636828651546</v>
      </c>
      <c r="BB1067" s="51">
        <v>2.5113957028338829</v>
      </c>
      <c r="BC1067" s="51">
        <v>7.0249512199487674</v>
      </c>
      <c r="BD1067" s="51">
        <v>0.75705195027430261</v>
      </c>
      <c r="BE1067" s="51">
        <v>1.4484622964482359</v>
      </c>
      <c r="BF1067" s="51">
        <v>3.7736066552069323</v>
      </c>
      <c r="BG1067" s="51">
        <v>1.233859563649552</v>
      </c>
      <c r="BH1067" s="51">
        <v>8.3913794430208259</v>
      </c>
      <c r="BI1067" s="51">
        <v>0.25262055920884019</v>
      </c>
      <c r="BJ1067" s="52">
        <f t="shared" si="79"/>
        <v>2.6300215734630012</v>
      </c>
      <c r="BK1067" s="51">
        <f t="shared" si="80"/>
        <v>2.5826878068240866</v>
      </c>
      <c r="BM1067" s="51">
        <v>131</v>
      </c>
      <c r="BN1067" s="51" t="s">
        <v>469</v>
      </c>
      <c r="BO1067" s="51">
        <v>1.0307019762336129</v>
      </c>
      <c r="BP1067" s="51">
        <v>2.7374240871654485</v>
      </c>
      <c r="BQ1067" s="51">
        <v>1.3098377146562965</v>
      </c>
      <c r="BR1067" s="51">
        <v>1.2234955240272152</v>
      </c>
      <c r="BS1067" s="51">
        <v>1.2228855480155814</v>
      </c>
      <c r="BT1067" s="51">
        <v>3.0930782258758307</v>
      </c>
      <c r="BU1067" s="51"/>
      <c r="BV1067" s="51">
        <v>1.4134338932458221</v>
      </c>
      <c r="BW1067" s="51">
        <v>0.96249043928767808</v>
      </c>
      <c r="BX1067" s="51">
        <v>2.8857338321694201</v>
      </c>
      <c r="BY1067" s="51">
        <v>1.6334023883098336</v>
      </c>
      <c r="BZ1067" s="51">
        <v>2.026675623644755</v>
      </c>
      <c r="CA1067" s="51">
        <v>1.2957750867738398</v>
      </c>
      <c r="CB1067" s="51">
        <v>1.8333293521426524</v>
      </c>
      <c r="CC1067" s="51">
        <v>0.48945101255061035</v>
      </c>
      <c r="CD1067" s="51">
        <v>0.90154198767552307</v>
      </c>
      <c r="CE1067" s="51"/>
      <c r="CF1067" s="51">
        <v>1.3560059978207011</v>
      </c>
      <c r="CG1067" s="51">
        <v>1.1107070016398302</v>
      </c>
      <c r="CH1067" s="51">
        <v>2.0450011256539611</v>
      </c>
      <c r="CI1067" s="51">
        <v>1.0306035142409731</v>
      </c>
      <c r="CJ1067" s="51">
        <v>0.2186648623819229</v>
      </c>
      <c r="CK1067" s="51">
        <v>1.1216324370807578</v>
      </c>
      <c r="CL1067" s="51">
        <v>3.0725538144137037</v>
      </c>
      <c r="CM1067" s="51">
        <v>0.51030842221610084</v>
      </c>
      <c r="CN1067" s="52">
        <f t="shared" si="73"/>
        <v>1.5010753855313945</v>
      </c>
      <c r="CO1067" s="51">
        <f t="shared" si="74"/>
        <v>0.81043782076529913</v>
      </c>
      <c r="CR1067" s="51">
        <v>131</v>
      </c>
      <c r="CS1067" s="51" t="s">
        <v>469</v>
      </c>
      <c r="CT1067" s="51">
        <v>2.3356210163475426</v>
      </c>
      <c r="CU1067" s="51">
        <v>3.8539467611421117</v>
      </c>
      <c r="CV1067" s="51">
        <v>1.954479447658086</v>
      </c>
      <c r="CW1067" s="51">
        <v>1.3598785827211404</v>
      </c>
      <c r="CX1067" s="51">
        <v>0.25176809439908587</v>
      </c>
      <c r="CY1067" s="51">
        <v>2.199650566516032</v>
      </c>
      <c r="CZ1067" s="51">
        <v>1.4479981695473703</v>
      </c>
      <c r="DA1067" s="51">
        <v>0.8813941629247698</v>
      </c>
      <c r="DB1067" s="51">
        <v>2.0068227878776423</v>
      </c>
      <c r="DC1067" s="52">
        <f t="shared" si="75"/>
        <v>1.8101732876815315</v>
      </c>
      <c r="DD1067" s="51">
        <f t="shared" si="76"/>
        <v>1.0179321390316722</v>
      </c>
    </row>
    <row r="1068" spans="1:108" x14ac:dyDescent="0.2">
      <c r="A1068" s="51">
        <v>132</v>
      </c>
      <c r="B1068" s="51" t="s">
        <v>469</v>
      </c>
      <c r="C1068" s="51">
        <v>3.8046600282683087</v>
      </c>
      <c r="D1068" s="51">
        <v>3.7901842423048442</v>
      </c>
      <c r="E1068" s="51">
        <v>5.4914536620766441</v>
      </c>
      <c r="F1068" s="51">
        <v>1.8384374175121472</v>
      </c>
      <c r="G1068" s="51">
        <v>1.8135952310093673</v>
      </c>
      <c r="H1068" s="51">
        <v>3.7766709347804999</v>
      </c>
      <c r="I1068" s="51">
        <v>3.1649975882172527</v>
      </c>
      <c r="J1068" s="51">
        <v>1.3696537797267461</v>
      </c>
      <c r="K1068" s="51">
        <v>1.335729339720706</v>
      </c>
      <c r="L1068" s="51">
        <v>1.5963116143931984</v>
      </c>
      <c r="M1068" s="51">
        <v>1.4783958667715034</v>
      </c>
      <c r="N1068" s="51">
        <v>1.1259757819047345</v>
      </c>
      <c r="O1068" s="51">
        <v>0.28096938631074442</v>
      </c>
      <c r="P1068" s="51">
        <v>0.38201901351941286</v>
      </c>
      <c r="Q1068" s="51">
        <v>0.74331706280900722</v>
      </c>
      <c r="R1068" s="51">
        <v>1.0551547176830849</v>
      </c>
      <c r="S1068" s="51">
        <v>1.0194369760403512</v>
      </c>
      <c r="T1068" s="51">
        <v>2.6427696588657592</v>
      </c>
      <c r="U1068" s="51">
        <v>0.42325119770491498</v>
      </c>
      <c r="V1068" s="51">
        <v>2.4442082858064347</v>
      </c>
      <c r="W1068" s="51">
        <v>0.61797147347266124</v>
      </c>
      <c r="X1068" s="51">
        <v>2.7026689325708912</v>
      </c>
      <c r="Y1068" s="51">
        <v>5.0449743496637138</v>
      </c>
      <c r="Z1068" s="51">
        <v>0.74616360398921566</v>
      </c>
      <c r="AA1068" s="51">
        <v>1.212513002337172</v>
      </c>
      <c r="AB1068" s="51">
        <v>0.82892798394086886</v>
      </c>
      <c r="AC1068" s="51">
        <v>1.7920275166944817</v>
      </c>
      <c r="AD1068" s="51">
        <v>0.1430417549034336</v>
      </c>
      <c r="AE1068" s="51">
        <v>1.9905877549172557</v>
      </c>
      <c r="AF1068" s="51">
        <v>3.8079241014308178</v>
      </c>
      <c r="AG1068" s="51">
        <v>2.6900065284075043</v>
      </c>
      <c r="AH1068" s="51">
        <v>0.5788979091162556</v>
      </c>
      <c r="AI1068" s="51">
        <v>0.69606015603994531</v>
      </c>
      <c r="AJ1068" s="51">
        <v>1.5676206484560091</v>
      </c>
      <c r="AK1068" s="51">
        <v>1.3385202444332458</v>
      </c>
      <c r="AL1068" s="51">
        <v>1.1905800785026304</v>
      </c>
      <c r="AM1068" s="51">
        <v>0.53493126167013083</v>
      </c>
      <c r="AN1068" s="51">
        <v>3.9760097390233633</v>
      </c>
      <c r="AO1068" s="51">
        <v>0.80365248121820154</v>
      </c>
      <c r="AP1068" s="51">
        <v>2.6769272960314647</v>
      </c>
      <c r="AQ1068" s="51">
        <v>4.4768972959085485</v>
      </c>
      <c r="AR1068" s="52">
        <f t="shared" si="77"/>
        <v>1.926685265808622</v>
      </c>
      <c r="AS1068" s="51">
        <f t="shared" si="78"/>
        <v>1.4026513090777795</v>
      </c>
      <c r="AV1068" s="51">
        <v>132</v>
      </c>
      <c r="AW1068" s="51" t="s">
        <v>469</v>
      </c>
      <c r="AX1068" s="51">
        <v>1.3414839065117463</v>
      </c>
      <c r="AY1068" s="51">
        <v>0.57874716980890717</v>
      </c>
      <c r="AZ1068" s="51">
        <v>0.6989462510520621</v>
      </c>
      <c r="BA1068" s="51">
        <v>2.2352808187887212</v>
      </c>
      <c r="BB1068" s="51">
        <v>1.7559876267619454</v>
      </c>
      <c r="BC1068" s="51">
        <v>5.174733851546323</v>
      </c>
      <c r="BD1068" s="51">
        <v>0.7153793046846777</v>
      </c>
      <c r="BE1068" s="51">
        <v>1.2266874827857512</v>
      </c>
      <c r="BF1068" s="51">
        <v>1.4577131519198809</v>
      </c>
      <c r="BG1068" s="51">
        <v>1.0282118162466125</v>
      </c>
      <c r="BH1068" s="51">
        <v>7.286690609114574</v>
      </c>
      <c r="BI1068" s="51">
        <v>0.23661778947476267</v>
      </c>
      <c r="BJ1068" s="52">
        <f t="shared" si="79"/>
        <v>1.9780399815579972</v>
      </c>
      <c r="BK1068" s="51">
        <f t="shared" si="80"/>
        <v>2.1347477064004683</v>
      </c>
      <c r="BM1068" s="51">
        <v>132</v>
      </c>
      <c r="BN1068" s="51" t="s">
        <v>469</v>
      </c>
      <c r="BO1068" s="51">
        <v>1.086455125475901</v>
      </c>
      <c r="BP1068" s="51">
        <v>2.1474024308803696</v>
      </c>
      <c r="BQ1068" s="51">
        <v>0.81659357565018909</v>
      </c>
      <c r="BR1068" s="51">
        <v>1.2273045914993006</v>
      </c>
      <c r="BS1068" s="51">
        <v>1.1522281993596792</v>
      </c>
      <c r="BT1068" s="51">
        <v>2.8382853737299603</v>
      </c>
      <c r="BU1068" s="51">
        <v>2.0661736212305768</v>
      </c>
      <c r="BV1068" s="51">
        <v>1.4882201228169416</v>
      </c>
      <c r="BW1068" s="51">
        <v>0.84087404054507042</v>
      </c>
      <c r="BX1068" s="51">
        <v>2.3446587386376541</v>
      </c>
      <c r="BY1068" s="51">
        <v>1.3634173902629554</v>
      </c>
      <c r="BZ1068" s="51">
        <v>2.2552458940331697</v>
      </c>
      <c r="CA1068" s="51">
        <v>1.3821600925587623</v>
      </c>
      <c r="CB1068" s="51">
        <v>1.749993862116485</v>
      </c>
      <c r="CC1068" s="51">
        <v>0.45996545640035674</v>
      </c>
      <c r="CD1068" s="51">
        <v>0.93373234605761291</v>
      </c>
      <c r="CE1068" s="51">
        <v>1.0901515107150728</v>
      </c>
      <c r="CF1068" s="51">
        <v>1.3326318910852906</v>
      </c>
      <c r="CG1068" s="51">
        <v>0.92908307805271984</v>
      </c>
      <c r="CH1068" s="51">
        <v>2.3094461787149156</v>
      </c>
      <c r="CI1068" s="51">
        <v>0.84097482856595307</v>
      </c>
      <c r="CJ1068" s="51">
        <v>0.17493058132847872</v>
      </c>
      <c r="CK1068" s="51">
        <v>0.81256129930073917</v>
      </c>
      <c r="CL1068" s="51">
        <v>3.0505040041227796</v>
      </c>
      <c r="CM1068" s="51">
        <v>0.56134010425803582</v>
      </c>
      <c r="CN1068" s="52">
        <f t="shared" si="73"/>
        <v>1.4101733734959592</v>
      </c>
      <c r="CO1068" s="51">
        <f t="shared" si="74"/>
        <v>0.75008660852278175</v>
      </c>
      <c r="CR1068" s="51">
        <v>132</v>
      </c>
      <c r="CS1068" s="51" t="s">
        <v>469</v>
      </c>
      <c r="CT1068" s="51">
        <v>2.3839693748424335</v>
      </c>
      <c r="CU1068" s="51">
        <v>2.6549685079637557</v>
      </c>
      <c r="CV1068" s="51">
        <v>1.4798044536432879</v>
      </c>
      <c r="CW1068" s="51">
        <v>1.322092089835929</v>
      </c>
      <c r="CX1068" s="51">
        <v>0.24354935433929603</v>
      </c>
      <c r="CY1068" s="51">
        <v>1.8612240449286628</v>
      </c>
      <c r="CZ1068" s="51">
        <v>1.0855412724576547</v>
      </c>
      <c r="DA1068" s="51">
        <v>0.9805514028827661</v>
      </c>
      <c r="DB1068" s="51">
        <v>2.1288593841514967</v>
      </c>
      <c r="DC1068" s="52">
        <f t="shared" si="75"/>
        <v>1.5711733205605869</v>
      </c>
      <c r="DD1068" s="51">
        <f t="shared" si="76"/>
        <v>0.76223687780904659</v>
      </c>
    </row>
    <row r="1069" spans="1:108" x14ac:dyDescent="0.2">
      <c r="A1069" s="51">
        <v>133</v>
      </c>
      <c r="B1069" s="51" t="s">
        <v>469</v>
      </c>
      <c r="C1069" s="51">
        <v>3.4955727847605389</v>
      </c>
      <c r="D1069" s="51">
        <v>3.3725864805483776</v>
      </c>
      <c r="E1069" s="51">
        <v>4.0067878940842192</v>
      </c>
      <c r="F1069" s="51">
        <v>1.6913559696318388</v>
      </c>
      <c r="G1069" s="51">
        <v>1.2535133422955365</v>
      </c>
      <c r="H1069" s="51">
        <v>2.9852705210787018</v>
      </c>
      <c r="I1069" s="51">
        <v>3.6304371896988856</v>
      </c>
      <c r="J1069" s="51">
        <v>1.2155676414582652</v>
      </c>
      <c r="K1069" s="51">
        <v>1.1220112409422041</v>
      </c>
      <c r="L1069" s="51">
        <v>1.4835294657511773</v>
      </c>
      <c r="M1069" s="51">
        <v>1.2945155730638924</v>
      </c>
      <c r="N1069" s="51">
        <v>1.0081406685980034</v>
      </c>
      <c r="O1069" s="51">
        <v>0.22811161741797045</v>
      </c>
      <c r="P1069" s="51">
        <v>0.36718218291381893</v>
      </c>
      <c r="Q1069" s="51">
        <v>0.95178266015630508</v>
      </c>
      <c r="R1069" s="51">
        <v>1.099920168753262</v>
      </c>
      <c r="S1069" s="51">
        <v>1.0093458431375459</v>
      </c>
      <c r="T1069" s="51">
        <v>3.0058980608449395</v>
      </c>
      <c r="U1069" s="51">
        <v>0.42325119770491498</v>
      </c>
      <c r="V1069" s="51">
        <v>2.3805319530071398</v>
      </c>
      <c r="W1069" s="51">
        <v>0.54260856928470813</v>
      </c>
      <c r="X1069" s="51">
        <v>2.3742212991067868</v>
      </c>
      <c r="Y1069" s="51">
        <v>4.3589386753942403</v>
      </c>
      <c r="Z1069" s="51">
        <v>0.71262721157066278</v>
      </c>
      <c r="AA1069" s="51">
        <v>1.028472679572775</v>
      </c>
      <c r="AB1069" s="51">
        <v>0.88544447983270846</v>
      </c>
      <c r="AC1069" s="51">
        <v>1.6031721173548306</v>
      </c>
      <c r="AD1069" s="51">
        <v>0.16347677174084121</v>
      </c>
      <c r="AE1069" s="51">
        <v>2.24840525974711</v>
      </c>
      <c r="AF1069" s="51">
        <v>2.8819681452469998</v>
      </c>
      <c r="AG1069" s="51">
        <v>2.1175184761678922</v>
      </c>
      <c r="AH1069" s="51">
        <v>0.47593538803812219</v>
      </c>
      <c r="AI1069" s="51">
        <v>0.83047050563830216</v>
      </c>
      <c r="AJ1069" s="51">
        <v>1.4470293562737446</v>
      </c>
      <c r="AK1069" s="51">
        <v>1.1563145380108346</v>
      </c>
      <c r="AL1069" s="51">
        <v>0.89815637364617995</v>
      </c>
      <c r="AM1069" s="51">
        <v>0.59050719928221296</v>
      </c>
      <c r="AN1069" s="51">
        <v>3.2199458285426918</v>
      </c>
      <c r="AO1069" s="51">
        <v>0.76078766501735573</v>
      </c>
      <c r="AP1069" s="51">
        <v>2.9510128236040933</v>
      </c>
      <c r="AQ1069" s="51">
        <v>3.4919798908086683</v>
      </c>
      <c r="AR1069" s="52">
        <f t="shared" si="77"/>
        <v>1.7259586758470558</v>
      </c>
      <c r="AS1069" s="51">
        <f t="shared" si="78"/>
        <v>1.171992010498341</v>
      </c>
      <c r="AV1069" s="51">
        <v>133</v>
      </c>
      <c r="AW1069" s="51" t="s">
        <v>469</v>
      </c>
      <c r="AX1069" s="51">
        <v>1.1105796765820621</v>
      </c>
      <c r="AY1069" s="51">
        <v>0.46565968052340256</v>
      </c>
      <c r="AZ1069" s="51">
        <v>0.59643474770508065</v>
      </c>
      <c r="BA1069" s="51">
        <v>1.9487109400328722</v>
      </c>
      <c r="BB1069" s="51">
        <v>1.2788889371494483</v>
      </c>
      <c r="BC1069" s="51">
        <v>3.7532980901878155</v>
      </c>
      <c r="BD1069" s="51">
        <v>0.72232696815737996</v>
      </c>
      <c r="BE1069" s="51">
        <v>1.1989663439235194</v>
      </c>
      <c r="BF1069" s="51">
        <v>1.6340552905961176</v>
      </c>
      <c r="BG1069" s="51">
        <v>0.98147736285068321</v>
      </c>
      <c r="BH1069" s="51">
        <v>5.3853547876476755</v>
      </c>
      <c r="BI1069" s="51">
        <v>0.21146963930018584</v>
      </c>
      <c r="BJ1069" s="52">
        <f t="shared" si="79"/>
        <v>1.6072685387213539</v>
      </c>
      <c r="BK1069" s="51">
        <f t="shared" si="80"/>
        <v>1.5113107066399432</v>
      </c>
      <c r="BM1069" s="51">
        <v>133</v>
      </c>
      <c r="BN1069" s="51" t="s">
        <v>469</v>
      </c>
      <c r="BO1069" s="51">
        <v>0.87052136487434206</v>
      </c>
      <c r="BP1069" s="51">
        <v>1.8661127083849289</v>
      </c>
      <c r="BQ1069" s="51">
        <v>0.76178766916935503</v>
      </c>
      <c r="BR1069" s="51">
        <v>0.84234179117566066</v>
      </c>
      <c r="BS1069" s="51">
        <v>0.99461097023017031</v>
      </c>
      <c r="BT1069" s="51">
        <v>2.4886864742248993</v>
      </c>
      <c r="BU1069" s="51">
        <v>2.7931676326747619</v>
      </c>
      <c r="BV1069" s="51">
        <v>1.4956968996563156</v>
      </c>
      <c r="BW1069" s="51">
        <v>0.87214625695835524</v>
      </c>
      <c r="BX1069" s="51">
        <v>2.1242216536751353</v>
      </c>
      <c r="BY1069" s="51">
        <v>1.2689243071320622</v>
      </c>
      <c r="BZ1069" s="51">
        <v>2.4990571081736892</v>
      </c>
      <c r="CA1069" s="51">
        <v>1.1517994189608294</v>
      </c>
      <c r="CB1069" s="51">
        <v>1.4583303612817806</v>
      </c>
      <c r="CC1069" s="51">
        <v>0.37740929585360444</v>
      </c>
      <c r="CD1069" s="51">
        <v>0.83713477678921766</v>
      </c>
      <c r="CE1069" s="51">
        <v>0.87569318561237386</v>
      </c>
      <c r="CF1069" s="51">
        <v>1.3326318910852906</v>
      </c>
      <c r="CG1069" s="51">
        <v>0.81731340428022359</v>
      </c>
      <c r="CH1069" s="51">
        <v>1.6042738769871634</v>
      </c>
      <c r="CI1069" s="51">
        <v>0.9399106492234901</v>
      </c>
      <c r="CJ1069" s="51">
        <v>0.1431256158946915</v>
      </c>
      <c r="CK1069" s="51">
        <v>0.68294930046861391</v>
      </c>
      <c r="CL1069" s="51">
        <v>2.484506452980654</v>
      </c>
      <c r="CM1069" s="51">
        <v>0.52051223916351319</v>
      </c>
      <c r="CN1069" s="52">
        <f t="shared" si="73"/>
        <v>1.2841146121964451</v>
      </c>
      <c r="CO1069" s="51">
        <f t="shared" si="74"/>
        <v>0.72317269173538368</v>
      </c>
      <c r="CR1069" s="51">
        <v>133</v>
      </c>
      <c r="CS1069" s="51" t="s">
        <v>469</v>
      </c>
      <c r="CT1069" s="51">
        <v>2.1065491291390432</v>
      </c>
      <c r="CU1069" s="51">
        <v>1.8841791557353338</v>
      </c>
      <c r="CV1069" s="51">
        <v>1.1912843996834206</v>
      </c>
      <c r="CW1069" s="51">
        <v>1.0073255272220758</v>
      </c>
      <c r="CX1069" s="51">
        <v>0.19216817098387243</v>
      </c>
      <c r="CY1069" s="51">
        <v>1.7342836433829325</v>
      </c>
      <c r="CZ1069" s="51">
        <v>1.1953749384514007</v>
      </c>
      <c r="DA1069" s="51">
        <v>0.97688126290778754</v>
      </c>
      <c r="DB1069" s="51">
        <v>1.7763116966118417</v>
      </c>
      <c r="DC1069" s="52">
        <f t="shared" si="75"/>
        <v>1.3404842137908564</v>
      </c>
      <c r="DD1069" s="51">
        <f t="shared" si="76"/>
        <v>0.59504538343377555</v>
      </c>
    </row>
    <row r="1070" spans="1:108" x14ac:dyDescent="0.2">
      <c r="A1070" s="51">
        <v>134</v>
      </c>
      <c r="B1070" s="51" t="s">
        <v>469</v>
      </c>
      <c r="C1070" s="51">
        <v>3.5535763034650811</v>
      </c>
      <c r="D1070" s="51">
        <v>3.3940390237947278</v>
      </c>
      <c r="E1070" s="51">
        <v>3.4701689836268628</v>
      </c>
      <c r="F1070" s="51">
        <v>1.299155583824289</v>
      </c>
      <c r="G1070" s="51">
        <v>0.81345154847029577</v>
      </c>
      <c r="H1070" s="51">
        <v>1.9670756192347381</v>
      </c>
      <c r="I1070" s="51">
        <v>1.7609168292709489</v>
      </c>
      <c r="J1070" s="51">
        <v>0.98158681325665542</v>
      </c>
      <c r="K1070" s="51">
        <v>0.94391282529345255</v>
      </c>
      <c r="L1070" s="51">
        <v>1.179884670269705</v>
      </c>
      <c r="M1070" s="51">
        <v>0.94146504600863234</v>
      </c>
      <c r="N1070" s="51">
        <v>0.70701067984038612</v>
      </c>
      <c r="O1070" s="51">
        <v>0.18638622743789213</v>
      </c>
      <c r="P1070" s="51">
        <v>0.27074812480920923</v>
      </c>
      <c r="Q1070" s="51">
        <v>0.73910529968587424</v>
      </c>
      <c r="R1070" s="51">
        <v>1.015985811305713</v>
      </c>
      <c r="S1070" s="51">
        <v>1.029532261672746</v>
      </c>
      <c r="T1070" s="51">
        <v>1.8156420098959019</v>
      </c>
      <c r="U1070" s="51">
        <v>0.41844064801970138</v>
      </c>
      <c r="V1070" s="51">
        <v>2.1454170142884235</v>
      </c>
      <c r="W1070" s="51">
        <v>0.46724566509675491</v>
      </c>
      <c r="X1070" s="51">
        <v>2.477447808508523</v>
      </c>
      <c r="Y1070" s="51">
        <v>4.0317552365721712</v>
      </c>
      <c r="Z1070" s="51">
        <v>0.55333409045109661</v>
      </c>
      <c r="AA1070" s="51">
        <v>0.81195059166983763</v>
      </c>
      <c r="AB1070" s="51">
        <v>0.71589111665174543</v>
      </c>
      <c r="AC1070" s="51">
        <v>1.3135944139266778</v>
      </c>
      <c r="AD1070" s="51">
        <v>0.16347677174084121</v>
      </c>
      <c r="AE1070" s="51">
        <v>1.570887479004538</v>
      </c>
      <c r="AF1070" s="51">
        <v>2.3285865834262438</v>
      </c>
      <c r="AG1070" s="51">
        <v>1.9519777792206665</v>
      </c>
      <c r="AH1070" s="51">
        <v>0.40239137851465412</v>
      </c>
      <c r="AI1070" s="51">
        <v>0.65765578827945681</v>
      </c>
      <c r="AJ1070" s="51">
        <v>1.205863309387573</v>
      </c>
      <c r="AK1070" s="51">
        <v>1.3735606905222981</v>
      </c>
      <c r="AL1070" s="51">
        <v>0.77283354001738958</v>
      </c>
      <c r="AM1070" s="51">
        <v>0.71555591716580669</v>
      </c>
      <c r="AN1070" s="51">
        <v>2.8018869173403509</v>
      </c>
      <c r="AO1070" s="51">
        <v>0.80365248121820154</v>
      </c>
      <c r="AP1070" s="51">
        <v>1.8181189596502365</v>
      </c>
      <c r="AQ1070" s="51">
        <v>3.4720830242894349</v>
      </c>
      <c r="AR1070" s="52">
        <f t="shared" si="77"/>
        <v>1.4400792894177006</v>
      </c>
      <c r="AS1070" s="51">
        <f t="shared" si="78"/>
        <v>1.0293128120287118</v>
      </c>
      <c r="AV1070" s="51">
        <v>134</v>
      </c>
      <c r="AW1070" s="51" t="s">
        <v>469</v>
      </c>
      <c r="AX1070" s="51">
        <v>0.85767982819786892</v>
      </c>
      <c r="AY1070" s="51">
        <v>0.61200916204702371</v>
      </c>
      <c r="AZ1070" s="51">
        <v>0.65234906747277333</v>
      </c>
      <c r="BA1070" s="51">
        <v>1.7003402910233389</v>
      </c>
      <c r="BB1070" s="51">
        <v>0.98070225614163775</v>
      </c>
      <c r="BC1070" s="51">
        <v>2.766516299243325</v>
      </c>
      <c r="BD1070" s="51">
        <v>0.59036136791580307</v>
      </c>
      <c r="BE1070" s="51">
        <v>1.2405480522168673</v>
      </c>
      <c r="BF1070" s="51">
        <v>2.7273359224601266</v>
      </c>
      <c r="BG1070" s="51">
        <v>1.0001872966699061</v>
      </c>
      <c r="BH1070" s="51">
        <v>6.1926257161969591</v>
      </c>
      <c r="BI1070" s="51">
        <v>0.1977515686394368</v>
      </c>
      <c r="BJ1070" s="52">
        <f t="shared" si="79"/>
        <v>1.6265339023520886</v>
      </c>
      <c r="BK1070" s="51">
        <f t="shared" si="80"/>
        <v>1.6667892355805849</v>
      </c>
      <c r="BM1070" s="51">
        <v>134</v>
      </c>
      <c r="BN1070" s="51" t="s">
        <v>469</v>
      </c>
      <c r="BO1070" s="51">
        <v>1.0237401454258142</v>
      </c>
      <c r="BP1070" s="51">
        <v>1.5711018802423895</v>
      </c>
      <c r="BQ1070" s="51">
        <v>0.72890547817906437</v>
      </c>
      <c r="BR1070" s="51">
        <v>0.75467835361924884</v>
      </c>
      <c r="BS1070" s="51">
        <v>0.54894060449449511</v>
      </c>
      <c r="BT1070" s="51">
        <v>2.5360852315896998</v>
      </c>
      <c r="BU1070" s="51">
        <v>1.7600808220594732</v>
      </c>
      <c r="BV1070" s="51">
        <v>1.3760407784602626</v>
      </c>
      <c r="BW1070" s="51">
        <v>0.79917775199402419</v>
      </c>
      <c r="BX1070" s="51">
        <v>2.3045800181857237</v>
      </c>
      <c r="BY1070" s="51">
        <v>1.1429310612012207</v>
      </c>
      <c r="BZ1070" s="51">
        <v>2.1181024779174593</v>
      </c>
      <c r="CA1070" s="51">
        <v>0.8926444016060614</v>
      </c>
      <c r="CB1070" s="51">
        <v>1.5416615656051953</v>
      </c>
      <c r="CC1070" s="51">
        <v>0.43048232644578732</v>
      </c>
      <c r="CD1070" s="51">
        <v>1.1913214484196464</v>
      </c>
      <c r="CE1070" s="51">
        <v>0.70591766099135311</v>
      </c>
      <c r="CF1070" s="51">
        <v>1.8002198345071199</v>
      </c>
      <c r="CG1070" s="51">
        <v>1.0548236017881389</v>
      </c>
      <c r="CH1070" s="51">
        <v>1.7805633258104032</v>
      </c>
      <c r="CI1070" s="51">
        <v>0.91517839014051316</v>
      </c>
      <c r="CJ1070" s="51">
        <v>0.15505329579302396</v>
      </c>
      <c r="CK1070" s="51">
        <v>0.62811416476522441</v>
      </c>
      <c r="CL1070" s="51">
        <v>2.727075535934214</v>
      </c>
      <c r="CM1070" s="51">
        <v>0.64298743624383237</v>
      </c>
      <c r="CN1070" s="52">
        <f t="shared" si="73"/>
        <v>1.245216303656776</v>
      </c>
      <c r="CO1070" s="51">
        <f t="shared" si="74"/>
        <v>0.6839461867679888</v>
      </c>
      <c r="CR1070" s="51">
        <v>134</v>
      </c>
      <c r="CS1070" s="51" t="s">
        <v>469</v>
      </c>
      <c r="CT1070" s="51">
        <v>2.1436466117577648</v>
      </c>
      <c r="CU1070" s="51">
        <v>2.9119805095708013</v>
      </c>
      <c r="CV1070" s="51">
        <v>0.94932318386256198</v>
      </c>
      <c r="CW1070" s="51">
        <v>1.0073255272220758</v>
      </c>
      <c r="CX1070" s="51">
        <v>0.22196813269147914</v>
      </c>
      <c r="CY1070" s="51">
        <v>1.8189511856807083</v>
      </c>
      <c r="CZ1070" s="51">
        <v>0.8969898765665042</v>
      </c>
      <c r="DA1070" s="51">
        <v>0.81897005303334625</v>
      </c>
      <c r="DB1070" s="51">
        <v>1.6135943753080928</v>
      </c>
      <c r="DC1070" s="52">
        <f t="shared" si="75"/>
        <v>1.3758610506325928</v>
      </c>
      <c r="DD1070" s="51">
        <f t="shared" si="76"/>
        <v>0.82087382525243324</v>
      </c>
    </row>
    <row r="1071" spans="1:108" x14ac:dyDescent="0.2">
      <c r="A1071" s="51">
        <v>135</v>
      </c>
      <c r="B1071" s="51" t="s">
        <v>469</v>
      </c>
      <c r="C1071" s="51">
        <v>2.6972960478861436</v>
      </c>
      <c r="D1071" s="51">
        <v>3.0407107909836917</v>
      </c>
      <c r="E1071" s="51">
        <v>3.5059430870298636</v>
      </c>
      <c r="F1071" s="51">
        <v>1.225624945008098</v>
      </c>
      <c r="G1071" s="51">
        <v>0.74010791616608884</v>
      </c>
      <c r="H1071" s="51">
        <v>2.055051314886863</v>
      </c>
      <c r="I1071" s="51">
        <v>2.3272043905944328</v>
      </c>
      <c r="J1071" s="51">
        <v>0.77043069134240405</v>
      </c>
      <c r="K1071" s="51">
        <v>0.90829314216370216</v>
      </c>
      <c r="L1071" s="51">
        <v>1.015046476566595</v>
      </c>
      <c r="M1071" s="51">
        <v>0.77229481266098277</v>
      </c>
      <c r="N1071" s="51">
        <v>0.65463532867781038</v>
      </c>
      <c r="O1071" s="51">
        <v>0.23645990012903834</v>
      </c>
      <c r="P1071" s="51">
        <v>0.32267703192878827</v>
      </c>
      <c r="Q1071" s="51">
        <v>0.67382751961761789</v>
      </c>
      <c r="R1071" s="51">
        <v>1.0015973274184098</v>
      </c>
      <c r="S1071" s="51">
        <v>1.0093458431375459</v>
      </c>
      <c r="T1071" s="51">
        <v>2.1989479009084856</v>
      </c>
      <c r="U1071" s="51">
        <v>0.34629625459168129</v>
      </c>
      <c r="V1071" s="51">
        <v>1.7976447234113957</v>
      </c>
      <c r="W1071" s="51">
        <v>0.33913035580294254</v>
      </c>
      <c r="X1071" s="51">
        <v>2.2428407013388978</v>
      </c>
      <c r="Y1071" s="51">
        <v>3.3351719814713592</v>
      </c>
      <c r="Z1071" s="51">
        <v>0.50303208884248196</v>
      </c>
      <c r="AA1071" s="51">
        <v>0.72534220192196597</v>
      </c>
      <c r="AB1071" s="51">
        <v>1.0549978430136717</v>
      </c>
      <c r="AC1071" s="51">
        <v>1.0324100919494053</v>
      </c>
      <c r="AD1071" s="51">
        <v>0.14712943086259905</v>
      </c>
      <c r="AE1071" s="51">
        <v>1.5049320412006473</v>
      </c>
      <c r="AF1071" s="51">
        <v>1.8902653577487105</v>
      </c>
      <c r="AG1071" s="51">
        <v>1.3587964304106297</v>
      </c>
      <c r="AH1071" s="51">
        <v>0.32569597996735639</v>
      </c>
      <c r="AI1071" s="51">
        <v>0.65765578827945681</v>
      </c>
      <c r="AJ1071" s="51">
        <v>1.2862519916829636</v>
      </c>
      <c r="AK1071" s="51">
        <v>1.2824578373110926</v>
      </c>
      <c r="AL1071" s="51">
        <v>0.65795145606571037</v>
      </c>
      <c r="AM1071" s="51">
        <v>1.1254384609523438</v>
      </c>
      <c r="AN1071" s="51">
        <v>2.214823676695143</v>
      </c>
      <c r="AO1071" s="51">
        <v>0.65363664601483018</v>
      </c>
      <c r="AP1071" s="51">
        <v>1.4526653246840604</v>
      </c>
      <c r="AQ1071" s="51">
        <v>2.9448017354584044</v>
      </c>
      <c r="AR1071" s="52">
        <f t="shared" si="77"/>
        <v>1.3179234845557153</v>
      </c>
      <c r="AS1071" s="51">
        <f t="shared" si="78"/>
        <v>0.89679444886130588</v>
      </c>
      <c r="AV1071" s="51">
        <v>135</v>
      </c>
      <c r="AW1071" s="51" t="s">
        <v>469</v>
      </c>
      <c r="AX1071" s="51">
        <v>0.63224962096048298</v>
      </c>
      <c r="AY1071" s="51">
        <v>0.48561742325362112</v>
      </c>
      <c r="AZ1071" s="51">
        <v>0.58711377730425363</v>
      </c>
      <c r="BA1071" s="51">
        <v>1.8149654914108249</v>
      </c>
      <c r="BB1071" s="51">
        <v>0.74878049370366351</v>
      </c>
      <c r="BC1071" s="51">
        <v>2.5139466756792919</v>
      </c>
      <c r="BD1071" s="51">
        <v>0.52785239953136587</v>
      </c>
      <c r="BE1071" s="51">
        <v>1.0187760899366971</v>
      </c>
      <c r="BF1071" s="51">
        <v>3.3503990650268505</v>
      </c>
      <c r="BG1071" s="51">
        <v>0.82259098961175814</v>
      </c>
      <c r="BH1071" s="51">
        <v>5.3534873348755028</v>
      </c>
      <c r="BI1071" s="51">
        <v>0.18517913958894472</v>
      </c>
      <c r="BJ1071" s="52">
        <f t="shared" si="79"/>
        <v>1.503413208406938</v>
      </c>
      <c r="BK1071" s="51">
        <f t="shared" si="80"/>
        <v>1.5507647838175804</v>
      </c>
      <c r="BM1071" s="51">
        <v>135</v>
      </c>
      <c r="BN1071" s="51" t="s">
        <v>469</v>
      </c>
      <c r="BO1071" s="51">
        <v>0.85659770325874451</v>
      </c>
      <c r="BP1071" s="51">
        <v>1.5505216331177241</v>
      </c>
      <c r="BQ1071" s="51">
        <v>0.63573588812771642</v>
      </c>
      <c r="BR1071" s="51">
        <v>1.0405395368305312</v>
      </c>
      <c r="BS1071" s="51">
        <v>0.67938433843865942</v>
      </c>
      <c r="BT1071" s="51">
        <v>2.8205119062968582</v>
      </c>
      <c r="BU1071" s="51">
        <v>2.5253285622624415</v>
      </c>
      <c r="BV1071" s="51">
        <v>1.4508270080313819</v>
      </c>
      <c r="BW1071" s="51">
        <v>0.87214625695835524</v>
      </c>
      <c r="BX1071" s="51">
        <v>2.1843438568299338</v>
      </c>
      <c r="BY1071" s="51">
        <v>1.1249325550160254</v>
      </c>
      <c r="BZ1071" s="51">
        <v>2.0876268598265577</v>
      </c>
      <c r="CA1071" s="51">
        <v>0.83025566954237684</v>
      </c>
      <c r="CB1071" s="51">
        <v>1.2395795213786875</v>
      </c>
      <c r="CC1071" s="51">
        <v>0.37151121414528004</v>
      </c>
      <c r="CD1071" s="51">
        <v>0.86933838223237037</v>
      </c>
      <c r="CE1071" s="51">
        <v>0.57188396509197725</v>
      </c>
      <c r="CF1071" s="51">
        <v>1.683320443908171</v>
      </c>
      <c r="CG1071" s="51">
        <v>0.69855974256082298</v>
      </c>
      <c r="CH1071" s="51">
        <v>1.5866413054961412</v>
      </c>
      <c r="CI1071" s="51">
        <v>0.95639995266641276</v>
      </c>
      <c r="CJ1071" s="51">
        <v>0.14710205443457716</v>
      </c>
      <c r="CK1071" s="51">
        <v>0.50348811053569265</v>
      </c>
      <c r="CL1071" s="51">
        <v>2.1169753399597551</v>
      </c>
      <c r="CM1071" s="51">
        <v>0.84710996530994775</v>
      </c>
      <c r="CN1071" s="52">
        <f t="shared" si="73"/>
        <v>1.2100264708902857</v>
      </c>
      <c r="CO1071" s="51">
        <f t="shared" si="74"/>
        <v>0.69970396522535405</v>
      </c>
      <c r="CR1071" s="51">
        <v>135</v>
      </c>
      <c r="CS1071" s="51" t="s">
        <v>469</v>
      </c>
      <c r="CT1071" s="51">
        <v>3.5193956051564195</v>
      </c>
      <c r="CU1071" s="51">
        <v>2.6549685079637557</v>
      </c>
      <c r="CV1071" s="51">
        <v>0.76316824380763104</v>
      </c>
      <c r="CW1071" s="51">
        <v>0.7177257842457816</v>
      </c>
      <c r="CX1071" s="51">
        <v>0.15928137244430288</v>
      </c>
      <c r="CY1071" s="51">
        <v>1.1843710017539246</v>
      </c>
      <c r="CZ1071" s="51">
        <v>0.90980108034727514</v>
      </c>
      <c r="DA1071" s="51">
        <v>0.88507487967201059</v>
      </c>
      <c r="DB1071" s="51">
        <v>1.8847861916037882</v>
      </c>
      <c r="DC1071" s="52">
        <f t="shared" si="75"/>
        <v>1.4087302963327657</v>
      </c>
      <c r="DD1071" s="51">
        <f t="shared" si="76"/>
        <v>1.0760744401085935</v>
      </c>
    </row>
    <row r="1072" spans="1:108" x14ac:dyDescent="0.2">
      <c r="A1072" s="51">
        <v>136</v>
      </c>
      <c r="B1072" s="51" t="s">
        <v>469</v>
      </c>
      <c r="C1072" s="51">
        <v>3.0063832913939135</v>
      </c>
      <c r="D1072" s="51">
        <v>2.9764412620382608</v>
      </c>
      <c r="E1072" s="51">
        <v>2.7010073619314854</v>
      </c>
      <c r="F1072" s="51">
        <v>1.6423321820463905</v>
      </c>
      <c r="G1072" s="51">
        <v>0.72677295967930156</v>
      </c>
      <c r="H1072" s="51">
        <v>2.0502907252952975</v>
      </c>
      <c r="I1072" s="51">
        <v>1.8850346946513443</v>
      </c>
      <c r="J1072" s="51">
        <v>0.86174125638808707</v>
      </c>
      <c r="K1072" s="51">
        <v>0.87267345903395199</v>
      </c>
      <c r="L1072" s="51">
        <v>0.98901845403605049</v>
      </c>
      <c r="M1072" s="51">
        <v>0.74287469194105993</v>
      </c>
      <c r="N1072" s="51">
        <v>0.69392626885880671</v>
      </c>
      <c r="O1072" s="51">
        <v>0.225331527110158</v>
      </c>
      <c r="P1072" s="51">
        <v>0.29671524878487454</v>
      </c>
      <c r="Q1072" s="51">
        <v>0.41271943157146274</v>
      </c>
      <c r="R1072" s="51">
        <v>0.97761575355376396</v>
      </c>
      <c r="S1072" s="51">
        <v>0.91850488336435032</v>
      </c>
      <c r="T1072" s="51">
        <v>2.2392945788975318</v>
      </c>
      <c r="U1072" s="51">
        <v>0.37034504534626822</v>
      </c>
      <c r="V1072" s="51">
        <v>1.7388654849154301</v>
      </c>
      <c r="W1072" s="51">
        <v>0.40695642696353107</v>
      </c>
      <c r="X1072" s="51">
        <v>2.2803769118566892</v>
      </c>
      <c r="Y1072" s="51">
        <v>3.1240814094775389</v>
      </c>
      <c r="Z1072" s="51">
        <v>0.44853566674726808</v>
      </c>
      <c r="AA1072" s="51">
        <v>0.70910465995246985</v>
      </c>
      <c r="AB1072" s="51">
        <v>0.69705228468779878</v>
      </c>
      <c r="AC1072" s="51">
        <v>0.84355469260975413</v>
      </c>
      <c r="AD1072" s="51">
        <v>0.11852074358607036</v>
      </c>
      <c r="AE1072" s="51">
        <v>1.2531113822884825</v>
      </c>
      <c r="AF1072" s="51">
        <v>1.4574219075664168</v>
      </c>
      <c r="AG1072" s="51">
        <v>1.2208477414933327</v>
      </c>
      <c r="AH1072" s="51">
        <v>0.25110049883008051</v>
      </c>
      <c r="AI1072" s="51">
        <v>0.56644911802081133</v>
      </c>
      <c r="AJ1072" s="51">
        <v>1.205863309387573</v>
      </c>
      <c r="AK1072" s="51">
        <v>1.170330139791373</v>
      </c>
      <c r="AL1072" s="51">
        <v>0.59528815939001223</v>
      </c>
      <c r="AM1072" s="51">
        <v>0.55577080914645727</v>
      </c>
      <c r="AN1072" s="51">
        <v>2.3215634457962908</v>
      </c>
      <c r="AO1072" s="51">
        <v>0.67506684981533538</v>
      </c>
      <c r="AP1072" s="51">
        <v>1.2790783250776092</v>
      </c>
      <c r="AQ1072" s="51">
        <v>2.5070624857087873</v>
      </c>
      <c r="AR1072" s="52">
        <f t="shared" si="77"/>
        <v>1.219878671439792</v>
      </c>
      <c r="AS1072" s="51">
        <f t="shared" si="78"/>
        <v>0.8489172231580232</v>
      </c>
      <c r="AV1072" s="51">
        <v>136</v>
      </c>
      <c r="AW1072" s="51" t="s">
        <v>469</v>
      </c>
      <c r="AX1072" s="51">
        <v>0.54979093367740384</v>
      </c>
      <c r="AY1072" s="51">
        <v>0.54548791450753364</v>
      </c>
      <c r="AZ1072" s="51">
        <v>0.52187848713573404</v>
      </c>
      <c r="BA1072" s="51">
        <v>1.7194467836836316</v>
      </c>
      <c r="BB1072" s="51">
        <v>0.84817514528019167</v>
      </c>
      <c r="BC1072" s="51">
        <v>2.0792927052652743</v>
      </c>
      <c r="BD1072" s="51">
        <v>0.51396374020925573</v>
      </c>
      <c r="BE1072" s="51">
        <v>1.2336191931924665</v>
      </c>
      <c r="BF1072" s="51">
        <v>4.1497874179662029</v>
      </c>
      <c r="BG1072" s="51">
        <v>0.77582961544774376</v>
      </c>
      <c r="BH1072" s="51">
        <v>4.7055449297995988</v>
      </c>
      <c r="BI1072" s="51">
        <v>0.91789266704088845</v>
      </c>
      <c r="BJ1072" s="52">
        <f t="shared" si="79"/>
        <v>1.5467257944338269</v>
      </c>
      <c r="BK1072" s="51">
        <f t="shared" si="80"/>
        <v>1.4941598128430746</v>
      </c>
      <c r="BM1072" s="51">
        <v>136</v>
      </c>
      <c r="BN1072" s="51" t="s">
        <v>469</v>
      </c>
      <c r="BO1072" s="51">
        <v>1.0028546530024176</v>
      </c>
      <c r="BP1072" s="51">
        <v>1.2898121577469488</v>
      </c>
      <c r="BQ1072" s="51">
        <v>0.56997150614713532</v>
      </c>
      <c r="BR1072" s="51">
        <v>0.5602896754364638</v>
      </c>
      <c r="BS1072" s="51">
        <v>0.73373132880934877</v>
      </c>
      <c r="BT1072" s="51">
        <v>1.9316934799387682</v>
      </c>
      <c r="BU1072" s="51">
        <v>2.6018517620552175</v>
      </c>
      <c r="BV1072" s="51">
        <v>1.3536073710792442</v>
      </c>
      <c r="BW1072" s="51">
        <v>0.69493703061640877</v>
      </c>
      <c r="BX1072" s="51">
        <v>1.7835401624030198</v>
      </c>
      <c r="BY1072" s="51">
        <v>1.2194274894641564</v>
      </c>
      <c r="BZ1072" s="51">
        <v>1.706672229570328</v>
      </c>
      <c r="CA1072" s="51">
        <v>0.68628000172936643</v>
      </c>
      <c r="CB1072" s="51">
        <v>1.7708266631973386</v>
      </c>
      <c r="CC1072" s="51">
        <v>0.26536515296091429</v>
      </c>
      <c r="CD1072" s="51">
        <v>0.93373234605761291</v>
      </c>
      <c r="CE1072" s="51">
        <v>1.8050027906936299</v>
      </c>
      <c r="CF1072" s="51">
        <v>1.9171192251060685</v>
      </c>
      <c r="CG1072" s="51">
        <v>0.5588454947933672</v>
      </c>
      <c r="CH1072" s="51">
        <v>1.3574613954172312</v>
      </c>
      <c r="CI1072" s="51">
        <v>0.76677126699139297</v>
      </c>
      <c r="CJ1072" s="51">
        <v>0.1351743745362447</v>
      </c>
      <c r="CK1072" s="51">
        <v>0.42372735378939125</v>
      </c>
      <c r="CL1072" s="51">
        <v>2.1904827722641294</v>
      </c>
      <c r="CM1072" s="51">
        <v>0.70422293523317958</v>
      </c>
      <c r="CN1072" s="52">
        <f t="shared" si="73"/>
        <v>1.1585360247615732</v>
      </c>
      <c r="CO1072" s="51">
        <f t="shared" si="74"/>
        <v>0.65846184743009584</v>
      </c>
      <c r="CR1072" s="51">
        <v>136</v>
      </c>
      <c r="CS1072" s="51" t="s">
        <v>469</v>
      </c>
      <c r="CT1072" s="51">
        <v>2.1436466117577648</v>
      </c>
      <c r="CU1072" s="51">
        <v>2.6549685079637557</v>
      </c>
      <c r="CV1072" s="51">
        <v>0.55841121183072417</v>
      </c>
      <c r="CW1072" s="51">
        <v>0.89400231199531399</v>
      </c>
      <c r="CX1072" s="51">
        <v>0.16955997677546966</v>
      </c>
      <c r="CY1072" s="51">
        <v>1.2690385440517005</v>
      </c>
      <c r="CZ1072" s="51">
        <v>0.90248340510130387</v>
      </c>
      <c r="DA1072" s="51">
        <v>0.81528933628610545</v>
      </c>
      <c r="DB1072" s="51">
        <v>1.6542751003379876</v>
      </c>
      <c r="DC1072" s="52">
        <f t="shared" si="75"/>
        <v>1.2290750006777915</v>
      </c>
      <c r="DD1072" s="51">
        <f t="shared" si="76"/>
        <v>0.7917166548130824</v>
      </c>
    </row>
    <row r="1073" spans="1:108" x14ac:dyDescent="0.2">
      <c r="A1073" s="51">
        <v>137</v>
      </c>
      <c r="B1073" s="51" t="s">
        <v>469</v>
      </c>
      <c r="C1073" s="51">
        <v>2.7680126665807232</v>
      </c>
      <c r="D1073" s="51">
        <v>2.5695917971033739</v>
      </c>
      <c r="E1073" s="51">
        <v>2.1822718234694576</v>
      </c>
      <c r="F1073" s="51">
        <v>1.3481894565337005</v>
      </c>
      <c r="G1073" s="51">
        <v>0.72010410980903194</v>
      </c>
      <c r="H1073" s="51">
        <v>1.6615790639648165</v>
      </c>
      <c r="I1073" s="51">
        <v>1.5049255271950208</v>
      </c>
      <c r="J1073" s="51">
        <v>0.80467127274231653</v>
      </c>
      <c r="K1073" s="51">
        <v>0.90829314216370216</v>
      </c>
      <c r="L1073" s="51">
        <v>0.89358713061632467</v>
      </c>
      <c r="M1073" s="51">
        <v>0.49279761354425822</v>
      </c>
      <c r="N1073" s="51">
        <v>0.62846650671465154</v>
      </c>
      <c r="O1073" s="51">
        <v>0.32269878218463804</v>
      </c>
      <c r="P1073" s="51">
        <v>0.25591663503536671</v>
      </c>
      <c r="Q1073" s="51">
        <v>0.39587541130580101</v>
      </c>
      <c r="R1073" s="51">
        <v>0.96642496632557529</v>
      </c>
      <c r="S1073" s="51">
        <v>0.81756863795875989</v>
      </c>
      <c r="T1073" s="51">
        <v>1.5533844529282181</v>
      </c>
      <c r="U1073" s="51">
        <v>0.30781977245293474</v>
      </c>
      <c r="V1073" s="51">
        <v>1.4890572480215811</v>
      </c>
      <c r="W1073" s="51">
        <v>0.28637795069708322</v>
      </c>
      <c r="X1073" s="51">
        <v>2.0739238930532173</v>
      </c>
      <c r="Y1073" s="51">
        <v>2.8074542361972497</v>
      </c>
      <c r="Z1073" s="51">
        <v>0.51979942271202029</v>
      </c>
      <c r="AA1073" s="51">
        <v>0.644147810874937</v>
      </c>
      <c r="AB1073" s="51">
        <v>0.47098242561499609</v>
      </c>
      <c r="AC1073" s="51">
        <v>0.65889512065657485</v>
      </c>
      <c r="AD1073" s="51">
        <v>0.12260841954523582</v>
      </c>
      <c r="AE1073" s="51">
        <v>1.103217369395652</v>
      </c>
      <c r="AF1073" s="51">
        <v>1.2546968754419685</v>
      </c>
      <c r="AG1073" s="51">
        <v>1.1863626976200738</v>
      </c>
      <c r="AH1073" s="51">
        <v>0.23954338853097595</v>
      </c>
      <c r="AI1073" s="51">
        <v>0.61445210893974556</v>
      </c>
      <c r="AJ1073" s="51">
        <v>1.0450694073184346</v>
      </c>
      <c r="AK1073" s="51">
        <v>0.85497189154072839</v>
      </c>
      <c r="AL1073" s="51">
        <v>0.57440290031318353</v>
      </c>
      <c r="AM1073" s="51">
        <v>0.57661321487919237</v>
      </c>
      <c r="AN1073" s="51">
        <v>2.0013477981002503</v>
      </c>
      <c r="AO1073" s="51">
        <v>0.75007476741702095</v>
      </c>
      <c r="AP1073" s="51">
        <v>1.4252590272797589</v>
      </c>
      <c r="AQ1073" s="51">
        <v>2.4968295776038536</v>
      </c>
      <c r="AR1073" s="52">
        <f t="shared" si="77"/>
        <v>1.0804455200093268</v>
      </c>
      <c r="AS1073" s="51">
        <f t="shared" si="78"/>
        <v>0.73592592248044597</v>
      </c>
      <c r="AV1073" s="51">
        <v>137</v>
      </c>
      <c r="AW1073" s="51" t="s">
        <v>469</v>
      </c>
      <c r="AX1073" s="51">
        <v>0.46183334178069751</v>
      </c>
      <c r="AY1073" s="51">
        <v>0.47231043680898005</v>
      </c>
      <c r="AZ1073" s="51">
        <v>0.52187848713573404</v>
      </c>
      <c r="BA1073" s="51">
        <v>1.6239280759564385</v>
      </c>
      <c r="BB1073" s="51">
        <v>0.64938311584890906</v>
      </c>
      <c r="BC1073" s="51">
        <v>1.4449324646701509</v>
      </c>
      <c r="BD1073" s="51">
        <v>0.56952504512099078</v>
      </c>
      <c r="BE1073" s="51">
        <v>0.94254153237440219</v>
      </c>
      <c r="BF1073" s="51">
        <v>1.7045786034237265</v>
      </c>
      <c r="BG1073" s="51">
        <v>0.73846358934546852</v>
      </c>
      <c r="BH1073" s="51">
        <v>3.749565048571831</v>
      </c>
      <c r="BI1073" s="51">
        <v>0.71899874886478743</v>
      </c>
      <c r="BJ1073" s="52">
        <f t="shared" si="79"/>
        <v>1.1331615408251763</v>
      </c>
      <c r="BK1073" s="51">
        <f t="shared" si="80"/>
        <v>0.97465208118148694</v>
      </c>
      <c r="BM1073" s="51">
        <v>137</v>
      </c>
      <c r="BN1073" s="51" t="s">
        <v>469</v>
      </c>
      <c r="BO1073" s="51">
        <v>0.92627451411663031</v>
      </c>
      <c r="BP1073" s="51">
        <v>1.1869024540477247</v>
      </c>
      <c r="BQ1073" s="51">
        <v>0.51516559966630127</v>
      </c>
      <c r="BR1073" s="51">
        <v>0.57553692246449484</v>
      </c>
      <c r="BS1073" s="51">
        <v>0.57611409967983962</v>
      </c>
      <c r="BT1073" s="51">
        <v>2.3820286043671119</v>
      </c>
      <c r="BU1073" s="51">
        <v>1.989650421437801</v>
      </c>
      <c r="BV1073" s="51">
        <v>1.2563846572642097</v>
      </c>
      <c r="BW1073" s="51">
        <v>0.68104049156811608</v>
      </c>
      <c r="BX1073" s="51">
        <v>1.5029891192395086</v>
      </c>
      <c r="BY1073" s="51">
        <v>1.1384323603135407</v>
      </c>
      <c r="BZ1073" s="51">
        <v>1.9200078256199462</v>
      </c>
      <c r="CA1073" s="51">
        <v>0.71027627545060446</v>
      </c>
      <c r="CB1073" s="51">
        <v>1.281245123540395</v>
      </c>
      <c r="CC1073" s="51">
        <v>0.35971747692431544</v>
      </c>
      <c r="CD1073" s="51">
        <v>0.99812630988285567</v>
      </c>
      <c r="CE1073" s="51">
        <v>0.51826754562309529</v>
      </c>
      <c r="CF1073" s="51">
        <v>1.2858740586405042</v>
      </c>
      <c r="CG1073" s="51">
        <v>0.49597523292565771</v>
      </c>
      <c r="CH1073" s="51">
        <v>1.2693130443969129</v>
      </c>
      <c r="CI1073" s="51">
        <v>0.84921778420600702</v>
      </c>
      <c r="CJ1073" s="51">
        <v>0.12324669463791223</v>
      </c>
      <c r="CK1073" s="51">
        <v>0.37387816268859525</v>
      </c>
      <c r="CL1073" s="51">
        <v>1.595083457900448</v>
      </c>
      <c r="CM1073" s="51">
        <v>0.5409240721599623</v>
      </c>
      <c r="CN1073" s="52">
        <f t="shared" si="73"/>
        <v>1.0020668923504998</v>
      </c>
      <c r="CO1073" s="51">
        <f t="shared" si="74"/>
        <v>0.5690755915846214</v>
      </c>
      <c r="CR1073" s="51">
        <v>137</v>
      </c>
      <c r="CS1073" s="51" t="s">
        <v>469</v>
      </c>
      <c r="CT1073" s="51">
        <v>2.3676505368598812</v>
      </c>
      <c r="CU1073" s="51">
        <v>3.2543343082565777</v>
      </c>
      <c r="CV1073" s="51">
        <v>0.58634115388072239</v>
      </c>
      <c r="CW1073" s="51">
        <v>1.1206487424488374</v>
      </c>
      <c r="CX1073" s="51">
        <v>0.13050838329728207</v>
      </c>
      <c r="CY1073" s="51">
        <v>1.3535842625476091</v>
      </c>
      <c r="CZ1073" s="51">
        <v>0.77433973469166562</v>
      </c>
      <c r="DA1073" s="51">
        <v>0.91812729299134266</v>
      </c>
      <c r="DB1073" s="51">
        <v>1.4644391552862521</v>
      </c>
      <c r="DC1073" s="52">
        <f t="shared" si="75"/>
        <v>1.3299970633622413</v>
      </c>
      <c r="DD1073" s="51">
        <f t="shared" si="76"/>
        <v>0.95606258258980303</v>
      </c>
    </row>
    <row r="1074" spans="1:108" x14ac:dyDescent="0.2">
      <c r="A1074" s="51">
        <v>138</v>
      </c>
      <c r="B1074" s="51" t="s">
        <v>469</v>
      </c>
      <c r="C1074" s="51">
        <v>2.9613577289292001</v>
      </c>
      <c r="D1074" s="51">
        <v>2.4411408400061316</v>
      </c>
      <c r="E1074" s="51">
        <v>1.8602975334301062</v>
      </c>
      <c r="F1074" s="51">
        <v>0.80890762284584239</v>
      </c>
      <c r="G1074" s="51">
        <v>0.62675667114776823</v>
      </c>
      <c r="H1074" s="51">
        <v>1.4532937481546562</v>
      </c>
      <c r="I1074" s="51">
        <v>1.4351094273931193</v>
      </c>
      <c r="J1074" s="51">
        <v>0.90739536492130379</v>
      </c>
      <c r="K1074" s="51">
        <v>0.81924686022097015</v>
      </c>
      <c r="L1074" s="51">
        <v>0.94564317567741396</v>
      </c>
      <c r="M1074" s="51">
        <v>0.46337749282433544</v>
      </c>
      <c r="N1074" s="51">
        <v>0.75938603100296198</v>
      </c>
      <c r="O1074" s="51">
        <v>0.26984101329186405</v>
      </c>
      <c r="P1074" s="51">
        <v>0.28558495541480322</v>
      </c>
      <c r="Q1074" s="51">
        <v>0.65908786480008741</v>
      </c>
      <c r="R1074" s="51">
        <v>0.94084799736750524</v>
      </c>
      <c r="S1074" s="51">
        <v>0.80747335232636508</v>
      </c>
      <c r="T1074" s="51">
        <v>1.9366820438630423</v>
      </c>
      <c r="U1074" s="51">
        <v>0.29819867308250753</v>
      </c>
      <c r="V1074" s="51">
        <v>1.2539423093028648</v>
      </c>
      <c r="W1074" s="51">
        <v>0.33159352277557796</v>
      </c>
      <c r="X1074" s="51">
        <v>2.0551557877943214</v>
      </c>
      <c r="Y1074" s="51">
        <v>2.9446596341090565</v>
      </c>
      <c r="Z1074" s="51">
        <v>0.5449504235163275</v>
      </c>
      <c r="AA1074" s="51">
        <v>0.72534220192196597</v>
      </c>
      <c r="AB1074" s="51">
        <v>0.67821345272385225</v>
      </c>
      <c r="AC1074" s="51">
        <v>0.58335296092071431</v>
      </c>
      <c r="AD1074" s="51">
        <v>0.16347677174084121</v>
      </c>
      <c r="AE1074" s="51">
        <v>1.0732380734525513</v>
      </c>
      <c r="AF1074" s="51">
        <v>1.1834700144036592</v>
      </c>
      <c r="AG1074" s="51">
        <v>1.1104882227978781</v>
      </c>
      <c r="AH1074" s="51">
        <v>0.20487357054245905</v>
      </c>
      <c r="AI1074" s="51">
        <v>0.68645758283081726</v>
      </c>
      <c r="AJ1074" s="51">
        <v>1.0450694073184346</v>
      </c>
      <c r="AK1074" s="51">
        <v>1.0722180440521918</v>
      </c>
      <c r="AL1074" s="51">
        <v>0.5535138815137487</v>
      </c>
      <c r="AM1074" s="51">
        <v>0.63219201074768339</v>
      </c>
      <c r="AN1074" s="51">
        <v>2.1703521275431172</v>
      </c>
      <c r="AO1074" s="51">
        <v>0.84651288881921172</v>
      </c>
      <c r="AP1074" s="51">
        <v>1.3247604993135815</v>
      </c>
      <c r="AQ1074" s="51">
        <v>2.2682959943147454</v>
      </c>
      <c r="AR1074" s="52">
        <f t="shared" si="77"/>
        <v>1.0763843360769658</v>
      </c>
      <c r="AS1074" s="51">
        <f t="shared" si="78"/>
        <v>0.72201620925088039</v>
      </c>
      <c r="AV1074" s="51">
        <v>138</v>
      </c>
      <c r="AW1074" s="51" t="s">
        <v>469</v>
      </c>
      <c r="AX1074" s="51">
        <v>0.48380407831387767</v>
      </c>
      <c r="AY1074" s="51">
        <v>0.47231043680898005</v>
      </c>
      <c r="AZ1074" s="51">
        <v>0.48460227395727223</v>
      </c>
      <c r="BA1074" s="51">
        <v>1.6430208130424615</v>
      </c>
      <c r="BB1074" s="51">
        <v>0.78853780907862947</v>
      </c>
      <c r="BC1074" s="51">
        <v>1.5330372481048822</v>
      </c>
      <c r="BD1074" s="51">
        <v>0.68759865222881023</v>
      </c>
      <c r="BE1074" s="51">
        <v>0.74155614716743423</v>
      </c>
      <c r="BF1074" s="51">
        <v>2.2335880911488286</v>
      </c>
      <c r="BG1074" s="51">
        <v>0.54215734846809782</v>
      </c>
      <c r="BH1074" s="51">
        <v>3.6327235486655196</v>
      </c>
      <c r="BI1074" s="51">
        <v>0.67555983780921192</v>
      </c>
      <c r="BJ1074" s="52">
        <f t="shared" si="79"/>
        <v>1.1598746903995003</v>
      </c>
      <c r="BK1074" s="51">
        <f t="shared" si="80"/>
        <v>0.99611788773103516</v>
      </c>
      <c r="BM1074" s="51">
        <v>138</v>
      </c>
      <c r="BN1074" s="51" t="s">
        <v>469</v>
      </c>
      <c r="BO1074" s="51">
        <v>0.7869793951807561</v>
      </c>
      <c r="BP1074" s="51">
        <v>0.9948041522963752</v>
      </c>
      <c r="BQ1074" s="51">
        <v>0.40555604153498287</v>
      </c>
      <c r="BR1074" s="51">
        <v>0.56791329895047926</v>
      </c>
      <c r="BS1074" s="51">
        <v>0.59785602641511826</v>
      </c>
      <c r="BT1074" s="51">
        <v>2.3109176693755278</v>
      </c>
      <c r="BU1074" s="51">
        <v>1.4539722806131603</v>
      </c>
      <c r="BV1074" s="51">
        <v>1.2414280267225652</v>
      </c>
      <c r="BW1074" s="51">
        <v>0.736633319167455</v>
      </c>
      <c r="BX1074" s="51">
        <v>1.3226307547289198</v>
      </c>
      <c r="BY1074" s="51">
        <v>1.0619359320506045</v>
      </c>
      <c r="BZ1074" s="51">
        <v>1.706672229570328</v>
      </c>
      <c r="CA1074" s="51">
        <v>0.65748565797253145</v>
      </c>
      <c r="CB1074" s="51">
        <v>1.1041641715017623</v>
      </c>
      <c r="CC1074" s="51">
        <v>0.33613000248238617</v>
      </c>
      <c r="CD1074" s="51">
        <v>1.0625202737080985</v>
      </c>
      <c r="CE1074" s="51">
        <v>0.45571750716700943</v>
      </c>
      <c r="CF1074" s="51">
        <v>1.1923487747769661</v>
      </c>
      <c r="CG1074" s="51">
        <v>0.48899124497875329</v>
      </c>
      <c r="CH1074" s="51">
        <v>1.4808676362021971</v>
      </c>
      <c r="CI1074" s="51">
        <v>0.94815699702635881</v>
      </c>
      <c r="CJ1074" s="51">
        <v>0.15902809861158512</v>
      </c>
      <c r="CK1074" s="51">
        <v>0.32901286520536493</v>
      </c>
      <c r="CL1074" s="51">
        <v>1.6612389372741903</v>
      </c>
      <c r="CM1074" s="51">
        <v>0.77566645027156367</v>
      </c>
      <c r="CN1074" s="52">
        <f t="shared" si="73"/>
        <v>0.95354510975140172</v>
      </c>
      <c r="CO1074" s="51">
        <f t="shared" si="74"/>
        <v>0.51635358544385412</v>
      </c>
      <c r="CR1074" s="51">
        <v>138</v>
      </c>
      <c r="CS1074" s="51" t="s">
        <v>469</v>
      </c>
      <c r="CT1074" s="51">
        <v>2.0156298889505373</v>
      </c>
      <c r="CU1074" s="51">
        <v>2.3123680566852669</v>
      </c>
      <c r="CV1074" s="51">
        <v>0.35365417985381725</v>
      </c>
      <c r="CW1074" s="51">
        <v>1.4354153050626908</v>
      </c>
      <c r="CX1074" s="51">
        <v>0.15722742732313105</v>
      </c>
      <c r="CY1074" s="51">
        <v>0.88833916321637707</v>
      </c>
      <c r="CZ1074" s="51">
        <v>0.75969383999908047</v>
      </c>
      <c r="DA1074" s="51">
        <v>0.81528933628610545</v>
      </c>
      <c r="DB1074" s="51">
        <v>1.4508770540043439</v>
      </c>
      <c r="DC1074" s="52">
        <f t="shared" si="75"/>
        <v>1.1320549168201499</v>
      </c>
      <c r="DD1074" s="51">
        <f t="shared" si="76"/>
        <v>0.72647314424835152</v>
      </c>
    </row>
    <row r="1075" spans="1:108" x14ac:dyDescent="0.2">
      <c r="A1075" s="51">
        <v>139</v>
      </c>
      <c r="B1075" s="51" t="s">
        <v>469</v>
      </c>
      <c r="C1075" s="51">
        <v>2.8517072415151326</v>
      </c>
      <c r="D1075" s="51">
        <v>2.8801030442153288</v>
      </c>
      <c r="E1075" s="51">
        <v>1.5740973467937556</v>
      </c>
      <c r="F1075" s="51">
        <v>1.1766011574226498</v>
      </c>
      <c r="G1075" s="51">
        <v>0.40672577423514789</v>
      </c>
      <c r="H1075" s="51">
        <v>1.4394118689056521</v>
      </c>
      <c r="I1075" s="51">
        <v>1.2644485593425006</v>
      </c>
      <c r="J1075" s="51">
        <v>0.85603331883181011</v>
      </c>
      <c r="K1075" s="51">
        <v>0.96172559273997138</v>
      </c>
      <c r="L1075" s="51">
        <v>0.61596678827119378</v>
      </c>
      <c r="M1075" s="51">
        <v>0.40453725138448965</v>
      </c>
      <c r="N1075" s="51">
        <v>0.60225997751523452</v>
      </c>
      <c r="O1075" s="51">
        <v>0.35329579914583598</v>
      </c>
      <c r="P1075" s="51">
        <v>0.31896515386151403</v>
      </c>
      <c r="Q1075" s="51">
        <v>0.46957368539345301</v>
      </c>
      <c r="R1075" s="51">
        <v>0.93684914992554591</v>
      </c>
      <c r="S1075" s="51">
        <v>0.76710051525596468</v>
      </c>
      <c r="T1075" s="51">
        <v>1.3112960849161779</v>
      </c>
      <c r="U1075" s="51">
        <v>0.31262834330240774</v>
      </c>
      <c r="V1075" s="51">
        <v>1.2490452149995357</v>
      </c>
      <c r="W1075" s="51">
        <v>0.24869378556026026</v>
      </c>
      <c r="X1075" s="51">
        <v>1.9425432952853283</v>
      </c>
      <c r="Y1075" s="51">
        <v>2.7546815931987947</v>
      </c>
      <c r="Z1075" s="51">
        <v>0.46111202948916002</v>
      </c>
      <c r="AA1075" s="51">
        <v>0.52506211012155701</v>
      </c>
      <c r="AB1075" s="51">
        <v>0.55575910720547772</v>
      </c>
      <c r="AC1075" s="51">
        <v>0.40708849709635214</v>
      </c>
      <c r="AD1075" s="51">
        <v>0.11852074358607036</v>
      </c>
      <c r="AE1075" s="51">
        <v>1.0372643984144343</v>
      </c>
      <c r="AF1075" s="51">
        <v>1.0136206521650448</v>
      </c>
      <c r="AG1075" s="51">
        <v>1.0828990525760362</v>
      </c>
      <c r="AH1075" s="51">
        <v>0.20697500086127779</v>
      </c>
      <c r="AI1075" s="51">
        <v>0.65285647670023406</v>
      </c>
      <c r="AJ1075" s="51">
        <v>0.88429204272765338</v>
      </c>
      <c r="AK1075" s="51">
        <v>0.80591584367113767</v>
      </c>
      <c r="AL1075" s="51">
        <v>0.45952081636150433</v>
      </c>
      <c r="AM1075" s="51">
        <v>0.61134960501494817</v>
      </c>
      <c r="AN1075" s="51">
        <v>1.9657690949356688</v>
      </c>
      <c r="AO1075" s="51">
        <v>2.5502515640579699</v>
      </c>
      <c r="AP1075" s="51">
        <v>1.260806207167541</v>
      </c>
      <c r="AQ1075" s="51">
        <v>2.0394758895986991</v>
      </c>
      <c r="AR1075" s="52">
        <f t="shared" si="77"/>
        <v>1.0326056017992309</v>
      </c>
      <c r="AS1075" s="51">
        <f t="shared" si="78"/>
        <v>0.75069078391742516</v>
      </c>
      <c r="AV1075" s="51">
        <v>139</v>
      </c>
      <c r="AW1075" s="51" t="s">
        <v>469</v>
      </c>
      <c r="AX1075" s="51">
        <v>0.46183334178069751</v>
      </c>
      <c r="AY1075" s="51">
        <v>0.42574693199970853</v>
      </c>
      <c r="AZ1075" s="51">
        <v>0.50324038054650311</v>
      </c>
      <c r="BA1075" s="51">
        <v>1.4519833975880754</v>
      </c>
      <c r="BB1075" s="51">
        <v>1.1662418471145983</v>
      </c>
      <c r="BC1075" s="51">
        <v>1.2980895478719714</v>
      </c>
      <c r="BD1075" s="51">
        <v>0.57647270859369293</v>
      </c>
      <c r="BE1075" s="51">
        <v>0.88709640326762373</v>
      </c>
      <c r="BF1075" s="51">
        <v>0.5995497288563183</v>
      </c>
      <c r="BG1075" s="51">
        <v>0.53281584194252907</v>
      </c>
      <c r="BH1075" s="51">
        <v>2.9635376318060818</v>
      </c>
      <c r="BI1075" s="51">
        <v>0.7167107577178663</v>
      </c>
      <c r="BJ1075" s="52">
        <f t="shared" si="79"/>
        <v>0.96527654325713874</v>
      </c>
      <c r="BK1075" s="51">
        <f t="shared" si="80"/>
        <v>0.7491027477672132</v>
      </c>
      <c r="BM1075" s="51">
        <v>139</v>
      </c>
      <c r="BN1075" s="51" t="s">
        <v>469</v>
      </c>
      <c r="BO1075" s="51">
        <v>0.7869793951807561</v>
      </c>
      <c r="BP1075" s="51">
        <v>0.93305776553844755</v>
      </c>
      <c r="BQ1075" s="51">
        <v>0.42199826444530308</v>
      </c>
      <c r="BR1075" s="51">
        <v>0.56791329895047926</v>
      </c>
      <c r="BS1075" s="51">
        <v>0.47285168738852718</v>
      </c>
      <c r="BT1075" s="51">
        <v>2.1746345095860415</v>
      </c>
      <c r="BU1075" s="51">
        <v>7.9968554145099882</v>
      </c>
      <c r="BV1075" s="51">
        <v>1.2638645109664806</v>
      </c>
      <c r="BW1075" s="51">
        <v>0.64976827515483138</v>
      </c>
      <c r="BX1075" s="51">
        <v>1.9037845687126163</v>
      </c>
      <c r="BY1075" s="51">
        <v>1.0574372311629248</v>
      </c>
      <c r="BZ1075" s="51">
        <v>1.5085775772728147</v>
      </c>
      <c r="CA1075" s="51">
        <v>0.80146132578554186</v>
      </c>
      <c r="CB1075" s="51">
        <v>1.3958276723364667</v>
      </c>
      <c r="CC1075" s="51">
        <v>0.35381939521599098</v>
      </c>
      <c r="CD1075" s="51">
        <v>1.4488973037206172</v>
      </c>
      <c r="CE1075" s="51">
        <v>0.50039663126227296</v>
      </c>
      <c r="CF1075" s="51">
        <v>1.1689746680415556</v>
      </c>
      <c r="CG1075" s="51">
        <v>0.41913412109502535</v>
      </c>
      <c r="CH1075" s="51">
        <v>1.3045709341615608</v>
      </c>
      <c r="CI1075" s="51">
        <v>0.74203561574560128</v>
      </c>
      <c r="CJ1075" s="51">
        <v>0.19878594112514364</v>
      </c>
      <c r="CK1075" s="51">
        <v>0.30907113778001871</v>
      </c>
      <c r="CL1075" s="51">
        <v>1.9038080202277505</v>
      </c>
      <c r="CM1075" s="51">
        <v>0.9287614963973686</v>
      </c>
      <c r="CN1075" s="52">
        <f t="shared" si="73"/>
        <v>1.248530670470565</v>
      </c>
      <c r="CO1075" s="51">
        <f t="shared" si="74"/>
        <v>1.5061326496528051</v>
      </c>
      <c r="CR1075" s="51">
        <v>139</v>
      </c>
      <c r="CS1075" s="51" t="s">
        <v>469</v>
      </c>
      <c r="CT1075" s="51">
        <v>1.8877145253854375</v>
      </c>
      <c r="CU1075" s="51">
        <v>2.8261454073066439</v>
      </c>
      <c r="CV1075" s="51">
        <v>0.37228307594282761</v>
      </c>
      <c r="CW1075" s="51">
        <v>0.91916913163287328</v>
      </c>
      <c r="CX1075" s="51">
        <v>0.11612188872377167</v>
      </c>
      <c r="CY1075" s="51">
        <v>1.1843710017539246</v>
      </c>
      <c r="CZ1075" s="51">
        <v>0.59494070495830054</v>
      </c>
      <c r="DA1075" s="51">
        <v>0.84467160963045895</v>
      </c>
      <c r="DB1075" s="51">
        <v>1.5322385040641331</v>
      </c>
      <c r="DC1075" s="52">
        <f t="shared" si="75"/>
        <v>1.1419617610442634</v>
      </c>
      <c r="DD1075" s="51">
        <f t="shared" si="76"/>
        <v>0.83880413143437449</v>
      </c>
    </row>
    <row r="1076" spans="1:108" x14ac:dyDescent="0.2">
      <c r="A1076" s="51">
        <v>140</v>
      </c>
      <c r="B1076" s="51" t="s">
        <v>469</v>
      </c>
      <c r="C1076" s="51">
        <v>2.5170613699023927</v>
      </c>
      <c r="D1076" s="51">
        <v>2.5160705649795232</v>
      </c>
      <c r="E1076" s="51">
        <v>1.6098714501967566</v>
      </c>
      <c r="F1076" s="51">
        <v>0.7844007716150998</v>
      </c>
      <c r="G1076" s="51">
        <v>0.57341684520061831</v>
      </c>
      <c r="H1076" s="51">
        <v>1.2589093539518661</v>
      </c>
      <c r="I1076" s="51">
        <v>1.2101467937640065</v>
      </c>
      <c r="J1076" s="51">
        <v>0.68482806385299799</v>
      </c>
      <c r="K1076" s="51">
        <v>0.74800749396146937</v>
      </c>
      <c r="L1076" s="51">
        <v>0.62464398557944301</v>
      </c>
      <c r="M1076" s="51">
        <v>0.27949719911672449</v>
      </c>
      <c r="N1076" s="51">
        <v>0.6677197396593898</v>
      </c>
      <c r="O1076" s="51">
        <v>0.16691357760175918</v>
      </c>
      <c r="P1076" s="51">
        <v>0.23366138912697565</v>
      </c>
      <c r="Q1076" s="51">
        <v>0.50537215582664863</v>
      </c>
      <c r="R1076" s="51">
        <v>0.89768024354817411</v>
      </c>
      <c r="S1076" s="51">
        <v>0.78728693379116488</v>
      </c>
      <c r="T1076" s="51">
        <v>1.0490385279484944</v>
      </c>
      <c r="U1076" s="51">
        <v>0.29339010223303452</v>
      </c>
      <c r="V1076" s="51">
        <v>1.0335226840244258</v>
      </c>
      <c r="W1076" s="51">
        <v>0.23362554559122389</v>
      </c>
      <c r="X1076" s="51">
        <v>1.9800795058031202</v>
      </c>
      <c r="Y1076" s="51">
        <v>2.7757897819271329</v>
      </c>
      <c r="Z1076" s="51">
        <v>0.5952541498044186</v>
      </c>
      <c r="AA1076" s="51">
        <v>0.68203912058128824</v>
      </c>
      <c r="AB1076" s="51">
        <v>0.79125032001297568</v>
      </c>
      <c r="AC1076" s="51">
        <v>0.42387525999811299</v>
      </c>
      <c r="AD1076" s="51">
        <v>0.13078208998435692</v>
      </c>
      <c r="AE1076" s="51">
        <v>0.93533775239509931</v>
      </c>
      <c r="AF1076" s="51">
        <v>0.89856031602182274</v>
      </c>
      <c r="AG1076" s="51">
        <v>1.0415152972432733</v>
      </c>
      <c r="AH1076" s="51">
        <v>0.19646784926718414</v>
      </c>
      <c r="AI1076" s="51">
        <v>0.54244663504867363</v>
      </c>
      <c r="AJ1076" s="51">
        <v>1.0852720172053085</v>
      </c>
      <c r="AK1076" s="51">
        <v>0.70780374793195666</v>
      </c>
      <c r="AL1076" s="51">
        <v>0.53262862243692</v>
      </c>
      <c r="AM1076" s="51">
        <v>0.93091696279723835</v>
      </c>
      <c r="AN1076" s="51">
        <v>1.7256073591636387</v>
      </c>
      <c r="AO1076" s="51">
        <v>2.2042999177643603</v>
      </c>
      <c r="AP1076" s="51">
        <v>1.5623017910660735</v>
      </c>
      <c r="AQ1076" s="51">
        <v>2.1190633556756322</v>
      </c>
      <c r="AR1076" s="52">
        <f t="shared" si="77"/>
        <v>0.9886916254536775</v>
      </c>
      <c r="AS1076" s="51">
        <f t="shared" si="78"/>
        <v>0.69198511678512686</v>
      </c>
      <c r="AV1076" s="51">
        <v>140</v>
      </c>
      <c r="AW1076" s="51" t="s">
        <v>469</v>
      </c>
      <c r="AX1076" s="51">
        <v>0.36285305873540818</v>
      </c>
      <c r="AY1076" s="51">
        <v>0.43239768828528596</v>
      </c>
      <c r="AZ1076" s="51">
        <v>0.45664319696721434</v>
      </c>
      <c r="BA1076" s="51">
        <v>1.0507745628704714</v>
      </c>
      <c r="BB1076" s="51">
        <v>0.54998846427238102</v>
      </c>
      <c r="BC1076" s="51">
        <v>1.0278980009768155</v>
      </c>
      <c r="BD1076" s="51">
        <v>0.52785239953136587</v>
      </c>
      <c r="BE1076" s="51">
        <v>0.98412324066774992</v>
      </c>
      <c r="BF1076" s="51">
        <v>0.70535162640133886</v>
      </c>
      <c r="BG1076" s="51">
        <v>0.82259098961175814</v>
      </c>
      <c r="BH1076" s="51">
        <v>3.91951751303385</v>
      </c>
      <c r="BI1076" s="51">
        <v>0.72699848769502984</v>
      </c>
      <c r="BJ1076" s="52">
        <f t="shared" si="79"/>
        <v>0.96391576908738896</v>
      </c>
      <c r="BK1076" s="51">
        <f t="shared" si="80"/>
        <v>1.0045871777695627</v>
      </c>
      <c r="BM1076" s="51">
        <v>140</v>
      </c>
      <c r="BN1076" s="51" t="s">
        <v>469</v>
      </c>
      <c r="BO1076" s="51">
        <v>0.82875038002754919</v>
      </c>
      <c r="BP1076" s="51">
        <v>0.84386634479435618</v>
      </c>
      <c r="BQ1076" s="51">
        <v>0.34527089730427529</v>
      </c>
      <c r="BR1076" s="51">
        <v>0.52980066995024622</v>
      </c>
      <c r="BS1076" s="51">
        <v>0.11413337565895182</v>
      </c>
      <c r="BT1076" s="51">
        <v>2.1627826870874443</v>
      </c>
      <c r="BU1076" s="51">
        <v>1.7600808220594732</v>
      </c>
      <c r="BV1076" s="51">
        <v>1.3536073710792442</v>
      </c>
      <c r="BW1076" s="51">
        <v>0.642816669927601</v>
      </c>
      <c r="BX1076" s="51">
        <v>1.2023863484193231</v>
      </c>
      <c r="BY1076" s="51">
        <v>0.93594453743700079</v>
      </c>
      <c r="BZ1076" s="51">
        <v>2.0571512417356566</v>
      </c>
      <c r="CA1076" s="51">
        <v>0.62869131421569657</v>
      </c>
      <c r="CB1076" s="51">
        <v>1.3958276723364667</v>
      </c>
      <c r="CC1076" s="51">
        <v>0.49534909425893475</v>
      </c>
      <c r="CD1076" s="51">
        <v>1.0303299153260084</v>
      </c>
      <c r="CE1076" s="51">
        <v>0.45571750716700943</v>
      </c>
      <c r="CF1076" s="51">
        <v>1.1455909423321797</v>
      </c>
      <c r="CG1076" s="51">
        <v>0.39119242116917985</v>
      </c>
      <c r="CH1076" s="51">
        <v>1.4456097464375495</v>
      </c>
      <c r="CI1076" s="51">
        <v>0.89868908669759051</v>
      </c>
      <c r="CJ1076" s="51">
        <v>0.18685826122681118</v>
      </c>
      <c r="CK1076" s="51">
        <v>0.36390832446843602</v>
      </c>
      <c r="CL1076" s="51">
        <v>1.3451624220162564</v>
      </c>
      <c r="CM1076" s="51">
        <v>0.65319545229286913</v>
      </c>
      <c r="CN1076" s="52">
        <f t="shared" si="73"/>
        <v>0.92850854021704432</v>
      </c>
      <c r="CO1076" s="51">
        <f t="shared" si="74"/>
        <v>0.55744079773070887</v>
      </c>
      <c r="CR1076" s="51">
        <v>140</v>
      </c>
      <c r="CS1076" s="51" t="s">
        <v>469</v>
      </c>
      <c r="CT1076" s="51">
        <v>1.9516722071679873</v>
      </c>
      <c r="CU1076" s="51">
        <v>2.4835449560281551</v>
      </c>
      <c r="CV1076" s="51">
        <v>0.46534714388677589</v>
      </c>
      <c r="CW1076" s="51">
        <v>0.89400231199531399</v>
      </c>
      <c r="CX1076" s="51">
        <v>8.2211077198718771E-2</v>
      </c>
      <c r="CY1076" s="51">
        <v>0.93061202246433139</v>
      </c>
      <c r="CZ1076" s="51">
        <v>0.65168959281682703</v>
      </c>
      <c r="DA1076" s="51">
        <v>0.81161919631112678</v>
      </c>
      <c r="DB1076" s="51">
        <v>1.4237584302563573</v>
      </c>
      <c r="DC1076" s="52">
        <f t="shared" si="75"/>
        <v>1.0771618820139548</v>
      </c>
      <c r="DD1076" s="51">
        <f t="shared" si="76"/>
        <v>0.75279637692976498</v>
      </c>
    </row>
    <row r="1077" spans="1:108" x14ac:dyDescent="0.2">
      <c r="A1077" s="53">
        <v>141</v>
      </c>
      <c r="B1077" s="53" t="s">
        <v>474</v>
      </c>
      <c r="C1077" s="53">
        <v>2.3625442337734865</v>
      </c>
      <c r="D1077" s="53">
        <v>2.5802960435281439</v>
      </c>
      <c r="E1077" s="53">
        <v>1.9139550088284356</v>
      </c>
      <c r="F1077" s="53">
        <v>0.88244834678599648</v>
      </c>
      <c r="G1077" s="53">
        <v>0.47340055666908509</v>
      </c>
      <c r="H1077" s="53">
        <v>1.2635366470348675</v>
      </c>
      <c r="I1077" s="53">
        <v>0.84555196053109061</v>
      </c>
      <c r="J1077" s="53">
        <v>0.67341453671969387</v>
      </c>
      <c r="K1077" s="53">
        <v>0.71238781083171909</v>
      </c>
      <c r="L1077" s="53">
        <v>0.555240684690262</v>
      </c>
      <c r="M1077" s="53">
        <v>0.55899439823344899</v>
      </c>
      <c r="N1077" s="53">
        <v>0.70701067984038612</v>
      </c>
      <c r="O1077" s="53">
        <v>0.28096938631074442</v>
      </c>
      <c r="P1077" s="53">
        <v>0.28558495541480322</v>
      </c>
      <c r="Q1077" s="53">
        <v>0.57485866679116759</v>
      </c>
      <c r="R1077" s="53">
        <v>0.84172630740722976</v>
      </c>
      <c r="S1077" s="53">
        <v>1.029532261672746</v>
      </c>
      <c r="T1077" s="53">
        <v>1.3516427629052248</v>
      </c>
      <c r="U1077" s="53">
        <v>2.0970157686194613</v>
      </c>
      <c r="V1077" s="53">
        <v>4.4818650422398765</v>
      </c>
      <c r="W1077" s="53">
        <v>0.20347821348176554</v>
      </c>
      <c r="X1077" s="53">
        <v>3.0311165660349961</v>
      </c>
      <c r="Y1077" s="53">
        <v>2.680800761472002</v>
      </c>
      <c r="Z1077" s="53">
        <v>0.86772936156258251</v>
      </c>
      <c r="AA1077" s="53">
        <v>0.67121335024611883</v>
      </c>
      <c r="AB1077" s="53">
        <v>0.77241148804902926</v>
      </c>
      <c r="AC1077" s="53">
        <v>0.79319267722653486</v>
      </c>
      <c r="AD1077" s="53">
        <v>3.0897180481145803</v>
      </c>
      <c r="AE1077" s="53">
        <v>4.3529133525190788</v>
      </c>
      <c r="AF1077" s="53">
        <v>0.88212248107890556</v>
      </c>
      <c r="AG1077" s="53">
        <v>0.98633411899150236</v>
      </c>
      <c r="AH1077" s="53">
        <v>0.18806364090070607</v>
      </c>
      <c r="AI1077" s="53">
        <v>0.59525091257217189</v>
      </c>
      <c r="AJ1077" s="53">
        <v>1.8087866953421807</v>
      </c>
      <c r="AK1077" s="53">
        <v>4.9826603223601857</v>
      </c>
      <c r="AL1077" s="53">
        <v>0.61617717818944695</v>
      </c>
      <c r="AM1077" s="53">
        <v>1.8826791895836208</v>
      </c>
      <c r="AN1077" s="53">
        <v>2.712936499821494</v>
      </c>
      <c r="AO1077" s="53">
        <v>2.1161279210537858</v>
      </c>
      <c r="AP1077" s="53">
        <v>1.2516682687517053</v>
      </c>
      <c r="AQ1077" s="53">
        <v>2.1688075685553367</v>
      </c>
      <c r="AR1077" s="54">
        <f t="shared" si="77"/>
        <v>1.4908820652374537</v>
      </c>
      <c r="AS1077" s="53">
        <f t="shared" si="78"/>
        <v>1.2077750790204211</v>
      </c>
      <c r="AV1077" s="53">
        <v>141</v>
      </c>
      <c r="AW1077" s="53" t="s">
        <v>474</v>
      </c>
      <c r="AX1077" s="53">
        <v>0.42334100948530728</v>
      </c>
      <c r="AY1077" s="53">
        <v>0.50557242904709654</v>
      </c>
      <c r="AZ1077" s="53">
        <v>0.45664319696721434</v>
      </c>
      <c r="BA1077" s="53">
        <v>1.4901826273343908</v>
      </c>
      <c r="BB1077" s="53">
        <v>0.47047110724422275</v>
      </c>
      <c r="BC1077" s="53">
        <v>0.92804607419148244</v>
      </c>
      <c r="BD1077" s="53">
        <v>0.47923542428068588</v>
      </c>
      <c r="BE1077" s="53">
        <v>0.70690614928080153</v>
      </c>
      <c r="BF1077" s="53">
        <v>0.68183821269093348</v>
      </c>
      <c r="BG1077" s="53">
        <v>1.4395073110524914</v>
      </c>
      <c r="BH1077" s="53">
        <v>3.1547336080516355</v>
      </c>
      <c r="BI1077" s="53">
        <v>0.62412118792339388</v>
      </c>
      <c r="BJ1077" s="54">
        <f t="shared" si="79"/>
        <v>0.94671652812913776</v>
      </c>
      <c r="BK1077" s="53">
        <f t="shared" si="80"/>
        <v>0.81768852295249617</v>
      </c>
      <c r="BM1077" s="53">
        <v>141</v>
      </c>
      <c r="BN1077" s="53" t="s">
        <v>474</v>
      </c>
      <c r="BO1077" s="53">
        <v>0.70337892270727265</v>
      </c>
      <c r="BP1077" s="53">
        <v>0.85758745044145501</v>
      </c>
      <c r="BQ1077" s="53">
        <v>0.36719235796446897</v>
      </c>
      <c r="BR1077" s="53">
        <v>0.51455342292221506</v>
      </c>
      <c r="BS1077" s="53">
        <v>1.4076762723304348</v>
      </c>
      <c r="BT1077" s="53">
        <v>2.0502031722951526</v>
      </c>
      <c r="BU1077" s="53">
        <v>2.7548981616407691</v>
      </c>
      <c r="BV1077" s="53">
        <v>2.4155496775762817</v>
      </c>
      <c r="BW1077" s="53">
        <v>1.0980033770785782</v>
      </c>
      <c r="BX1077" s="53">
        <v>0.92183530525581214</v>
      </c>
      <c r="BY1077" s="53">
        <v>0.88644586845185747</v>
      </c>
      <c r="BZ1077" s="53">
        <v>1.8438156456860384</v>
      </c>
      <c r="CA1077" s="53">
        <v>0.64308749883690497</v>
      </c>
      <c r="CB1077" s="53">
        <v>12.947883728091886</v>
      </c>
      <c r="CC1077" s="53">
        <v>1.5921909177654858</v>
      </c>
      <c r="CD1077" s="53">
        <v>1.0625202737080985</v>
      </c>
      <c r="CE1077" s="53">
        <v>2.6628287383315956</v>
      </c>
      <c r="CF1077" s="53">
        <v>1.052075277442607</v>
      </c>
      <c r="CG1077" s="53">
        <v>0.7823848423383597</v>
      </c>
      <c r="CH1077" s="53">
        <v>1.5690087340051191</v>
      </c>
      <c r="CI1077" s="53">
        <v>1.7561498265436513</v>
      </c>
      <c r="CJ1077" s="53">
        <v>0.73153056219035106</v>
      </c>
      <c r="CK1077" s="53">
        <v>0.37387816268859525</v>
      </c>
      <c r="CL1077" s="53">
        <v>1.9773124282816388</v>
      </c>
      <c r="CM1077" s="53">
        <v>2.8373077730307918</v>
      </c>
      <c r="CN1077" s="54">
        <f t="shared" si="73"/>
        <v>1.8323719359042163</v>
      </c>
      <c r="CO1077" s="53">
        <f t="shared" si="74"/>
        <v>2.4346111776409591</v>
      </c>
      <c r="CR1077" s="53">
        <v>141</v>
      </c>
      <c r="CS1077" s="53" t="s">
        <v>474</v>
      </c>
      <c r="CT1077" s="53">
        <v>1.7917273230905482</v>
      </c>
      <c r="CU1077" s="53">
        <v>2.9119805095708013</v>
      </c>
      <c r="CV1077" s="53">
        <v>0.38158412190381552</v>
      </c>
      <c r="CW1077" s="53">
        <v>0.42812604126948756</v>
      </c>
      <c r="CX1077" s="53">
        <v>0.10481927140712155</v>
      </c>
      <c r="CY1077" s="53">
        <v>1.2266438610018788</v>
      </c>
      <c r="CZ1077" s="53">
        <v>1.5614959452644237</v>
      </c>
      <c r="DA1077" s="53">
        <v>1.8729665625047338</v>
      </c>
      <c r="DB1077" s="53">
        <v>1.3559646602943058</v>
      </c>
      <c r="DC1077" s="54">
        <f t="shared" si="75"/>
        <v>1.2928120329230128</v>
      </c>
      <c r="DD1077" s="53">
        <f t="shared" si="76"/>
        <v>0.88579800167658407</v>
      </c>
    </row>
    <row r="1078" spans="1:108" x14ac:dyDescent="0.2">
      <c r="A1078" s="53">
        <v>142</v>
      </c>
      <c r="B1078" s="53" t="s">
        <v>474</v>
      </c>
      <c r="C1078" s="53">
        <v>1.9698683578312248</v>
      </c>
      <c r="D1078" s="53">
        <v>3.2976567555749861</v>
      </c>
      <c r="E1078" s="53">
        <v>2.0315069021952596</v>
      </c>
      <c r="F1078" s="53">
        <v>1.5758006192607081</v>
      </c>
      <c r="G1078" s="53">
        <v>0.34290671895668184</v>
      </c>
      <c r="H1078" s="53">
        <v>1.4876842473641232</v>
      </c>
      <c r="I1078" s="53">
        <v>1.2799628935659082</v>
      </c>
      <c r="J1078" s="53">
        <v>0.83157676696583682</v>
      </c>
      <c r="K1078" s="53">
        <v>10.227864019375552</v>
      </c>
      <c r="L1078" s="53">
        <v>0.7250331975475679</v>
      </c>
      <c r="M1078" s="53">
        <v>10.63876896790566</v>
      </c>
      <c r="N1078" s="53">
        <v>24.981044021026978</v>
      </c>
      <c r="O1078" s="53">
        <v>4.1060411606739899</v>
      </c>
      <c r="P1078" s="53">
        <v>5.4298473942755416</v>
      </c>
      <c r="Q1078" s="53">
        <v>13.139648761451028</v>
      </c>
      <c r="R1078" s="53">
        <v>16.496396776792977</v>
      </c>
      <c r="S1078" s="53">
        <v>11.376747387352246</v>
      </c>
      <c r="T1078" s="53">
        <v>36.053462767932906</v>
      </c>
      <c r="U1078" s="53">
        <v>9.6193401854538436</v>
      </c>
      <c r="V1078" s="53">
        <v>16.993304163459459</v>
      </c>
      <c r="W1078" s="53">
        <v>4.766664350766761</v>
      </c>
      <c r="X1078" s="53">
        <v>13.895417108896387</v>
      </c>
      <c r="Y1078" s="53">
        <v>22.729515608906311</v>
      </c>
      <c r="Z1078" s="53">
        <v>11.003813792748286</v>
      </c>
      <c r="AA1078" s="53">
        <v>8.3514994356892434</v>
      </c>
      <c r="AB1078" s="53">
        <v>8.2354490687896345</v>
      </c>
      <c r="AC1078" s="53">
        <v>10.342080816850155</v>
      </c>
      <c r="AD1078" s="53">
        <v>11.069737571073906</v>
      </c>
      <c r="AE1078" s="53">
        <v>12.886578036396623</v>
      </c>
      <c r="AF1078" s="53">
        <v>8.9582097742848301</v>
      </c>
      <c r="AG1078" s="53">
        <v>5.7938591235668984</v>
      </c>
      <c r="AH1078" s="53">
        <v>3.5994626834650791</v>
      </c>
      <c r="AI1078" s="53">
        <v>1.1212376864269185</v>
      </c>
      <c r="AJ1078" s="53">
        <v>7.6658157927525048</v>
      </c>
      <c r="AK1078" s="53">
        <v>21.969958922553381</v>
      </c>
      <c r="AL1078" s="53">
        <v>4.4698928494314654</v>
      </c>
      <c r="AM1078" s="53">
        <v>5.5676462489978578</v>
      </c>
      <c r="AN1078" s="53">
        <v>37.148821124438982</v>
      </c>
      <c r="AO1078" s="53">
        <v>1.9976468004739514</v>
      </c>
      <c r="AP1078" s="53">
        <v>3.6218788387786742</v>
      </c>
      <c r="AQ1078" s="53">
        <v>30.229717391046425</v>
      </c>
      <c r="AR1078" s="54">
        <f t="shared" si="77"/>
        <v>9.9519357339340679</v>
      </c>
      <c r="AS1078" s="53">
        <f t="shared" si="78"/>
        <v>9.3908321845354035</v>
      </c>
      <c r="AV1078" s="53">
        <v>142</v>
      </c>
      <c r="AW1078" s="53" t="s">
        <v>474</v>
      </c>
      <c r="AX1078" s="53">
        <v>0.45946955925447769</v>
      </c>
      <c r="AY1078" s="53">
        <v>0.48466496926704455</v>
      </c>
      <c r="AZ1078" s="53">
        <v>0.73888340765223248</v>
      </c>
      <c r="BA1078" s="53">
        <v>1.8722849693917023</v>
      </c>
      <c r="BB1078" s="53">
        <v>0.83776348873373374</v>
      </c>
      <c r="BC1078" s="53">
        <v>1.2586504654852573</v>
      </c>
      <c r="BD1078" s="53">
        <v>0.73737579393270525</v>
      </c>
      <c r="BE1078" s="53">
        <v>0.95045982106195792</v>
      </c>
      <c r="BF1078" s="53">
        <v>24.546040230444746</v>
      </c>
      <c r="BG1078" s="53">
        <v>13.142557454592311</v>
      </c>
      <c r="BH1078" s="53">
        <v>11.426234266514935</v>
      </c>
      <c r="BI1078" s="53">
        <v>2.5890776135616407</v>
      </c>
      <c r="BJ1078" s="54">
        <f t="shared" si="79"/>
        <v>4.9202885033243957</v>
      </c>
      <c r="BK1078" s="53">
        <f t="shared" si="80"/>
        <v>7.9011907734322522</v>
      </c>
      <c r="BM1078" s="53">
        <v>142</v>
      </c>
      <c r="BN1078" s="53" t="s">
        <v>474</v>
      </c>
      <c r="BO1078" s="53">
        <v>0.76784898615428376</v>
      </c>
      <c r="BP1078" s="53">
        <v>0.69097241175984603</v>
      </c>
      <c r="BQ1078" s="53">
        <v>0.49324413900610753</v>
      </c>
      <c r="BR1078" s="53">
        <v>2.2640350608577462</v>
      </c>
      <c r="BS1078" s="53">
        <v>9.8156972742275688</v>
      </c>
      <c r="BT1078" s="53">
        <v>5.7950804398163038</v>
      </c>
      <c r="BU1078" s="53">
        <v>5.0834482837860131</v>
      </c>
      <c r="BV1078" s="53">
        <v>9.0703364403277167</v>
      </c>
      <c r="BW1078" s="53">
        <v>7.4126727789186404</v>
      </c>
      <c r="BX1078" s="53">
        <v>10.735614186836159</v>
      </c>
      <c r="BY1078" s="53">
        <v>1.1088612700753053</v>
      </c>
      <c r="BZ1078" s="53">
        <v>10.514326479066698</v>
      </c>
      <c r="CA1078" s="53">
        <v>8.2991309129086392</v>
      </c>
      <c r="CB1078" s="53">
        <v>10.58032867071746</v>
      </c>
      <c r="CC1078" s="53">
        <v>5.3578479939075185</v>
      </c>
      <c r="CD1078" s="53">
        <v>8.2104224701038522</v>
      </c>
      <c r="CE1078" s="53">
        <v>8.6356772794011221</v>
      </c>
      <c r="CF1078" s="53">
        <v>3.4568187687399945</v>
      </c>
      <c r="CG1078" s="53">
        <v>9.2359418085889349</v>
      </c>
      <c r="CH1078" s="53">
        <v>7.668768727637147</v>
      </c>
      <c r="CI1078" s="53">
        <v>10.176488444511104</v>
      </c>
      <c r="CJ1078" s="53">
        <v>7.5226136711293554</v>
      </c>
      <c r="CK1078" s="53">
        <v>6.8686627167471555</v>
      </c>
      <c r="CL1078" s="53">
        <v>11.482701062728136</v>
      </c>
      <c r="CM1078" s="53">
        <v>4.6146363230017924</v>
      </c>
      <c r="CN1078" s="54">
        <f t="shared" si="73"/>
        <v>6.6344870640381837</v>
      </c>
      <c r="CO1078" s="53">
        <f t="shared" si="74"/>
        <v>3.5006005772358599</v>
      </c>
      <c r="CR1078" s="53">
        <v>142</v>
      </c>
      <c r="CS1078" s="53" t="s">
        <v>474</v>
      </c>
      <c r="CT1078" s="53">
        <v>1.7917273230905482</v>
      </c>
      <c r="CU1078" s="53">
        <v>2.0553560550782217</v>
      </c>
      <c r="CV1078" s="53">
        <v>0.33505208793184138</v>
      </c>
      <c r="CW1078" s="53">
        <v>3.8278224980723383</v>
      </c>
      <c r="CX1078" s="53">
        <v>1.1694435464477118</v>
      </c>
      <c r="CY1078" s="53">
        <v>10.575036944893146</v>
      </c>
      <c r="CZ1078" s="53">
        <v>9.2993997636462797</v>
      </c>
      <c r="DA1078" s="53">
        <v>5.4205957843704713</v>
      </c>
      <c r="DB1078" s="53">
        <v>3.9516593530719115</v>
      </c>
      <c r="DC1078" s="54">
        <f t="shared" si="75"/>
        <v>4.2695659285113852</v>
      </c>
      <c r="DD1078" s="53">
        <f t="shared" si="76"/>
        <v>3.5849133913741182</v>
      </c>
    </row>
    <row r="1079" spans="1:108" x14ac:dyDescent="0.2">
      <c r="A1079" s="53">
        <v>143</v>
      </c>
      <c r="B1079" s="53" t="s">
        <v>474</v>
      </c>
      <c r="C1079" s="53">
        <v>5.2401809021432983</v>
      </c>
      <c r="D1079" s="53">
        <v>4.2612591857883526</v>
      </c>
      <c r="E1079" s="53">
        <v>1.6865344485816691</v>
      </c>
      <c r="F1079" s="53">
        <v>1.0505371078817931</v>
      </c>
      <c r="G1079" s="53">
        <v>0.58579989263558208</v>
      </c>
      <c r="H1079" s="53">
        <v>1.3785905762838151</v>
      </c>
      <c r="I1079" s="53">
        <v>1.3298315362815523</v>
      </c>
      <c r="J1079" s="53">
        <v>8.2668428260301727</v>
      </c>
      <c r="K1079" s="53">
        <v>7.8998804378450691</v>
      </c>
      <c r="L1079" s="53">
        <v>0.92953093024366762</v>
      </c>
      <c r="M1079" s="53">
        <v>9.866474155244676</v>
      </c>
      <c r="N1079" s="53">
        <v>20.935359228417127</v>
      </c>
      <c r="O1079" s="53">
        <v>14.437910294578431</v>
      </c>
      <c r="P1079" s="53">
        <v>7.5884299999416731</v>
      </c>
      <c r="Q1079" s="53">
        <v>14.845276376110739</v>
      </c>
      <c r="R1079" s="53">
        <v>14.258987532317345</v>
      </c>
      <c r="S1079" s="53">
        <v>8.9759505933463632</v>
      </c>
      <c r="T1079" s="53">
        <v>37.177434397894388</v>
      </c>
      <c r="U1079" s="53">
        <v>6.6229158690659045</v>
      </c>
      <c r="V1079" s="53">
        <v>10.548653495468148</v>
      </c>
      <c r="W1079" s="53">
        <v>6.5565184034949926</v>
      </c>
      <c r="X1079" s="53">
        <v>14.880767731199935</v>
      </c>
      <c r="Y1079" s="53">
        <v>21.666541789694772</v>
      </c>
      <c r="Z1079" s="53">
        <v>9.5126852370059503</v>
      </c>
      <c r="AA1079" s="53">
        <v>8.7342764931583332</v>
      </c>
      <c r="AB1079" s="53">
        <v>5.5508554435928676</v>
      </c>
      <c r="AC1079" s="53">
        <v>8.9301624544892189</v>
      </c>
      <c r="AD1079" s="53">
        <v>6.2267276990064246</v>
      </c>
      <c r="AE1079" s="53">
        <v>10.175643525490839</v>
      </c>
      <c r="AF1079" s="53">
        <v>11.822960121493706</v>
      </c>
      <c r="AG1079" s="53">
        <v>25.037745213555144</v>
      </c>
      <c r="AH1079" s="53">
        <v>8.6172758510642407</v>
      </c>
      <c r="AI1079" s="53">
        <v>1.1006658224725214</v>
      </c>
      <c r="AJ1079" s="53">
        <v>6.9767486820341258</v>
      </c>
      <c r="AK1079" s="53">
        <v>14.386341982913795</v>
      </c>
      <c r="AL1079" s="53">
        <v>4.8040908321641798</v>
      </c>
      <c r="AM1079" s="53">
        <v>5.6271923047617189</v>
      </c>
      <c r="AN1079" s="53">
        <v>28.495379334034432</v>
      </c>
      <c r="AO1079" s="53">
        <v>1.9976468004739514</v>
      </c>
      <c r="AP1079" s="53">
        <v>18.42263264887832</v>
      </c>
      <c r="AQ1079" s="53">
        <v>35.879134042924228</v>
      </c>
      <c r="AR1079" s="54">
        <f t="shared" si="77"/>
        <v>10.568009078048865</v>
      </c>
      <c r="AS1079" s="53">
        <f t="shared" si="78"/>
        <v>8.9417067491020088</v>
      </c>
      <c r="AV1079" s="53">
        <v>143</v>
      </c>
      <c r="AW1079" s="53" t="s">
        <v>474</v>
      </c>
      <c r="AX1079" s="53">
        <v>0.54192824653755678</v>
      </c>
      <c r="AY1079" s="53">
        <v>0.39913569604716942</v>
      </c>
      <c r="AZ1079" s="53">
        <v>0.57912711282670426</v>
      </c>
      <c r="BA1079" s="53">
        <v>1.1462932705976647</v>
      </c>
      <c r="BB1079" s="53">
        <v>0.610571819018489</v>
      </c>
      <c r="BC1079" s="53">
        <v>1.3971029108344986</v>
      </c>
      <c r="BD1079" s="53">
        <v>0.61698518773010269</v>
      </c>
      <c r="BE1079" s="53">
        <v>1.3068826103829816</v>
      </c>
      <c r="BF1079" s="53">
        <v>12.484623910312415</v>
      </c>
      <c r="BG1079" s="53">
        <v>10.179415432221038</v>
      </c>
      <c r="BH1079" s="53">
        <v>12.359454178730433</v>
      </c>
      <c r="BI1079" s="53">
        <v>10.939287306408486</v>
      </c>
      <c r="BJ1079" s="54">
        <f t="shared" si="79"/>
        <v>4.3800673068039613</v>
      </c>
      <c r="BK1079" s="53">
        <f t="shared" si="80"/>
        <v>5.1114740431032084</v>
      </c>
      <c r="BM1079" s="53">
        <v>143</v>
      </c>
      <c r="BN1079" s="53" t="s">
        <v>474</v>
      </c>
      <c r="BO1079" s="53">
        <v>0.63376061462928412</v>
      </c>
      <c r="BP1079" s="53">
        <v>0.88209123939896672</v>
      </c>
      <c r="BQ1079" s="53">
        <v>0.38754896636194164</v>
      </c>
      <c r="BR1079" s="53">
        <v>11.823296036224846</v>
      </c>
      <c r="BS1079" s="53">
        <v>5.0545909896419001</v>
      </c>
      <c r="BT1079" s="53">
        <v>15.500946596874947</v>
      </c>
      <c r="BU1079" s="53">
        <v>10.65882692558981</v>
      </c>
      <c r="BV1079" s="53">
        <v>7.2434490953161088</v>
      </c>
      <c r="BW1079" s="53">
        <v>6.3934320230614459</v>
      </c>
      <c r="BX1079" s="53">
        <v>11.895060815832801</v>
      </c>
      <c r="BY1079" s="53">
        <v>0.9160169586900927</v>
      </c>
      <c r="BZ1079" s="53">
        <v>9.8286093984881457</v>
      </c>
      <c r="CA1079" s="53">
        <v>10.972953178708671</v>
      </c>
      <c r="CB1079" s="53">
        <v>11.852646675423989</v>
      </c>
      <c r="CC1079" s="53">
        <v>3.6898384610103427</v>
      </c>
      <c r="CD1079" s="53">
        <v>6.485535896205266</v>
      </c>
      <c r="CE1079" s="53">
        <v>7.6208438971596486</v>
      </c>
      <c r="CF1079" s="53">
        <v>4.2083011097704279</v>
      </c>
      <c r="CG1079" s="53">
        <v>6.870821475542539</v>
      </c>
      <c r="CH1079" s="53">
        <v>6.1576769345435105</v>
      </c>
      <c r="CI1079" s="53">
        <v>6.0599563978681399</v>
      </c>
      <c r="CJ1079" s="53">
        <v>5.1627454304870861</v>
      </c>
      <c r="CK1079" s="53">
        <v>8.9303313255618058</v>
      </c>
      <c r="CL1079" s="53">
        <v>11.592959186934213</v>
      </c>
      <c r="CM1079" s="53">
        <v>2.4932165895169009</v>
      </c>
      <c r="CN1079" s="54">
        <f t="shared" si="73"/>
        <v>6.9326182487537134</v>
      </c>
      <c r="CO1079" s="53">
        <f t="shared" si="74"/>
        <v>4.1459154350907559</v>
      </c>
      <c r="CR1079" s="53">
        <v>143</v>
      </c>
      <c r="CS1079" s="53" t="s">
        <v>474</v>
      </c>
      <c r="CT1079" s="53">
        <v>1.7917273230905482</v>
      </c>
      <c r="CU1079" s="53">
        <v>2.9119805095708013</v>
      </c>
      <c r="CV1079" s="53">
        <v>0.36298202998183965</v>
      </c>
      <c r="CW1079" s="53">
        <v>8.1718549061456223</v>
      </c>
      <c r="CX1079" s="53">
        <v>2.0552591725173537</v>
      </c>
      <c r="CY1079" s="53">
        <v>9.1790579992957166</v>
      </c>
      <c r="CZ1079" s="53">
        <v>8.9039922395484083</v>
      </c>
      <c r="DA1079" s="53">
        <v>3.6724880184208462</v>
      </c>
      <c r="DB1079" s="53">
        <v>11.244800656662292</v>
      </c>
      <c r="DC1079" s="54">
        <f t="shared" si="75"/>
        <v>5.3660158728037137</v>
      </c>
      <c r="DD1079" s="53">
        <f t="shared" si="76"/>
        <v>3.9866454037368602</v>
      </c>
    </row>
    <row r="1080" spans="1:108" x14ac:dyDescent="0.2">
      <c r="A1080" s="53">
        <v>144</v>
      </c>
      <c r="B1080" s="53" t="s">
        <v>474</v>
      </c>
      <c r="C1080" s="53">
        <v>11.03576536010133</v>
      </c>
      <c r="D1080" s="53">
        <v>9.1312067546938849</v>
      </c>
      <c r="E1080" s="53">
        <v>1.6481992696830408</v>
      </c>
      <c r="F1080" s="53">
        <v>1.0505371078817931</v>
      </c>
      <c r="G1080" s="53">
        <v>0.34290671895668184</v>
      </c>
      <c r="H1080" s="53">
        <v>1.7257137269423828</v>
      </c>
      <c r="I1080" s="53">
        <v>1.0306196799876881</v>
      </c>
      <c r="J1080" s="53">
        <v>17.304118691382001</v>
      </c>
      <c r="K1080" s="53">
        <v>5.2665869585633791</v>
      </c>
      <c r="L1080" s="53">
        <v>18.757908972394134</v>
      </c>
      <c r="M1080" s="53">
        <v>4.728341763513626</v>
      </c>
      <c r="N1080" s="53">
        <v>6.3238051783824787</v>
      </c>
      <c r="O1080" s="53">
        <v>5.875312264392428</v>
      </c>
      <c r="P1080" s="53">
        <v>5.4966077911689633</v>
      </c>
      <c r="Q1080" s="53">
        <v>9.1219481580303796</v>
      </c>
      <c r="R1080" s="53">
        <v>7.5347701630368507</v>
      </c>
      <c r="S1080" s="53">
        <v>6.1858354003125005</v>
      </c>
      <c r="T1080" s="53">
        <v>22.60906321367781</v>
      </c>
      <c r="U1080" s="53">
        <v>3.3523396915143056</v>
      </c>
      <c r="V1080" s="53">
        <v>9.7299520301482314</v>
      </c>
      <c r="W1080" s="53">
        <v>5.1623182412320912</v>
      </c>
      <c r="X1080" s="53">
        <v>9.8936987710184425</v>
      </c>
      <c r="Y1080" s="53">
        <v>11.376067468625745</v>
      </c>
      <c r="Z1080" s="53">
        <v>5.9824819337544506</v>
      </c>
      <c r="AA1080" s="53">
        <v>5.8112516906670981</v>
      </c>
      <c r="AB1080" s="53">
        <v>3.0075549958784218</v>
      </c>
      <c r="AC1080" s="53">
        <v>5.1440619290012393</v>
      </c>
      <c r="AD1080" s="53">
        <v>3.9059366417263544</v>
      </c>
      <c r="AE1080" s="53">
        <v>9.6231788533255358</v>
      </c>
      <c r="AF1080" s="53">
        <v>10.355362626032017</v>
      </c>
      <c r="AG1080" s="53">
        <v>12.459751131996999</v>
      </c>
      <c r="AH1080" s="53">
        <v>4.5135107396201803</v>
      </c>
      <c r="AI1080" s="53">
        <v>0.95665289966503664</v>
      </c>
      <c r="AJ1080" s="53">
        <v>6.2015543840303344</v>
      </c>
      <c r="AK1080" s="53">
        <v>12.058699691818836</v>
      </c>
      <c r="AL1080" s="53">
        <v>3.5508474569858501</v>
      </c>
      <c r="AM1080" s="53">
        <v>2.4711999006617402</v>
      </c>
      <c r="AN1080" s="53">
        <v>16.182326481782024</v>
      </c>
      <c r="AO1080" s="53">
        <v>1.2858430882291554</v>
      </c>
      <c r="AP1080" s="53">
        <v>14.957376796513717</v>
      </c>
      <c r="AQ1080" s="53">
        <v>24.196562592070361</v>
      </c>
      <c r="AR1080" s="54">
        <f t="shared" si="77"/>
        <v>7.7401896880341354</v>
      </c>
      <c r="AS1080" s="53">
        <f t="shared" si="78"/>
        <v>5.8825978640362822</v>
      </c>
      <c r="AV1080" s="53">
        <v>144</v>
      </c>
      <c r="AW1080" s="53" t="s">
        <v>474</v>
      </c>
      <c r="AX1080" s="53">
        <v>0.5890546055339817</v>
      </c>
      <c r="AY1080" s="53">
        <v>0.4561570361515816</v>
      </c>
      <c r="AZ1080" s="53">
        <v>0.57912711282670426</v>
      </c>
      <c r="BA1080" s="53">
        <v>1.3755574269469053</v>
      </c>
      <c r="BB1080" s="53">
        <v>1.2353448213180724</v>
      </c>
      <c r="BC1080" s="53">
        <v>1.4977958180530777</v>
      </c>
      <c r="BD1080" s="53">
        <v>1.5499923829303901</v>
      </c>
      <c r="BE1080" s="53">
        <v>4.5889434125081783</v>
      </c>
      <c r="BF1080" s="53">
        <v>6.98292523797135</v>
      </c>
      <c r="BG1080" s="53">
        <v>6.0945657660432095</v>
      </c>
      <c r="BH1080" s="53">
        <v>10.993768634119336</v>
      </c>
      <c r="BI1080" s="53">
        <v>7.2357045146295924</v>
      </c>
      <c r="BJ1080" s="54">
        <f t="shared" si="79"/>
        <v>3.5982447307526981</v>
      </c>
      <c r="BK1080" s="53">
        <f t="shared" si="80"/>
        <v>3.4544750634944834</v>
      </c>
      <c r="BM1080" s="53">
        <v>144</v>
      </c>
      <c r="BN1080" s="53" t="s">
        <v>474</v>
      </c>
      <c r="BO1080" s="53">
        <v>0.79224464537152839</v>
      </c>
      <c r="BP1080" s="53">
        <v>0.83798667742901833</v>
      </c>
      <c r="BQ1080" s="53">
        <v>0.30534236147104032</v>
      </c>
      <c r="BR1080" s="53">
        <v>8.0499042681286017</v>
      </c>
      <c r="BS1080" s="53">
        <v>2.8370944713961483</v>
      </c>
      <c r="BT1080" s="53">
        <v>11.056862997714084</v>
      </c>
      <c r="BU1080" s="53">
        <v>6.1493262536624309</v>
      </c>
      <c r="BV1080" s="53">
        <v>4.9197745438401164</v>
      </c>
      <c r="BW1080" s="53">
        <v>5.364921348333584</v>
      </c>
      <c r="BX1080" s="53">
        <v>6.999619493402534</v>
      </c>
      <c r="BY1080" s="53">
        <v>0.73281245616173152</v>
      </c>
      <c r="BZ1080" s="53">
        <v>6.0408430377583482</v>
      </c>
      <c r="CA1080" s="53">
        <v>5.7898528316133113</v>
      </c>
      <c r="CB1080" s="53">
        <v>7.4330157117065694</v>
      </c>
      <c r="CC1080" s="53">
        <v>3.0453802323909791</v>
      </c>
      <c r="CD1080" s="53">
        <v>4.7606625693677422</v>
      </c>
      <c r="CE1080" s="53">
        <v>3.1210976576702594</v>
      </c>
      <c r="CF1080" s="53">
        <v>3.7073160887414605</v>
      </c>
      <c r="CG1080" s="53">
        <v>5.3739114367153507</v>
      </c>
      <c r="CH1080" s="53">
        <v>5.6288013348563952</v>
      </c>
      <c r="CI1080" s="53">
        <v>4.8408978862860801</v>
      </c>
      <c r="CJ1080" s="53">
        <v>2.7432404260744789</v>
      </c>
      <c r="CK1080" s="53">
        <v>5.7577138606762333</v>
      </c>
      <c r="CL1080" s="53">
        <v>9.1357556673380671</v>
      </c>
      <c r="CM1080" s="53">
        <v>2.0120709280826019</v>
      </c>
      <c r="CN1080" s="54">
        <f t="shared" si="73"/>
        <v>4.6974579674475478</v>
      </c>
      <c r="CO1080" s="53">
        <f t="shared" si="74"/>
        <v>2.7239553312080251</v>
      </c>
      <c r="CR1080" s="53">
        <v>144</v>
      </c>
      <c r="CS1080" s="53" t="s">
        <v>474</v>
      </c>
      <c r="CT1080" s="53">
        <v>2.1756761322701039</v>
      </c>
      <c r="CU1080" s="53">
        <v>2.3123680566852669</v>
      </c>
      <c r="CV1080" s="53">
        <v>0.40021301799282588</v>
      </c>
      <c r="CW1080" s="53">
        <v>6.7868095037869232</v>
      </c>
      <c r="CX1080" s="53">
        <v>1.3924386516997769</v>
      </c>
      <c r="CY1080" s="53">
        <v>5.2875184724465729</v>
      </c>
      <c r="CZ1080" s="53">
        <v>7.3077162484643363</v>
      </c>
      <c r="DA1080" s="53">
        <v>2.5854285188578645</v>
      </c>
      <c r="DB1080" s="53">
        <v>8.164831276975054</v>
      </c>
      <c r="DC1080" s="54">
        <f t="shared" si="75"/>
        <v>4.0458888754643034</v>
      </c>
      <c r="DD1080" s="53">
        <f t="shared" si="76"/>
        <v>2.8641530030707592</v>
      </c>
    </row>
    <row r="1081" spans="1:108" x14ac:dyDescent="0.2">
      <c r="A1081" s="53">
        <v>145</v>
      </c>
      <c r="B1081" s="53" t="s">
        <v>474</v>
      </c>
      <c r="C1081" s="53">
        <v>8.9388984304946337</v>
      </c>
      <c r="D1081" s="53">
        <v>8.2823556081699277</v>
      </c>
      <c r="E1081" s="53">
        <v>5.4428962594325387</v>
      </c>
      <c r="F1081" s="53">
        <v>8.1941632201556818</v>
      </c>
      <c r="G1081" s="53">
        <v>1.2144603818869977</v>
      </c>
      <c r="H1081" s="53">
        <v>6.9226589604704429</v>
      </c>
      <c r="I1081" s="53">
        <v>4.1390973453984552</v>
      </c>
      <c r="J1081" s="53">
        <v>10.627052699747832</v>
      </c>
      <c r="K1081" s="53">
        <v>4.0835125677182758</v>
      </c>
      <c r="L1081" s="53">
        <v>18.813680756820872</v>
      </c>
      <c r="M1081" s="53">
        <v>3.8457169589448403</v>
      </c>
      <c r="N1081" s="53">
        <v>3.7314326856343967</v>
      </c>
      <c r="O1081" s="53">
        <v>3.3549360703067972</v>
      </c>
      <c r="P1081" s="53">
        <v>3.8053426229250324</v>
      </c>
      <c r="Q1081" s="53">
        <v>6.4561173891949686</v>
      </c>
      <c r="R1081" s="53">
        <v>6.4220615098045535</v>
      </c>
      <c r="S1081" s="53">
        <v>4.8232210037145675</v>
      </c>
      <c r="T1081" s="53">
        <v>19.021014298935366</v>
      </c>
      <c r="U1081" s="53">
        <v>2.1595410415127945</v>
      </c>
      <c r="V1081" s="53">
        <v>8.564876867962198</v>
      </c>
      <c r="W1081" s="53">
        <v>4.9550688981937965</v>
      </c>
      <c r="X1081" s="53">
        <v>8.6871501404064375</v>
      </c>
      <c r="Y1081" s="53">
        <v>8.4585475546467261</v>
      </c>
      <c r="Z1081" s="53">
        <v>5.3806412330296691</v>
      </c>
      <c r="AA1081" s="53">
        <v>4.3729386413205669</v>
      </c>
      <c r="AB1081" s="53">
        <v>2.0588622671974086</v>
      </c>
      <c r="AC1081" s="53">
        <v>3.5612732446905646</v>
      </c>
      <c r="AD1081" s="53">
        <v>2.4521566205502481</v>
      </c>
      <c r="AE1081" s="53">
        <v>8.5567911464354776</v>
      </c>
      <c r="AF1081" s="53">
        <v>7.1970936814222428</v>
      </c>
      <c r="AG1081" s="53">
        <v>10.44963801630599</v>
      </c>
      <c r="AH1081" s="53">
        <v>2.4521725039178648</v>
      </c>
      <c r="AI1081" s="53">
        <v>0.84349974781448844</v>
      </c>
      <c r="AJ1081" s="53">
        <v>3.7898443027335458</v>
      </c>
      <c r="AK1081" s="53">
        <v>9.2805427342332578</v>
      </c>
      <c r="AL1081" s="53">
        <v>2.7989029357678956</v>
      </c>
      <c r="AM1081" s="53">
        <v>1.711975542082778</v>
      </c>
      <c r="AN1081" s="53">
        <v>10.902581605710498</v>
      </c>
      <c r="AO1081" s="53">
        <v>1.2169587157990192</v>
      </c>
      <c r="AP1081" s="53">
        <v>13.900180095792315</v>
      </c>
      <c r="AQ1081" s="53">
        <v>16.457925837714154</v>
      </c>
      <c r="AR1081" s="54">
        <f t="shared" si="77"/>
        <v>6.5445800523169781</v>
      </c>
      <c r="AS1081" s="53">
        <f t="shared" si="78"/>
        <v>4.5247157328840277</v>
      </c>
      <c r="AV1081" s="53">
        <v>145</v>
      </c>
      <c r="AW1081" s="53" t="s">
        <v>474</v>
      </c>
      <c r="AX1081" s="53">
        <v>4.547668761233667</v>
      </c>
      <c r="AY1081" s="53">
        <v>1.5395269179577518</v>
      </c>
      <c r="AZ1081" s="53">
        <v>1.0783722440282211</v>
      </c>
      <c r="BA1081" s="53">
        <v>3.7063569534628198</v>
      </c>
      <c r="BB1081" s="53">
        <v>5.9637336201562112</v>
      </c>
      <c r="BC1081" s="53">
        <v>5.8275545792953745</v>
      </c>
      <c r="BD1081" s="53">
        <v>2.1820263964358184</v>
      </c>
      <c r="BE1081" s="53">
        <v>4.4701348656070659</v>
      </c>
      <c r="BF1081" s="53">
        <v>3.8794085527519528</v>
      </c>
      <c r="BG1081" s="53">
        <v>3.823125958853391</v>
      </c>
      <c r="BH1081" s="53">
        <v>6.6463348603760943</v>
      </c>
      <c r="BI1081" s="53">
        <v>3.7893149722797883</v>
      </c>
      <c r="BJ1081" s="54">
        <f t="shared" si="79"/>
        <v>3.9544632235365129</v>
      </c>
      <c r="BK1081" s="53">
        <f t="shared" si="80"/>
        <v>1.8093349788320541</v>
      </c>
      <c r="BM1081" s="53">
        <v>145</v>
      </c>
      <c r="BN1081" s="53" t="s">
        <v>474</v>
      </c>
      <c r="BO1081" s="53">
        <v>11.725127147050783</v>
      </c>
      <c r="BP1081" s="53">
        <v>2.734482842136797</v>
      </c>
      <c r="BQ1081" s="53">
        <v>1.7028659187681119</v>
      </c>
      <c r="BR1081" s="53">
        <v>5.6029132200741723</v>
      </c>
      <c r="BS1081" s="53">
        <v>3.5545232683877916</v>
      </c>
      <c r="BT1081" s="53">
        <v>7.9637847718382533</v>
      </c>
      <c r="BU1081" s="53">
        <v>6.3133135345184987</v>
      </c>
      <c r="BV1081" s="53">
        <v>4.7755465955497263</v>
      </c>
      <c r="BW1081" s="53">
        <v>4.5773251574474987</v>
      </c>
      <c r="BX1081" s="53">
        <v>5.4966386191168315</v>
      </c>
      <c r="BY1081" s="53">
        <v>0.57853663679011369</v>
      </c>
      <c r="BZ1081" s="53">
        <v>4.8326706685586931</v>
      </c>
      <c r="CA1081" s="53">
        <v>4.8745824692920632</v>
      </c>
      <c r="CB1081" s="53">
        <v>7.3214074406208693</v>
      </c>
      <c r="CC1081" s="53">
        <v>2.8305624403149805</v>
      </c>
      <c r="CD1081" s="53">
        <v>3.7947266178669765</v>
      </c>
      <c r="CE1081" s="53">
        <v>2.910473803597871</v>
      </c>
      <c r="CF1081" s="53">
        <v>2.3045426395020079</v>
      </c>
      <c r="CG1081" s="53">
        <v>3.7273083821570636</v>
      </c>
      <c r="CH1081" s="53">
        <v>4.3065978292038114</v>
      </c>
      <c r="CI1081" s="53">
        <v>4.0635295026611358</v>
      </c>
      <c r="CJ1081" s="53">
        <v>1.8913027814655663</v>
      </c>
      <c r="CK1081" s="53">
        <v>5.0099575352990424</v>
      </c>
      <c r="CL1081" s="53">
        <v>5.0876723980165375</v>
      </c>
      <c r="CM1081" s="53">
        <v>2.1432928538466491</v>
      </c>
      <c r="CN1081" s="54">
        <f t="shared" si="73"/>
        <v>4.4049474029632725</v>
      </c>
      <c r="CO1081" s="53">
        <f t="shared" si="74"/>
        <v>2.3219877413684253</v>
      </c>
      <c r="CR1081" s="53">
        <v>145</v>
      </c>
      <c r="CS1081" s="53" t="s">
        <v>474</v>
      </c>
      <c r="CT1081" s="53">
        <v>2.4316082186424315</v>
      </c>
      <c r="CU1081" s="53">
        <v>3.2543343082565777</v>
      </c>
      <c r="CV1081" s="53">
        <v>2.8107117594096653</v>
      </c>
      <c r="CW1081" s="53">
        <v>4.8980650743883123</v>
      </c>
      <c r="CX1081" s="53">
        <v>0.66282052081757714</v>
      </c>
      <c r="CY1081" s="53">
        <v>3.9339342098989647</v>
      </c>
      <c r="CZ1081" s="53">
        <v>4.4080610717466095</v>
      </c>
      <c r="DA1081" s="53">
        <v>1.8472650059076214</v>
      </c>
      <c r="DB1081" s="53">
        <v>8.8621832556827922</v>
      </c>
      <c r="DC1081" s="54">
        <f t="shared" si="75"/>
        <v>3.6787759360833951</v>
      </c>
      <c r="DD1081" s="53">
        <f t="shared" si="76"/>
        <v>2.3422978241827175</v>
      </c>
    </row>
    <row r="1082" spans="1:108" x14ac:dyDescent="0.2">
      <c r="A1082" s="53">
        <v>146</v>
      </c>
      <c r="B1082" s="53" t="s">
        <v>474</v>
      </c>
      <c r="C1082" s="53">
        <v>8.2078951810675171</v>
      </c>
      <c r="D1082" s="53">
        <v>6.1256481803643767</v>
      </c>
      <c r="E1082" s="53">
        <v>20.276711764816937</v>
      </c>
      <c r="F1082" s="53">
        <v>9.3497469792388799</v>
      </c>
      <c r="G1082" s="53">
        <v>2.0002901083318947</v>
      </c>
      <c r="H1082" s="53">
        <v>7.4979286067151802</v>
      </c>
      <c r="I1082" s="53">
        <v>4.7375210579861831</v>
      </c>
      <c r="J1082" s="53">
        <v>7.5820171101564249</v>
      </c>
      <c r="K1082" s="53">
        <v>2.8241136283170154</v>
      </c>
      <c r="L1082" s="53">
        <v>10.652410825506573</v>
      </c>
      <c r="M1082" s="53">
        <v>3.4201662002286137</v>
      </c>
      <c r="N1082" s="53">
        <v>2.8280427193615445</v>
      </c>
      <c r="O1082" s="53">
        <v>2.3367700569555518</v>
      </c>
      <c r="P1082" s="53">
        <v>2.7816814236153169</v>
      </c>
      <c r="Q1082" s="53">
        <v>4.00506531405125</v>
      </c>
      <c r="R1082" s="53">
        <v>5.9520369354335125</v>
      </c>
      <c r="S1082" s="53">
        <v>4.8015935880117642</v>
      </c>
      <c r="T1082" s="53">
        <v>11.585522439309836</v>
      </c>
      <c r="U1082" s="53">
        <v>2.6260792710416698</v>
      </c>
      <c r="V1082" s="53">
        <v>8.3864412614579358</v>
      </c>
      <c r="W1082" s="53">
        <v>5.0115924328561849</v>
      </c>
      <c r="X1082" s="53">
        <v>8.5463874204869086</v>
      </c>
      <c r="Y1082" s="53">
        <v>7.124176534134814</v>
      </c>
      <c r="Z1082" s="53">
        <v>5.2009865460117517</v>
      </c>
      <c r="AA1082" s="53">
        <v>3.5145893458525563</v>
      </c>
      <c r="AB1082" s="53">
        <v>1.6955336318096308</v>
      </c>
      <c r="AC1082" s="53">
        <v>3.2465136702318342</v>
      </c>
      <c r="AD1082" s="53">
        <v>1.9967565617067016</v>
      </c>
      <c r="AE1082" s="53">
        <v>8.0557177910135813</v>
      </c>
      <c r="AF1082" s="53">
        <v>6.5396118429059422</v>
      </c>
      <c r="AG1082" s="53">
        <v>9.4889207909158628</v>
      </c>
      <c r="AH1082" s="53">
        <v>2.0550339447458592</v>
      </c>
      <c r="AI1082" s="53">
        <v>0.70977473200954333</v>
      </c>
      <c r="AJ1082" s="53">
        <v>2.9285062799659829</v>
      </c>
      <c r="AK1082" s="53">
        <v>9.0703029409743561</v>
      </c>
      <c r="AL1082" s="53">
        <v>1.9634098587974138</v>
      </c>
      <c r="AM1082" s="53">
        <v>1.6077692299319195</v>
      </c>
      <c r="AN1082" s="53">
        <v>10.731037508730477</v>
      </c>
      <c r="AO1082" s="53">
        <v>1.1710343313123164</v>
      </c>
      <c r="AP1082" s="53">
        <v>14.87906342384588</v>
      </c>
      <c r="AQ1082" s="53">
        <v>13.942337292972338</v>
      </c>
      <c r="AR1082" s="54">
        <f t="shared" si="77"/>
        <v>6.0355302137360951</v>
      </c>
      <c r="AS1082" s="53">
        <f t="shared" si="78"/>
        <v>4.2665093628579651</v>
      </c>
      <c r="AV1082" s="53">
        <v>146</v>
      </c>
      <c r="AW1082" s="53" t="s">
        <v>474</v>
      </c>
      <c r="AX1082" s="53">
        <v>6.267507163468558</v>
      </c>
      <c r="AY1082" s="53">
        <v>3.5637188051825484</v>
      </c>
      <c r="AZ1082" s="53">
        <v>1.8971376333056409</v>
      </c>
      <c r="BA1082" s="53">
        <v>3.6299447383959187</v>
      </c>
      <c r="BB1082" s="53">
        <v>7.9942438329211871</v>
      </c>
      <c r="BC1082" s="53">
        <v>6.7086120800844506</v>
      </c>
      <c r="BD1082" s="53">
        <v>1.4296017767277875</v>
      </c>
      <c r="BE1082" s="53">
        <v>2.9850408605635725</v>
      </c>
      <c r="BF1082" s="53">
        <v>3.0329933723917888</v>
      </c>
      <c r="BG1082" s="53">
        <v>3.8044160250341683</v>
      </c>
      <c r="BH1082" s="53">
        <v>6.2821535052110491</v>
      </c>
      <c r="BI1082" s="53">
        <v>3.5492668421214404</v>
      </c>
      <c r="BJ1082" s="54">
        <f t="shared" si="79"/>
        <v>4.2620530529506757</v>
      </c>
      <c r="BK1082" s="53">
        <f t="shared" si="80"/>
        <v>2.1406769903329472</v>
      </c>
      <c r="BM1082" s="53">
        <v>146</v>
      </c>
      <c r="BN1082" s="53" t="s">
        <v>474</v>
      </c>
      <c r="BO1082" s="53">
        <v>14.796523091667918</v>
      </c>
      <c r="BP1082" s="53">
        <v>6.5421757513116816</v>
      </c>
      <c r="BQ1082" s="53">
        <v>4.1456003008757341</v>
      </c>
      <c r="BR1082" s="53">
        <v>4.4594629986591974</v>
      </c>
      <c r="BS1082" s="53">
        <v>1.6305114551982725</v>
      </c>
      <c r="BT1082" s="53">
        <v>7.5727087599028957</v>
      </c>
      <c r="BU1082" s="53">
        <v>5.1654340530764422</v>
      </c>
      <c r="BV1082" s="53">
        <v>3.8621029230439232</v>
      </c>
      <c r="BW1082" s="53">
        <v>3.5395512352551348</v>
      </c>
      <c r="BX1082" s="53">
        <v>5.0242687256521164</v>
      </c>
      <c r="BY1082" s="53">
        <v>0.57853663679011369</v>
      </c>
      <c r="BZ1082" s="53">
        <v>5.1918578958090373</v>
      </c>
      <c r="CA1082" s="53">
        <v>3.722783050331234</v>
      </c>
      <c r="CB1082" s="53">
        <v>5.6026649229770404</v>
      </c>
      <c r="CC1082" s="53">
        <v>2.8305624403149805</v>
      </c>
      <c r="CD1082" s="53">
        <v>3.5187505947500703</v>
      </c>
      <c r="CE1082" s="53">
        <v>2.5849591976863415</v>
      </c>
      <c r="CF1082" s="53">
        <v>3.3566179169446149</v>
      </c>
      <c r="CG1082" s="53">
        <v>3.4279252247639809</v>
      </c>
      <c r="CH1082" s="53">
        <v>4.0043780199416048</v>
      </c>
      <c r="CI1082" s="53">
        <v>4.2048673585041358</v>
      </c>
      <c r="CJ1082" s="53">
        <v>1.4653331413004476</v>
      </c>
      <c r="CK1082" s="53">
        <v>4.1874284487631721</v>
      </c>
      <c r="CL1082" s="53">
        <v>5.2136808187519144</v>
      </c>
      <c r="CM1082" s="53">
        <v>1.8589758819567967</v>
      </c>
      <c r="CN1082" s="54">
        <f t="shared" si="73"/>
        <v>4.3395064337691514</v>
      </c>
      <c r="CO1082" s="53">
        <f t="shared" si="74"/>
        <v>2.6931169320860575</v>
      </c>
      <c r="CR1082" s="53">
        <v>146</v>
      </c>
      <c r="CS1082" s="53" t="s">
        <v>474</v>
      </c>
      <c r="CT1082" s="53">
        <v>3.3594507210789804</v>
      </c>
      <c r="CU1082" s="53">
        <v>3.2543343082565777</v>
      </c>
      <c r="CV1082" s="53">
        <v>3.3412198333574259</v>
      </c>
      <c r="CW1082" s="53">
        <v>3.9788959427554391</v>
      </c>
      <c r="CX1082" s="53">
        <v>0.56827985374162238</v>
      </c>
      <c r="CY1082" s="53">
        <v>2.8763817858889027</v>
      </c>
      <c r="CZ1082" s="53">
        <v>2.6635072591258346</v>
      </c>
      <c r="DA1082" s="53">
        <v>1.6746520825887412</v>
      </c>
      <c r="DB1082" s="53">
        <v>9.123690247698196</v>
      </c>
      <c r="DC1082" s="54">
        <f t="shared" si="75"/>
        <v>3.4267124482768581</v>
      </c>
      <c r="DD1082" s="53">
        <f t="shared" si="76"/>
        <v>2.3698024292704867</v>
      </c>
    </row>
    <row r="1083" spans="1:108" x14ac:dyDescent="0.2">
      <c r="A1083" s="53">
        <v>147</v>
      </c>
      <c r="B1083" s="53" t="s">
        <v>474</v>
      </c>
      <c r="C1083" s="53">
        <v>7.462854550401401</v>
      </c>
      <c r="D1083" s="53">
        <v>5.9882109423179442</v>
      </c>
      <c r="E1083" s="53">
        <v>17.325285679064446</v>
      </c>
      <c r="F1083" s="53">
        <v>6.4607825389689033</v>
      </c>
      <c r="G1083" s="53">
        <v>1.7859734089839687</v>
      </c>
      <c r="H1083" s="53">
        <v>5.8416242760178179</v>
      </c>
      <c r="I1083" s="53">
        <v>3.0752340313290936</v>
      </c>
      <c r="J1083" s="53">
        <v>6.6036916400777494</v>
      </c>
      <c r="K1083" s="53">
        <v>2.7477832279975702</v>
      </c>
      <c r="L1083" s="53">
        <v>6.7855682950509459</v>
      </c>
      <c r="M1083" s="53">
        <v>3.1995122686904631</v>
      </c>
      <c r="N1083" s="53">
        <v>3.27321435062531</v>
      </c>
      <c r="O1083" s="53">
        <v>2.3701551760121933</v>
      </c>
      <c r="P1083" s="53">
        <v>2.4478794391482088</v>
      </c>
      <c r="Q1083" s="53">
        <v>3.4617933545701454</v>
      </c>
      <c r="R1083" s="53">
        <v>6.5779336823737742</v>
      </c>
      <c r="S1083" s="53">
        <v>4.4555341731189779</v>
      </c>
      <c r="T1083" s="53">
        <v>11.066767579339578</v>
      </c>
      <c r="U1083" s="53">
        <v>2.4625502642805159</v>
      </c>
      <c r="V1083" s="53">
        <v>7.4522832406927444</v>
      </c>
      <c r="W1083" s="53">
        <v>5.0304318023817505</v>
      </c>
      <c r="X1083" s="53">
        <v>7.6414759475279048</v>
      </c>
      <c r="Y1083" s="53">
        <v>7.0563272338097205</v>
      </c>
      <c r="Z1083" s="53">
        <v>5.0123497282807561</v>
      </c>
      <c r="AA1083" s="53">
        <v>3.8045712227918167</v>
      </c>
      <c r="AB1083" s="53">
        <v>1.6955336318096308</v>
      </c>
      <c r="AC1083" s="53">
        <v>3.0486657321972261</v>
      </c>
      <c r="AD1083" s="53">
        <v>1.4888102775550842</v>
      </c>
      <c r="AE1083" s="53">
        <v>6.9122418755970783</v>
      </c>
      <c r="AF1083" s="53">
        <v>6.2226109461906765</v>
      </c>
      <c r="AG1083" s="53">
        <v>6.784134957991248</v>
      </c>
      <c r="AH1083" s="53">
        <v>1.6074655966485947</v>
      </c>
      <c r="AI1083" s="53">
        <v>0.83321381583728993</v>
      </c>
      <c r="AJ1083" s="53">
        <v>3.2730481040643511</v>
      </c>
      <c r="AK1083" s="53">
        <v>6.9679165414869999</v>
      </c>
      <c r="AL1083" s="53">
        <v>2.1305107300250743</v>
      </c>
      <c r="AM1083" s="53">
        <v>1.518448717157924</v>
      </c>
      <c r="AN1083" s="53">
        <v>8.8440524419502413</v>
      </c>
      <c r="AO1083" s="53">
        <v>1.2399187037424526</v>
      </c>
      <c r="AP1083" s="53">
        <v>13.508624509217928</v>
      </c>
      <c r="AQ1083" s="53">
        <v>12.684540974019809</v>
      </c>
      <c r="AR1083" s="54">
        <f t="shared" si="77"/>
        <v>5.3207201368133008</v>
      </c>
      <c r="AS1083" s="53">
        <f t="shared" si="78"/>
        <v>3.6089543900002612</v>
      </c>
      <c r="AV1083" s="53">
        <v>147</v>
      </c>
      <c r="AW1083" s="53" t="s">
        <v>474</v>
      </c>
      <c r="AX1083" s="53">
        <v>4.7830517370025047</v>
      </c>
      <c r="AY1083" s="53">
        <v>2.4518382533241718</v>
      </c>
      <c r="AZ1083" s="53">
        <v>1.3180105204789367</v>
      </c>
      <c r="BA1083" s="53">
        <v>3.0185782399893668</v>
      </c>
      <c r="BB1083" s="53">
        <v>5.6087503848587028</v>
      </c>
      <c r="BC1083" s="53">
        <v>5.3115091692499519</v>
      </c>
      <c r="BD1083" s="53">
        <v>0.76747011167170875</v>
      </c>
      <c r="BE1083" s="53">
        <v>2.4058538279169088</v>
      </c>
      <c r="BF1083" s="53">
        <v>3.1740569263506138</v>
      </c>
      <c r="BG1083" s="53">
        <v>3.5052993708393703</v>
      </c>
      <c r="BH1083" s="53">
        <v>5.8041635645971645</v>
      </c>
      <c r="BI1083" s="53">
        <v>3.1720511736499728</v>
      </c>
      <c r="BJ1083" s="54">
        <f t="shared" si="79"/>
        <v>3.4433861066607818</v>
      </c>
      <c r="BK1083" s="53">
        <f t="shared" si="80"/>
        <v>1.7185513907412777</v>
      </c>
      <c r="BM1083" s="53">
        <v>147</v>
      </c>
      <c r="BN1083" s="53" t="s">
        <v>474</v>
      </c>
      <c r="BO1083" s="53">
        <v>8.3729178589257973</v>
      </c>
      <c r="BP1083" s="53">
        <v>5.8071016002738522</v>
      </c>
      <c r="BQ1083" s="53">
        <v>3.4527089730427529</v>
      </c>
      <c r="BR1083" s="53">
        <v>4.3451196230886531</v>
      </c>
      <c r="BS1083" s="53">
        <v>1.793568079245355</v>
      </c>
      <c r="BT1083" s="53">
        <v>7.0038639431181684</v>
      </c>
      <c r="BU1083" s="53">
        <v>5.2474198223668713</v>
      </c>
      <c r="BV1083" s="53">
        <v>3.5095467417328239</v>
      </c>
      <c r="BW1083" s="53">
        <v>4.2252250184070439</v>
      </c>
      <c r="BX1083" s="53">
        <v>4.4660193933420382</v>
      </c>
      <c r="BY1083" s="53">
        <v>0.54960980495060807</v>
      </c>
      <c r="BZ1083" s="53">
        <v>4.8653280424808294</v>
      </c>
      <c r="CA1083" s="53">
        <v>4.3603853481150994</v>
      </c>
      <c r="CB1083" s="53">
        <v>5.3794483808056395</v>
      </c>
      <c r="CC1083" s="53">
        <v>2.603106594919911</v>
      </c>
      <c r="CD1083" s="53">
        <v>3.6567452298390548</v>
      </c>
      <c r="CE1083" s="53">
        <v>2.1828544336017996</v>
      </c>
      <c r="CF1083" s="53">
        <v>2.3546478748866804</v>
      </c>
      <c r="CG1083" s="53">
        <v>2.963883773763448</v>
      </c>
      <c r="CH1083" s="53">
        <v>3.5510519326569931</v>
      </c>
      <c r="CI1083" s="53">
        <v>3.2331551828915486</v>
      </c>
      <c r="CJ1083" s="53">
        <v>1.4738536136798241</v>
      </c>
      <c r="CK1083" s="53">
        <v>3.8562784571588349</v>
      </c>
      <c r="CL1083" s="53">
        <v>6.4107819854913846</v>
      </c>
      <c r="CM1083" s="53">
        <v>1.9245868448388204</v>
      </c>
      <c r="CN1083" s="54">
        <f t="shared" si="73"/>
        <v>3.9035683421449527</v>
      </c>
      <c r="CO1083" s="53">
        <f t="shared" si="74"/>
        <v>1.8220835941280231</v>
      </c>
      <c r="CR1083" s="53">
        <v>147</v>
      </c>
      <c r="CS1083" s="53" t="s">
        <v>474</v>
      </c>
      <c r="CT1083" s="53">
        <v>4.8311869167725234</v>
      </c>
      <c r="CU1083" s="53">
        <v>4.3677241117634891</v>
      </c>
      <c r="CV1083" s="53">
        <v>2.3453646155228896</v>
      </c>
      <c r="CW1083" s="53">
        <v>3.7270826926643563</v>
      </c>
      <c r="CX1083" s="53">
        <v>0.4953174487383819</v>
      </c>
      <c r="CY1083" s="53">
        <v>3.130140765178496</v>
      </c>
      <c r="CZ1083" s="53">
        <v>2.9344352225373753</v>
      </c>
      <c r="DA1083" s="53">
        <v>1.7774900392939785</v>
      </c>
      <c r="DB1083" s="53">
        <v>9.0074611987030195</v>
      </c>
      <c r="DC1083" s="54">
        <f t="shared" si="75"/>
        <v>3.624022556797168</v>
      </c>
      <c r="DD1083" s="53">
        <f t="shared" si="76"/>
        <v>2.4123449389406795</v>
      </c>
    </row>
    <row r="1084" spans="1:108" x14ac:dyDescent="0.2">
      <c r="A1084" s="53">
        <v>148</v>
      </c>
      <c r="B1084" s="53" t="s">
        <v>474</v>
      </c>
      <c r="C1084" s="53">
        <v>7.1868743381176845</v>
      </c>
      <c r="D1084" s="53">
        <v>4.7490732800595676</v>
      </c>
      <c r="E1084" s="53">
        <v>10.27251061002281</v>
      </c>
      <c r="F1084" s="53">
        <v>4.5172984702553514</v>
      </c>
      <c r="G1084" s="53">
        <v>1.2144603818869977</v>
      </c>
      <c r="H1084" s="53">
        <v>5.3556632905108428</v>
      </c>
      <c r="I1084" s="53">
        <v>2.5931694212134899</v>
      </c>
      <c r="J1084" s="53">
        <v>5.6253661699990731</v>
      </c>
      <c r="K1084" s="53">
        <v>2.7477832279975702</v>
      </c>
      <c r="L1084" s="53">
        <v>5.2425477361131829</v>
      </c>
      <c r="M1084" s="53">
        <v>2.6951548052027672</v>
      </c>
      <c r="N1084" s="53">
        <v>3.1030038861560034</v>
      </c>
      <c r="O1084" s="53">
        <v>2.4869910750289903</v>
      </c>
      <c r="P1084" s="53">
        <v>2.2253483433913046</v>
      </c>
      <c r="Q1084" s="53">
        <v>3.4112552293194196</v>
      </c>
      <c r="R1084" s="53">
        <v>4.5371678184104294</v>
      </c>
      <c r="S1084" s="53">
        <v>3.3092063917378378</v>
      </c>
      <c r="T1084" s="53">
        <v>9.5105029994288053</v>
      </c>
      <c r="U1084" s="53">
        <v>2.2509256548459282</v>
      </c>
      <c r="V1084" s="53">
        <v>6.2872080785067102</v>
      </c>
      <c r="W1084" s="53">
        <v>3.4666664622173786</v>
      </c>
      <c r="X1084" s="53">
        <v>7.8224582421197049</v>
      </c>
      <c r="Y1084" s="53">
        <v>6.5361478171989305</v>
      </c>
      <c r="Z1084" s="53">
        <v>4.2308543405380572</v>
      </c>
      <c r="AA1084" s="53">
        <v>3.6421824406977583</v>
      </c>
      <c r="AB1084" s="53">
        <v>1.3927597689864823</v>
      </c>
      <c r="AC1084" s="53">
        <v>2.6979342762807308</v>
      </c>
      <c r="AD1084" s="53">
        <v>1.2786253763227999</v>
      </c>
      <c r="AE1084" s="53">
        <v>4.7537720368565974</v>
      </c>
      <c r="AF1084" s="53">
        <v>5.4007552667024035</v>
      </c>
      <c r="AG1084" s="53">
        <v>7.7448521833813748</v>
      </c>
      <c r="AH1084" s="53">
        <v>1.5171116574833734</v>
      </c>
      <c r="AI1084" s="53">
        <v>0.67891496105260662</v>
      </c>
      <c r="AJ1084" s="53">
        <v>3.1007771920151672</v>
      </c>
      <c r="AK1084" s="53">
        <v>6.2470976883426692</v>
      </c>
      <c r="AL1084" s="53">
        <v>1.8380870251686237</v>
      </c>
      <c r="AM1084" s="53">
        <v>1.146280866685079</v>
      </c>
      <c r="AN1084" s="53">
        <v>10.06392035616126</v>
      </c>
      <c r="AO1084" s="53">
        <v>1.0562255743954774</v>
      </c>
      <c r="AP1084" s="53">
        <v>15.290195474126424</v>
      </c>
      <c r="AQ1084" s="53">
        <v>13.1961863792665</v>
      </c>
      <c r="AR1084" s="54">
        <f t="shared" si="77"/>
        <v>4.693251624248882</v>
      </c>
      <c r="AS1084" s="53">
        <f t="shared" si="78"/>
        <v>3.3278243634911422</v>
      </c>
      <c r="AV1084" s="53">
        <v>148</v>
      </c>
      <c r="AW1084" s="53" t="s">
        <v>474</v>
      </c>
      <c r="AX1084" s="53">
        <v>4.0527673460072204</v>
      </c>
      <c r="AY1084" s="53">
        <v>1.5537808845154832</v>
      </c>
      <c r="AZ1084" s="53">
        <v>1.0783722440282211</v>
      </c>
      <c r="BA1084" s="53">
        <v>2.9803790102430514</v>
      </c>
      <c r="BB1084" s="53">
        <v>4.4160036608274602</v>
      </c>
      <c r="BC1084" s="53">
        <v>4.241653977807565</v>
      </c>
      <c r="BD1084" s="53">
        <v>1.113586436880897</v>
      </c>
      <c r="BE1084" s="53">
        <v>2.5395123739122929</v>
      </c>
      <c r="BF1084" s="53">
        <v>3.1035166852193976</v>
      </c>
      <c r="BG1084" s="53">
        <v>3.2622855973341558</v>
      </c>
      <c r="BH1084" s="53">
        <v>5.917972150046003</v>
      </c>
      <c r="BI1084" s="53">
        <v>2.9662965741067011</v>
      </c>
      <c r="BJ1084" s="54">
        <f t="shared" si="79"/>
        <v>3.1021772450773706</v>
      </c>
      <c r="BK1084" s="53">
        <f t="shared" ref="BK1084:BK1095" si="81">STDEV(AX1084:BH1084)</f>
        <v>1.5053260602527767</v>
      </c>
      <c r="BM1084" s="53">
        <v>148</v>
      </c>
      <c r="BN1084" s="53" t="s">
        <v>474</v>
      </c>
      <c r="BO1084" s="53">
        <v>7.5445184955776323</v>
      </c>
      <c r="BP1084" s="53">
        <v>4.4692613387241096</v>
      </c>
      <c r="BQ1084" s="53">
        <v>3.1708551793249771</v>
      </c>
      <c r="BR1084" s="53">
        <v>25.590456899998159</v>
      </c>
      <c r="BS1084" s="53">
        <v>2.0598792891162425</v>
      </c>
      <c r="BT1084" s="53">
        <v>5.5462092326049381</v>
      </c>
      <c r="BU1084" s="53">
        <v>5.575394384079007</v>
      </c>
      <c r="BV1084" s="53">
        <v>3.2851911298823633</v>
      </c>
      <c r="BW1084" s="53">
        <v>3.5395512352551348</v>
      </c>
      <c r="BX1084" s="53">
        <v>4.4230714289655513</v>
      </c>
      <c r="BY1084" s="53">
        <v>0.51104131293701305</v>
      </c>
      <c r="BZ1084" s="53">
        <v>3.9836917960226912</v>
      </c>
      <c r="CA1084" s="53">
        <v>4.4837924992364169</v>
      </c>
      <c r="CB1084" s="53">
        <v>5.1562361243369894</v>
      </c>
      <c r="CC1084" s="53">
        <v>2.0976475432448565</v>
      </c>
      <c r="CD1084" s="53">
        <v>2.8977946074412344</v>
      </c>
      <c r="CE1084" s="53">
        <v>2.4509255017869656</v>
      </c>
      <c r="CF1084" s="53">
        <v>3.2063214487385281</v>
      </c>
      <c r="CG1084" s="53">
        <v>2.7692863021959568</v>
      </c>
      <c r="CH1084" s="53">
        <v>3.2110573671935345</v>
      </c>
      <c r="CI1084" s="53">
        <v>3.1801526389097199</v>
      </c>
      <c r="CJ1084" s="53">
        <v>1.925379763819099</v>
      </c>
      <c r="CK1084" s="53">
        <v>2.9803376185288708</v>
      </c>
      <c r="CL1084" s="53">
        <v>3.8590706382184652</v>
      </c>
      <c r="CM1084" s="53">
        <v>1.7277539561927493</v>
      </c>
      <c r="CN1084" s="54">
        <f t="shared" ref="CN1084:CN1095" si="82">AVERAGE(BO1084:CM1084)</f>
        <v>4.3857951092932472</v>
      </c>
      <c r="CO1084" s="53">
        <f t="shared" ref="CO1084:CO1095" si="83">STDEV(BO1084:CM1084)</f>
        <v>4.6564479898145033</v>
      </c>
      <c r="CR1084" s="53">
        <v>148</v>
      </c>
      <c r="CS1084" s="53" t="s">
        <v>474</v>
      </c>
      <c r="CT1084" s="53">
        <v>4.4153099463227576</v>
      </c>
      <c r="CU1084" s="53">
        <v>4.7103245630419774</v>
      </c>
      <c r="CV1084" s="53">
        <v>1.8055554956141415</v>
      </c>
      <c r="CW1084" s="53">
        <v>3.1730500263493275</v>
      </c>
      <c r="CX1084" s="53">
        <v>0.53128516495970923</v>
      </c>
      <c r="CY1084" s="53">
        <v>2.6226228065993094</v>
      </c>
      <c r="CZ1084" s="53">
        <v>2.1289742796490465</v>
      </c>
      <c r="DA1084" s="53">
        <v>1.6526206659666072</v>
      </c>
      <c r="DB1084" s="53">
        <v>8.4553927418313357</v>
      </c>
      <c r="DC1084" s="54">
        <f t="shared" ref="DC1084:DC1095" si="84">AVERAGE(CT1084:DB1084)</f>
        <v>3.2772372989260234</v>
      </c>
      <c r="DD1084" s="53">
        <f t="shared" ref="DD1084:DD1095" si="85">STDEV(CT1084:DB1084)</f>
        <v>2.3522756265823195</v>
      </c>
    </row>
    <row r="1085" spans="1:108" x14ac:dyDescent="0.2">
      <c r="A1085" s="53">
        <v>149</v>
      </c>
      <c r="B1085" s="53" t="s">
        <v>474</v>
      </c>
      <c r="C1085" s="53">
        <v>6.3729710825055372</v>
      </c>
      <c r="D1085" s="53">
        <v>4.2903324476827907</v>
      </c>
      <c r="E1085" s="53">
        <v>7.4360753421415131</v>
      </c>
      <c r="F1085" s="53">
        <v>4.3071849976046144</v>
      </c>
      <c r="G1085" s="53">
        <v>1.2573237217565829</v>
      </c>
      <c r="H1085" s="53">
        <v>4.1655158926195446</v>
      </c>
      <c r="I1085" s="53">
        <v>2.2939575649196255</v>
      </c>
      <c r="J1085" s="53">
        <v>5.2707250361292122</v>
      </c>
      <c r="K1085" s="53">
        <v>2.5188037305658089</v>
      </c>
      <c r="L1085" s="53">
        <v>4.8893276245419219</v>
      </c>
      <c r="M1085" s="53">
        <v>2.1750372112162681</v>
      </c>
      <c r="N1085" s="53">
        <v>3.2470078214258926</v>
      </c>
      <c r="O1085" s="53">
        <v>2.5370647477201369</v>
      </c>
      <c r="P1085" s="53">
        <v>2.2253483433913046</v>
      </c>
      <c r="Q1085" s="53">
        <v>3.4112552293194196</v>
      </c>
      <c r="R1085" s="53">
        <v>4.0143870045575571</v>
      </c>
      <c r="S1085" s="53">
        <v>3.3957202072786368</v>
      </c>
      <c r="T1085" s="53">
        <v>9.553738104478164</v>
      </c>
      <c r="U1085" s="53">
        <v>2.0056331341220677</v>
      </c>
      <c r="V1085" s="53">
        <v>6.3921691330747281</v>
      </c>
      <c r="W1085" s="53">
        <v>2.600001203184457</v>
      </c>
      <c r="X1085" s="53">
        <v>7.0382016322219023</v>
      </c>
      <c r="Y1085" s="53">
        <v>6.1742863295835058</v>
      </c>
      <c r="Z1085" s="53">
        <v>3.9523910416378407</v>
      </c>
      <c r="AA1085" s="53">
        <v>2.7374366684980904</v>
      </c>
      <c r="AB1085" s="53">
        <v>1.4129434013395443</v>
      </c>
      <c r="AC1085" s="53">
        <v>2.8598103328575748</v>
      </c>
      <c r="AD1085" s="53">
        <v>1.2260791510147289</v>
      </c>
      <c r="AE1085" s="53">
        <v>5.1649099712718654</v>
      </c>
      <c r="AF1085" s="53">
        <v>5.81168310644654</v>
      </c>
      <c r="AG1085" s="53">
        <v>6.0599036317234178</v>
      </c>
      <c r="AH1085" s="53">
        <v>1.2660111586532932</v>
      </c>
      <c r="AI1085" s="53">
        <v>0.70977473200954333</v>
      </c>
      <c r="AJ1085" s="53">
        <v>3.7037005779697747</v>
      </c>
      <c r="AK1085" s="53">
        <v>6.202046510021149</v>
      </c>
      <c r="AL1085" s="53">
        <v>2.381156397282655</v>
      </c>
      <c r="AM1085" s="53">
        <v>1.2058269224489397</v>
      </c>
      <c r="AN1085" s="53">
        <v>9.0346557742811306</v>
      </c>
      <c r="AO1085" s="53">
        <v>1.0791899709387465</v>
      </c>
      <c r="AP1085" s="53">
        <v>13.763133573084399</v>
      </c>
      <c r="AQ1085" s="53">
        <v>12.066305504788883</v>
      </c>
      <c r="AR1085" s="54">
        <f t="shared" ref="AR1085:AR1095" si="86">AVERAGE(C1085:AQ1085)</f>
        <v>4.3465616089831549</v>
      </c>
      <c r="AS1085" s="53">
        <f t="shared" ref="AS1085:AS1095" si="87">STDEV(C1085:AQ1085)</f>
        <v>2.9504548996719357</v>
      </c>
      <c r="AV1085" s="53">
        <v>149</v>
      </c>
      <c r="AW1085" s="53" t="s">
        <v>474</v>
      </c>
      <c r="AX1085" s="53">
        <v>3.6285305873540823</v>
      </c>
      <c r="AY1085" s="53">
        <v>1.2686851317403951</v>
      </c>
      <c r="AZ1085" s="53">
        <v>1.2780695296663429</v>
      </c>
      <c r="BA1085" s="53">
        <v>2.3690125118364991</v>
      </c>
      <c r="BB1085" s="53">
        <v>3.7912306585278772</v>
      </c>
      <c r="BC1085" s="53">
        <v>3.4361179698902533</v>
      </c>
      <c r="BD1085" s="53">
        <v>0.88785738406266423</v>
      </c>
      <c r="BE1085" s="53">
        <v>1.9900281908364865</v>
      </c>
      <c r="BF1085" s="53">
        <v>2.750849336170532</v>
      </c>
      <c r="BG1085" s="53">
        <v>3.1874997035934349</v>
      </c>
      <c r="BH1085" s="53">
        <v>5.5537864246872166</v>
      </c>
      <c r="BI1085" s="53">
        <v>2.7776870938341709</v>
      </c>
      <c r="BJ1085" s="54">
        <f t="shared" ref="BJ1085:BJ1095" si="88">AVERAGE(AX1085:BI1085)</f>
        <v>2.7432795435166626</v>
      </c>
      <c r="BK1085" s="53">
        <f t="shared" si="81"/>
        <v>1.3758433797581462</v>
      </c>
      <c r="BM1085" s="53">
        <v>149</v>
      </c>
      <c r="BN1085" s="53" t="s">
        <v>474</v>
      </c>
      <c r="BO1085" s="53">
        <v>7.3005619034051854</v>
      </c>
      <c r="BP1085" s="53">
        <v>3.6459780637463841</v>
      </c>
      <c r="BQ1085" s="53">
        <v>2.8302810936392149</v>
      </c>
      <c r="BR1085" s="53">
        <v>22.228707870239688</v>
      </c>
      <c r="BS1085" s="53">
        <v>1.7989996476954211</v>
      </c>
      <c r="BT1085" s="53">
        <v>5.7832286173177074</v>
      </c>
      <c r="BU1085" s="53">
        <v>4.2635276217808826</v>
      </c>
      <c r="BV1085" s="53">
        <v>2.6441790519904838</v>
      </c>
      <c r="BW1085" s="53">
        <v>2.7519550443690495</v>
      </c>
      <c r="BX1085" s="53">
        <v>4.4230714289655513</v>
      </c>
      <c r="BY1085" s="53">
        <v>0.54960980495060807</v>
      </c>
      <c r="BZ1085" s="53">
        <v>5.0285898344382796</v>
      </c>
      <c r="CA1085" s="53">
        <v>4.0724359870034963</v>
      </c>
      <c r="CB1085" s="53">
        <v>4.6205232802500298</v>
      </c>
      <c r="CC1085" s="53">
        <v>1.9839196205473217</v>
      </c>
      <c r="CD1085" s="53">
        <v>2.4148332552213829</v>
      </c>
      <c r="CE1085" s="53">
        <v>2.2020010540484489</v>
      </c>
      <c r="CF1085" s="53">
        <v>2.3546478748866804</v>
      </c>
      <c r="CG1085" s="53">
        <v>2.4399639668428308</v>
      </c>
      <c r="CH1085" s="53">
        <v>3.1355078547910304</v>
      </c>
      <c r="CI1085" s="53">
        <v>2.7914684470972482</v>
      </c>
      <c r="CJ1085" s="53">
        <v>2.496179441499049</v>
      </c>
      <c r="CK1085" s="53">
        <v>3.4610372344206244</v>
      </c>
      <c r="CL1085" s="53">
        <v>3.9850790589538416</v>
      </c>
      <c r="CM1085" s="53">
        <v>1.7714959978146401</v>
      </c>
      <c r="CN1085" s="54">
        <f t="shared" si="82"/>
        <v>4.0391113222366029</v>
      </c>
      <c r="CO1085" s="53">
        <f t="shared" si="83"/>
        <v>4.0534669387398479</v>
      </c>
      <c r="CR1085" s="53">
        <v>149</v>
      </c>
      <c r="CS1085" s="53" t="s">
        <v>474</v>
      </c>
      <c r="CT1085" s="53">
        <v>4.6392125121827457</v>
      </c>
      <c r="CU1085" s="53">
        <v>3.0831574089136895</v>
      </c>
      <c r="CV1085" s="53">
        <v>1.3960414316603273</v>
      </c>
      <c r="CW1085" s="53">
        <v>3.2612064219385299</v>
      </c>
      <c r="CX1085" s="53">
        <v>0.52100952020364499</v>
      </c>
      <c r="CY1085" s="53">
        <v>2.4111366865576707</v>
      </c>
      <c r="CZ1085" s="53">
        <v>1.9788670393008518</v>
      </c>
      <c r="DA1085" s="53">
        <v>1.5020497360421232</v>
      </c>
      <c r="DB1085" s="53">
        <v>7.0316343115749778</v>
      </c>
      <c r="DC1085" s="54">
        <f t="shared" si="84"/>
        <v>2.8693683409305066</v>
      </c>
      <c r="DD1085" s="53">
        <f t="shared" si="85"/>
        <v>1.9752866742966142</v>
      </c>
    </row>
    <row r="1086" spans="1:108" x14ac:dyDescent="0.2">
      <c r="A1086" s="53">
        <v>150</v>
      </c>
      <c r="B1086" s="53" t="s">
        <v>474</v>
      </c>
      <c r="C1086" s="53">
        <v>6.8144864509095244</v>
      </c>
      <c r="D1086" s="53">
        <v>4.3361889107617442</v>
      </c>
      <c r="E1086" s="53">
        <v>4.8679421700765539</v>
      </c>
      <c r="F1086" s="53">
        <v>3.6768647499003309</v>
      </c>
      <c r="G1086" s="53">
        <v>1.1715970420174124</v>
      </c>
      <c r="H1086" s="53">
        <v>3.8878783076394625</v>
      </c>
      <c r="I1086" s="53">
        <v>2.426941676025721</v>
      </c>
      <c r="J1086" s="53">
        <v>5.0016841817695088</v>
      </c>
      <c r="K1086" s="53">
        <v>2.8622729767134509</v>
      </c>
      <c r="L1086" s="53">
        <v>4.7777840556884508</v>
      </c>
      <c r="M1086" s="53">
        <v>2.5217812651610245</v>
      </c>
      <c r="N1086" s="53">
        <v>3.7707236258153931</v>
      </c>
      <c r="O1086" s="53">
        <v>2.581574233901843</v>
      </c>
      <c r="P1086" s="53">
        <v>11.460533019760128</v>
      </c>
      <c r="Q1086" s="53">
        <v>3.4281022818119515</v>
      </c>
      <c r="R1086" s="53">
        <v>4.3780956470246721</v>
      </c>
      <c r="S1086" s="53">
        <v>3.3957202072786368</v>
      </c>
      <c r="T1086" s="53">
        <v>8.4729932794882892</v>
      </c>
      <c r="U1086" s="53">
        <v>1.6208584185558992</v>
      </c>
      <c r="V1086" s="53">
        <v>6.5706047395789886</v>
      </c>
      <c r="W1086" s="53">
        <v>2.4115912296717279</v>
      </c>
      <c r="X1086" s="53">
        <v>6.8974350513467568</v>
      </c>
      <c r="Y1086" s="53">
        <v>6.0612027149232768</v>
      </c>
      <c r="Z1086" s="53">
        <v>4.4105090275559746</v>
      </c>
      <c r="AA1086" s="53">
        <v>2.7142373165990041</v>
      </c>
      <c r="AB1086" s="53">
        <v>1.4129434013395443</v>
      </c>
      <c r="AC1086" s="53">
        <v>3.1835624460112624</v>
      </c>
      <c r="AD1086" s="53">
        <v>1.156016956777564</v>
      </c>
      <c r="AE1086" s="53">
        <v>4.2398514689545159</v>
      </c>
      <c r="AF1086" s="53">
        <v>5.1424589911587564</v>
      </c>
      <c r="AG1086" s="53">
        <v>4.6409995882219803</v>
      </c>
      <c r="AH1086" s="53">
        <v>1.1010617383507961</v>
      </c>
      <c r="AI1086" s="53">
        <v>0.70977473200954333</v>
      </c>
      <c r="AJ1086" s="53">
        <v>2.9285062799659829</v>
      </c>
      <c r="AK1086" s="53">
        <v>5.6464133885387859</v>
      </c>
      <c r="AL1086" s="53">
        <v>2.1931702669781661</v>
      </c>
      <c r="AM1086" s="53">
        <v>1.2207127218258027</v>
      </c>
      <c r="AN1086" s="53">
        <v>8.9393522783119845</v>
      </c>
      <c r="AO1086" s="53">
        <v>0.98734120196534114</v>
      </c>
      <c r="AP1086" s="53">
        <v>14.702863973725647</v>
      </c>
      <c r="AQ1086" s="53">
        <v>11.789161514838097</v>
      </c>
      <c r="AR1086" s="54">
        <f t="shared" si="86"/>
        <v>4.4027754519255984</v>
      </c>
      <c r="AS1086" s="53">
        <f t="shared" si="87"/>
        <v>3.1049695432278508</v>
      </c>
      <c r="AV1086" s="53">
        <v>150</v>
      </c>
      <c r="AW1086" s="53" t="s">
        <v>474</v>
      </c>
      <c r="AX1086" s="53">
        <v>3.3458719610608481</v>
      </c>
      <c r="AY1086" s="53">
        <v>0.96933267547083213</v>
      </c>
      <c r="AZ1086" s="53">
        <v>0.93858452750277788</v>
      </c>
      <c r="BA1086" s="53">
        <v>3.0567912253099521</v>
      </c>
      <c r="BB1086" s="53">
        <v>3.5924386290965953</v>
      </c>
      <c r="BC1086" s="53">
        <v>3.1718012029756184</v>
      </c>
      <c r="BD1086" s="53">
        <v>1.5198947313797395</v>
      </c>
      <c r="BE1086" s="53">
        <v>1.752411097034261</v>
      </c>
      <c r="BF1086" s="53">
        <v>4.3731394557596426</v>
      </c>
      <c r="BG1086" s="53">
        <v>3.4305403978667344</v>
      </c>
      <c r="BH1086" s="53">
        <v>4.8254237143571252</v>
      </c>
      <c r="BI1086" s="53">
        <v>2.6748097940625346</v>
      </c>
      <c r="BJ1086" s="54">
        <f t="shared" si="88"/>
        <v>2.804253284323055</v>
      </c>
      <c r="BK1086" s="53">
        <f t="shared" si="81"/>
        <v>1.3286949341414338</v>
      </c>
      <c r="BM1086" s="53">
        <v>150</v>
      </c>
      <c r="BN1086" s="53" t="s">
        <v>474</v>
      </c>
      <c r="BO1086" s="53">
        <v>7.373690378277022</v>
      </c>
      <c r="BP1086" s="53">
        <v>3.2637375857761768</v>
      </c>
      <c r="BQ1086" s="53">
        <v>2.2430871932807483</v>
      </c>
      <c r="BR1086" s="53">
        <v>26.11644301390648</v>
      </c>
      <c r="BS1086" s="53">
        <v>1.9783588035602087</v>
      </c>
      <c r="BT1086" s="53">
        <v>6.3461432565383431</v>
      </c>
      <c r="BU1086" s="53">
        <v>2.8696908324675379</v>
      </c>
      <c r="BV1086" s="53">
        <v>3.2050665431851879</v>
      </c>
      <c r="BW1086" s="53">
        <v>3.0577289389777498</v>
      </c>
      <c r="BX1086" s="53">
        <v>5.1960358482966464</v>
      </c>
      <c r="BY1086" s="53">
        <v>0.54960980495060807</v>
      </c>
      <c r="BZ1086" s="53">
        <v>4.5387919197393138</v>
      </c>
      <c r="CA1086" s="53">
        <v>4.5146442870167469</v>
      </c>
      <c r="CB1086" s="53">
        <v>5.4910566518913395</v>
      </c>
      <c r="CC1086" s="53">
        <v>1.8070111360371683</v>
      </c>
      <c r="CD1086" s="53">
        <v>2.6218185843243282</v>
      </c>
      <c r="CE1086" s="53">
        <v>2.1445575163220858</v>
      </c>
      <c r="CF1086" s="53">
        <v>3.4067231523292874</v>
      </c>
      <c r="CG1086" s="53">
        <v>2.2004591653698329</v>
      </c>
      <c r="CH1086" s="53">
        <v>3.3621708984333361</v>
      </c>
      <c r="CI1086" s="53">
        <v>2.4027808631219614</v>
      </c>
      <c r="CJ1086" s="53">
        <v>2.0105746732849172</v>
      </c>
      <c r="CK1086" s="53">
        <v>2.3500863273646742</v>
      </c>
      <c r="CL1086" s="53">
        <v>5.1349263118549251</v>
      </c>
      <c r="CM1086" s="53">
        <v>1.9464599652005781</v>
      </c>
      <c r="CN1086" s="54">
        <f t="shared" si="82"/>
        <v>4.2452661460602892</v>
      </c>
      <c r="CO1086" s="53">
        <f t="shared" si="83"/>
        <v>4.8305939645202542</v>
      </c>
      <c r="CR1086" s="53">
        <v>150</v>
      </c>
      <c r="CS1086" s="53" t="s">
        <v>474</v>
      </c>
      <c r="CT1086" s="53">
        <v>4.4792676281053074</v>
      </c>
      <c r="CU1086" s="53">
        <v>3.2543343082565777</v>
      </c>
      <c r="CV1086" s="53">
        <v>1.2378432378224293</v>
      </c>
      <c r="CW1086" s="53">
        <v>3.1226801236453361</v>
      </c>
      <c r="CX1086" s="53">
        <v>0.46346058233450077</v>
      </c>
      <c r="CY1086" s="53">
        <v>1.9880426226725256</v>
      </c>
      <c r="CZ1086" s="53">
        <v>2.1088401285219831</v>
      </c>
      <c r="DA1086" s="53">
        <v>1.6452803860166498</v>
      </c>
      <c r="DB1086" s="53">
        <v>6.8282362652413351</v>
      </c>
      <c r="DC1086" s="54">
        <f t="shared" si="84"/>
        <v>2.7919983647351834</v>
      </c>
      <c r="DD1086" s="53">
        <f t="shared" si="85"/>
        <v>1.9276506881155238</v>
      </c>
    </row>
    <row r="1087" spans="1:108" x14ac:dyDescent="0.2">
      <c r="A1087" s="53">
        <v>151</v>
      </c>
      <c r="B1087" s="53" t="s">
        <v>474</v>
      </c>
      <c r="C1087" s="53">
        <v>6.3729710825055372</v>
      </c>
      <c r="D1087" s="53">
        <v>4.1526749576523097</v>
      </c>
      <c r="E1087" s="53">
        <v>5.1362589847175757</v>
      </c>
      <c r="F1087" s="53">
        <v>3.7819214862256993</v>
      </c>
      <c r="G1087" s="53">
        <v>0.82869032306073065</v>
      </c>
      <c r="H1087" s="53">
        <v>3.8381777523035221</v>
      </c>
      <c r="I1087" s="53">
        <v>2.0446143513414055</v>
      </c>
      <c r="J1087" s="53">
        <v>4.3657739176069565</v>
      </c>
      <c r="K1087" s="53">
        <v>2.4424733302463637</v>
      </c>
      <c r="L1087" s="53">
        <v>4.2572450214427793</v>
      </c>
      <c r="M1087" s="53">
        <v>2.2538439159877384</v>
      </c>
      <c r="N1087" s="53">
        <v>3.5219689882203515</v>
      </c>
      <c r="O1087" s="53">
        <v>2.5704498667767779</v>
      </c>
      <c r="P1087" s="53">
        <v>12.194897385587764</v>
      </c>
      <c r="Q1087" s="53">
        <v>3.7902835881326884</v>
      </c>
      <c r="R1087" s="53">
        <v>3.5731400886083495</v>
      </c>
      <c r="S1087" s="53">
        <v>2.8550015928718602</v>
      </c>
      <c r="T1087" s="53">
        <v>8.0839271345105956</v>
      </c>
      <c r="U1087" s="53">
        <v>1.7314812729584064</v>
      </c>
      <c r="V1087" s="53">
        <v>6.874992402405784</v>
      </c>
      <c r="W1087" s="53">
        <v>2.4681147643341159</v>
      </c>
      <c r="X1087" s="53">
        <v>5.9724157215294253</v>
      </c>
      <c r="Y1087" s="53">
        <v>5.5410276406677061</v>
      </c>
      <c r="Z1087" s="53">
        <v>4.0332353920939816</v>
      </c>
      <c r="AA1087" s="53">
        <v>2.5750456593375168</v>
      </c>
      <c r="AB1087" s="53">
        <v>1.4533145415511122</v>
      </c>
      <c r="AC1087" s="53">
        <v>2.8058516473319601</v>
      </c>
      <c r="AD1087" s="53">
        <v>1.2698665511186482</v>
      </c>
      <c r="AE1087" s="53">
        <v>3.9957396308949953</v>
      </c>
      <c r="AF1087" s="53">
        <v>4.9898296811868645</v>
      </c>
      <c r="AG1087" s="53">
        <v>6.3702888912393574</v>
      </c>
      <c r="AH1087" s="53">
        <v>1.0579861990870043</v>
      </c>
      <c r="AI1087" s="53">
        <v>0.87435951877142504</v>
      </c>
      <c r="AJ1087" s="53">
        <v>3.6175733906843615</v>
      </c>
      <c r="AK1087" s="53">
        <v>5.901704360119207</v>
      </c>
      <c r="AL1087" s="53">
        <v>2.4020454160820899</v>
      </c>
      <c r="AM1087" s="53">
        <v>2.0097115374148995</v>
      </c>
      <c r="AN1087" s="53">
        <v>8.4819013530319278</v>
      </c>
      <c r="AO1087" s="53">
        <v>1.2628786916858861</v>
      </c>
      <c r="AP1087" s="53">
        <v>12.412271122162606</v>
      </c>
      <c r="AQ1087" s="53">
        <v>10.232908104933825</v>
      </c>
      <c r="AR1087" s="54">
        <f t="shared" si="86"/>
        <v>4.2536306648395632</v>
      </c>
      <c r="AS1087" s="53">
        <f t="shared" si="87"/>
        <v>2.8438406550364794</v>
      </c>
      <c r="AV1087" s="53">
        <v>151</v>
      </c>
      <c r="AW1087" s="53" t="s">
        <v>474</v>
      </c>
      <c r="AX1087" s="53">
        <v>3.6638629156407365</v>
      </c>
      <c r="AY1087" s="53">
        <v>1.0691159152484389</v>
      </c>
      <c r="AZ1087" s="53">
        <v>0.8786749583900989</v>
      </c>
      <c r="BA1087" s="53">
        <v>3.0185782399893668</v>
      </c>
      <c r="BB1087" s="53">
        <v>3.606639812377689</v>
      </c>
      <c r="BC1087" s="53">
        <v>3.3983584317595912</v>
      </c>
      <c r="BD1087" s="53">
        <v>1.3393121558874825</v>
      </c>
      <c r="BE1087" s="53">
        <v>2.3315981296809243</v>
      </c>
      <c r="BF1087" s="53">
        <v>2.8919128901293569</v>
      </c>
      <c r="BG1087" s="53">
        <v>3.0099033965352873</v>
      </c>
      <c r="BH1087" s="53">
        <v>4.8481836833693963</v>
      </c>
      <c r="BI1087" s="53">
        <v>2.5547873750201573</v>
      </c>
      <c r="BJ1087" s="54">
        <f t="shared" si="88"/>
        <v>2.7175773253357103</v>
      </c>
      <c r="BK1087" s="53">
        <f t="shared" si="81"/>
        <v>1.2263953878614262</v>
      </c>
      <c r="BM1087" s="53">
        <v>151</v>
      </c>
      <c r="BN1087" s="53" t="s">
        <v>474</v>
      </c>
      <c r="BO1087" s="53">
        <v>7.8978752861583468</v>
      </c>
      <c r="BP1087" s="53">
        <v>3.2196330238062285</v>
      </c>
      <c r="BQ1087" s="53">
        <v>2.290062073956928</v>
      </c>
      <c r="BR1087" s="53">
        <v>27.145549859750911</v>
      </c>
      <c r="BS1087" s="53">
        <v>1.1304862726244007</v>
      </c>
      <c r="BT1087" s="53">
        <v>5.2143838005329783</v>
      </c>
      <c r="BU1087" s="53">
        <v>4.3455291333465214</v>
      </c>
      <c r="BV1087" s="53">
        <v>2.7563553194842658</v>
      </c>
      <c r="BW1087" s="53">
        <v>2.2701327480916644</v>
      </c>
      <c r="BX1087" s="53">
        <v>4.1224769030991721</v>
      </c>
      <c r="BY1087" s="53">
        <v>0.65567547213454147</v>
      </c>
      <c r="BZ1087" s="53">
        <v>4.1796109619022781</v>
      </c>
      <c r="CA1087" s="53">
        <v>4.8540139526003712</v>
      </c>
      <c r="CB1087" s="53">
        <v>5.0446278532512894</v>
      </c>
      <c r="CC1087" s="53">
        <v>1.7311925209054786</v>
      </c>
      <c r="CD1087" s="53">
        <v>2.3458293141463593</v>
      </c>
      <c r="CE1087" s="53">
        <v>1.8381932072436207</v>
      </c>
      <c r="CF1087" s="53">
        <v>5.7613614082420019</v>
      </c>
      <c r="CG1087" s="53">
        <v>2.1854910134243686</v>
      </c>
      <c r="CH1087" s="53">
        <v>3.3621708984333361</v>
      </c>
      <c r="CI1087" s="53">
        <v>3.0388113909039052</v>
      </c>
      <c r="CJ1087" s="53">
        <v>1.9509379095145796</v>
      </c>
      <c r="CK1087" s="53">
        <v>2.4996380026371177</v>
      </c>
      <c r="CL1087" s="53">
        <v>7.3558602622591325</v>
      </c>
      <c r="CM1087" s="53">
        <v>1.5527941879084359</v>
      </c>
      <c r="CN1087" s="54">
        <f t="shared" si="82"/>
        <v>4.3499477110543276</v>
      </c>
      <c r="CO1087" s="53">
        <f t="shared" si="83"/>
        <v>5.0940485659132175</v>
      </c>
      <c r="CR1087" s="53">
        <v>151</v>
      </c>
      <c r="CS1087" s="53" t="s">
        <v>474</v>
      </c>
      <c r="CT1087" s="53">
        <v>4.4153099463227576</v>
      </c>
      <c r="CU1087" s="53">
        <v>3.2543343082565777</v>
      </c>
      <c r="CV1087" s="53">
        <v>1.0423872518065103</v>
      </c>
      <c r="CW1087" s="53">
        <v>2.7575436583274922</v>
      </c>
      <c r="CX1087" s="53">
        <v>0.58266634831513275</v>
      </c>
      <c r="CY1087" s="53">
        <v>2.2419234257639862</v>
      </c>
      <c r="CZ1087" s="53">
        <v>1.566984201698902</v>
      </c>
      <c r="DA1087" s="53">
        <v>1.3992223561091479</v>
      </c>
      <c r="DB1087" s="53">
        <v>5.7822082971797268</v>
      </c>
      <c r="DC1087" s="54">
        <f t="shared" si="84"/>
        <v>2.5602866437533596</v>
      </c>
      <c r="DD1087" s="53">
        <f t="shared" si="85"/>
        <v>1.6953457922094652</v>
      </c>
    </row>
    <row r="1088" spans="1:108" x14ac:dyDescent="0.2">
      <c r="A1088" s="53">
        <v>152</v>
      </c>
      <c r="B1088" s="53" t="s">
        <v>474</v>
      </c>
      <c r="C1088" s="53">
        <v>6.469643613679775</v>
      </c>
      <c r="D1088" s="53">
        <v>4.4737582999986056</v>
      </c>
      <c r="E1088" s="53">
        <v>3.8713599881344103</v>
      </c>
      <c r="F1088" s="53">
        <v>4.0445582844771382</v>
      </c>
      <c r="G1088" s="53">
        <v>0.92870661159226398</v>
      </c>
      <c r="H1088" s="53">
        <v>3.0149766001300686</v>
      </c>
      <c r="I1088" s="53">
        <v>1.7952711377631854</v>
      </c>
      <c r="J1088" s="53">
        <v>3.3629918956623071</v>
      </c>
      <c r="K1088" s="53">
        <v>2.1371634324951576</v>
      </c>
      <c r="L1088" s="53">
        <v>3.1975811173347957</v>
      </c>
      <c r="M1088" s="53">
        <v>2.569064682796161</v>
      </c>
      <c r="N1088" s="53">
        <v>3.0244220057940105</v>
      </c>
      <c r="O1088" s="53">
        <v>1.7164133348256645</v>
      </c>
      <c r="P1088" s="53">
        <v>7.4994196979716117</v>
      </c>
      <c r="Q1088" s="53">
        <v>2.7858584372775259</v>
      </c>
      <c r="R1088" s="53">
        <v>4.2014372950924974</v>
      </c>
      <c r="S1088" s="53">
        <v>2.7684877773310608</v>
      </c>
      <c r="T1088" s="53">
        <v>6.0521427996789257</v>
      </c>
      <c r="U1088" s="53">
        <v>1.4813782025493323</v>
      </c>
      <c r="V1088" s="53">
        <v>6.0038114174344317</v>
      </c>
      <c r="W1088" s="53">
        <v>2.1855079431935618</v>
      </c>
      <c r="X1088" s="53">
        <v>5.3892492630817506</v>
      </c>
      <c r="Y1088" s="53">
        <v>5.8124248419680802</v>
      </c>
      <c r="Z1088" s="53">
        <v>4.3206808217072776</v>
      </c>
      <c r="AA1088" s="53">
        <v>2.3662581734452854</v>
      </c>
      <c r="AB1088" s="53">
        <v>1.1707243110810255</v>
      </c>
      <c r="AC1088" s="53">
        <v>2.4011615058898506</v>
      </c>
      <c r="AD1088" s="53">
        <v>1.0158942497824444</v>
      </c>
      <c r="AE1088" s="53">
        <v>3.0706811285776463</v>
      </c>
      <c r="AF1088" s="53">
        <v>4.8724204388436272</v>
      </c>
      <c r="AG1088" s="53">
        <v>6.2816073885205181</v>
      </c>
      <c r="AH1088" s="53">
        <v>0.94977085866622246</v>
      </c>
      <c r="AI1088" s="53">
        <v>0.85378765481702823</v>
      </c>
      <c r="AJ1088" s="53">
        <v>2.8423790926805697</v>
      </c>
      <c r="AK1088" s="53">
        <v>4.8955623386970499</v>
      </c>
      <c r="AL1088" s="53">
        <v>1.3367919309308556</v>
      </c>
      <c r="AM1088" s="53">
        <v>1.4589026613940632</v>
      </c>
      <c r="AN1088" s="53">
        <v>8.0816317934118782</v>
      </c>
      <c r="AO1088" s="53">
        <v>1.1251099468256136</v>
      </c>
      <c r="AP1088" s="53">
        <v>12.275228358376291</v>
      </c>
      <c r="AQ1088" s="53">
        <v>11.362793072574682</v>
      </c>
      <c r="AR1088" s="54">
        <f t="shared" si="86"/>
        <v>3.7918784001581525</v>
      </c>
      <c r="AS1088" s="53">
        <f t="shared" si="87"/>
        <v>2.6575195269151322</v>
      </c>
      <c r="AV1088" s="53">
        <v>152</v>
      </c>
      <c r="AW1088" s="53" t="s">
        <v>474</v>
      </c>
      <c r="AX1088" s="53">
        <v>4.4414229571604178</v>
      </c>
      <c r="AY1088" s="53">
        <v>1.0548619486907074</v>
      </c>
      <c r="AZ1088" s="53">
        <v>1.0184626749155421</v>
      </c>
      <c r="BA1088" s="53">
        <v>2.2543873114490136</v>
      </c>
      <c r="BB1088" s="53">
        <v>2.9676683530752377</v>
      </c>
      <c r="BC1088" s="53">
        <v>2.7312724525810803</v>
      </c>
      <c r="BD1088" s="53">
        <v>0.87281189209898602</v>
      </c>
      <c r="BE1088" s="53">
        <v>2.3167481305866531</v>
      </c>
      <c r="BF1088" s="53">
        <v>9.3811072250930163</v>
      </c>
      <c r="BG1088" s="53">
        <v>2.8603316090538455</v>
      </c>
      <c r="BH1088" s="53">
        <v>4.6660908206900027</v>
      </c>
      <c r="BI1088" s="53">
        <v>2.7948322131049124</v>
      </c>
      <c r="BJ1088" s="54">
        <f t="shared" si="88"/>
        <v>3.1133331323749509</v>
      </c>
      <c r="BK1088" s="53">
        <f t="shared" si="81"/>
        <v>2.4228063118739991</v>
      </c>
      <c r="BM1088" s="53">
        <v>152</v>
      </c>
      <c r="BN1088" s="53" t="s">
        <v>474</v>
      </c>
      <c r="BO1088" s="53">
        <v>5.6430611433500868</v>
      </c>
      <c r="BP1088" s="53">
        <v>2.8667965280466419</v>
      </c>
      <c r="BQ1088" s="53">
        <v>2.1726237448513044</v>
      </c>
      <c r="BR1088" s="53">
        <v>25.293157537230936</v>
      </c>
      <c r="BS1088" s="53">
        <v>1.4511601258009921</v>
      </c>
      <c r="BT1088" s="53">
        <v>5.7713767948191101</v>
      </c>
      <c r="BU1088" s="53">
        <v>3.5256084713413904</v>
      </c>
      <c r="BV1088" s="53">
        <v>2.5961030692270204</v>
      </c>
      <c r="BW1088" s="53">
        <v>2.41838473596068</v>
      </c>
      <c r="BX1088" s="53">
        <v>3.6071672902117755</v>
      </c>
      <c r="BY1088" s="53">
        <v>0.64603196064321444</v>
      </c>
      <c r="BZ1088" s="53">
        <v>3.9510344221005549</v>
      </c>
      <c r="CA1088" s="53">
        <v>3.7639181092002012</v>
      </c>
      <c r="CB1088" s="53">
        <v>4.66516744582486</v>
      </c>
      <c r="CC1088" s="53">
        <v>1.5795552906420991</v>
      </c>
      <c r="CD1088" s="53">
        <v>3.1047799365441797</v>
      </c>
      <c r="CE1088" s="53">
        <v>2.1254108958754365</v>
      </c>
      <c r="CF1088" s="53">
        <v>2.104150554885214</v>
      </c>
      <c r="CG1088" s="53">
        <v>1.8711397040858211</v>
      </c>
      <c r="CH1088" s="53">
        <v>4.1554915511814068</v>
      </c>
      <c r="CI1088" s="53">
        <v>2.0494328313516466</v>
      </c>
      <c r="CJ1088" s="53">
        <v>1.6868376159017213</v>
      </c>
      <c r="CK1088" s="53">
        <v>2.5103195326619252</v>
      </c>
      <c r="CL1088" s="53">
        <v>4.0953402074104019</v>
      </c>
      <c r="CM1088" s="53">
        <v>1.6621429933107257</v>
      </c>
      <c r="CN1088" s="54">
        <f t="shared" si="82"/>
        <v>3.812647699698374</v>
      </c>
      <c r="CO1088" s="53">
        <f t="shared" si="83"/>
        <v>4.6603547364527911</v>
      </c>
      <c r="CR1088" s="53">
        <v>152</v>
      </c>
      <c r="CS1088" s="53" t="s">
        <v>474</v>
      </c>
      <c r="CT1088" s="53">
        <v>3.9353739348483132</v>
      </c>
      <c r="CU1088" s="53">
        <v>2.397956506356711</v>
      </c>
      <c r="CV1088" s="53">
        <v>0.9679252757845378</v>
      </c>
      <c r="CW1088" s="53">
        <v>2.6568038529195102</v>
      </c>
      <c r="CX1088" s="53">
        <v>0.41310637153966318</v>
      </c>
      <c r="CY1088" s="53">
        <v>1.8189511856807083</v>
      </c>
      <c r="CZ1088" s="53">
        <v>1.6951278721085403</v>
      </c>
      <c r="DA1088" s="53">
        <v>1.2927142594289323</v>
      </c>
      <c r="DB1088" s="53">
        <v>5.6950392998412598</v>
      </c>
      <c r="DC1088" s="54">
        <f t="shared" si="84"/>
        <v>2.3192220620564639</v>
      </c>
      <c r="DD1088" s="53">
        <f t="shared" si="85"/>
        <v>1.6309894345093885</v>
      </c>
    </row>
    <row r="1089" spans="1:108" x14ac:dyDescent="0.2">
      <c r="A1089" s="53">
        <v>153</v>
      </c>
      <c r="B1089" s="53" t="s">
        <v>474</v>
      </c>
      <c r="C1089" s="53">
        <v>5.3246700458270855</v>
      </c>
      <c r="D1089" s="53">
        <v>4.9327634347562404</v>
      </c>
      <c r="E1089" s="53">
        <v>3.449724536135907</v>
      </c>
      <c r="F1089" s="53">
        <v>4.6748785321814221</v>
      </c>
      <c r="G1089" s="53">
        <v>1.1001599710706049</v>
      </c>
      <c r="H1089" s="53">
        <v>2.7868491469022647</v>
      </c>
      <c r="I1089" s="53">
        <v>1.7786493207223486</v>
      </c>
      <c r="J1089" s="53">
        <v>2.6903921077422961</v>
      </c>
      <c r="K1089" s="53">
        <v>1.7173637860280706</v>
      </c>
      <c r="L1089" s="53">
        <v>3.7367095565913111</v>
      </c>
      <c r="M1089" s="53">
        <v>2.0174268278120571</v>
      </c>
      <c r="N1089" s="53">
        <v>3.3124675835700481</v>
      </c>
      <c r="O1089" s="53">
        <v>1.9389647716280101</v>
      </c>
      <c r="P1089" s="53">
        <v>8.2560339688758901</v>
      </c>
      <c r="Q1089" s="53">
        <v>2.3752433711541943</v>
      </c>
      <c r="R1089" s="53">
        <v>2.5115892869598095</v>
      </c>
      <c r="S1089" s="53">
        <v>2.8117426087366657</v>
      </c>
      <c r="T1089" s="53">
        <v>7.176106129562644</v>
      </c>
      <c r="U1089" s="53">
        <v>1.3948041389014116</v>
      </c>
      <c r="V1089" s="53">
        <v>5.5944606847744733</v>
      </c>
      <c r="W1089" s="53">
        <v>1.808693422253796</v>
      </c>
      <c r="X1089" s="53">
        <v>5.9120882899988247</v>
      </c>
      <c r="Y1089" s="53">
        <v>4.7946853370916784</v>
      </c>
      <c r="Z1089" s="53">
        <v>3.7278222516955757</v>
      </c>
      <c r="AA1089" s="53">
        <v>2.1226727732376824</v>
      </c>
      <c r="AB1089" s="53">
        <v>1.3322049964218527</v>
      </c>
      <c r="AC1089" s="53">
        <v>2.3472028203642359</v>
      </c>
      <c r="AD1089" s="53">
        <v>1.0071354245782926</v>
      </c>
      <c r="AE1089" s="53">
        <v>3.0064401325313841</v>
      </c>
      <c r="AF1089" s="53">
        <v>5.0250520030441166</v>
      </c>
      <c r="AG1089" s="53">
        <v>5.113965710850402</v>
      </c>
      <c r="AH1089" s="53">
        <v>0.90669531940243075</v>
      </c>
      <c r="AI1089" s="53">
        <v>0.88464742577396482</v>
      </c>
      <c r="AJ1089" s="53">
        <v>3.014650004729754</v>
      </c>
      <c r="AK1089" s="53">
        <v>4.3249131188659842</v>
      </c>
      <c r="AL1089" s="53">
        <v>1.1905800785026304</v>
      </c>
      <c r="AM1089" s="53">
        <v>1.8906165676307691</v>
      </c>
      <c r="AN1089" s="53">
        <v>6.2518280922916487</v>
      </c>
      <c r="AO1089" s="53">
        <v>1.1480743433688827</v>
      </c>
      <c r="AP1089" s="53">
        <v>7.870242105370445</v>
      </c>
      <c r="AQ1089" s="53">
        <v>9.9557682081462815</v>
      </c>
      <c r="AR1089" s="54">
        <f t="shared" si="86"/>
        <v>3.493097030148375</v>
      </c>
      <c r="AS1089" s="53">
        <f t="shared" si="87"/>
        <v>2.2261344622117378</v>
      </c>
      <c r="AV1089" s="53">
        <v>153</v>
      </c>
      <c r="AW1089" s="53" t="s">
        <v>474</v>
      </c>
      <c r="AX1089" s="53">
        <v>4.0410728429827643</v>
      </c>
      <c r="AY1089" s="53">
        <v>0.84103876564101954</v>
      </c>
      <c r="AZ1089" s="53">
        <v>0.79879297676491146</v>
      </c>
      <c r="BA1089" s="53">
        <v>2.5982766681857399</v>
      </c>
      <c r="BB1089" s="53">
        <v>3.180658839509388</v>
      </c>
      <c r="BC1089" s="53">
        <v>2.6431676691463486</v>
      </c>
      <c r="BD1089" s="53">
        <v>1.023293482228945</v>
      </c>
      <c r="BE1089" s="53">
        <v>2.1533867350204123</v>
      </c>
      <c r="BF1089" s="53">
        <v>3.1035166852193976</v>
      </c>
      <c r="BG1089" s="53">
        <v>3.6268197179760207</v>
      </c>
      <c r="BH1089" s="53">
        <v>4.6433308516777316</v>
      </c>
      <c r="BI1089" s="53">
        <v>2.6919549133332765</v>
      </c>
      <c r="BJ1089" s="54">
        <f t="shared" si="88"/>
        <v>2.6121091789738293</v>
      </c>
      <c r="BK1089" s="53">
        <f t="shared" si="81"/>
        <v>1.3008578022613555</v>
      </c>
      <c r="BM1089" s="53">
        <v>153</v>
      </c>
      <c r="BN1089" s="53" t="s">
        <v>474</v>
      </c>
      <c r="BO1089" s="53">
        <v>5.5699326684782511</v>
      </c>
      <c r="BP1089" s="53">
        <v>2.8667965280466419</v>
      </c>
      <c r="BQ1089" s="53">
        <v>2.1961100577742192</v>
      </c>
      <c r="BR1089" s="53">
        <v>22.274444122753941</v>
      </c>
      <c r="BS1089" s="53">
        <v>1.885959528169028</v>
      </c>
      <c r="BT1089" s="53">
        <v>5.7536033273860081</v>
      </c>
      <c r="BU1089" s="53">
        <v>4.6734879527834474</v>
      </c>
      <c r="BV1089" s="53">
        <v>2.6441790519904838</v>
      </c>
      <c r="BW1089" s="53">
        <v>2.0662812612171413</v>
      </c>
      <c r="BX1089" s="53">
        <v>2.9200905546798492</v>
      </c>
      <c r="BY1089" s="53">
        <v>0.47247096960618029</v>
      </c>
      <c r="BZ1089" s="53">
        <v>3.8530748391607617</v>
      </c>
      <c r="CA1089" s="53">
        <v>3.3217098091869506</v>
      </c>
      <c r="CB1089" s="53">
        <v>6.4731982946183502</v>
      </c>
      <c r="CC1089" s="53">
        <v>1.529007929757183</v>
      </c>
      <c r="CD1089" s="53">
        <v>3.1737706305581406</v>
      </c>
      <c r="CE1089" s="53">
        <v>1.9913771999760606</v>
      </c>
      <c r="CF1089" s="53">
        <v>3.1562258323278209</v>
      </c>
      <c r="CG1089" s="53">
        <v>1.6765393584492154</v>
      </c>
      <c r="CH1089" s="53">
        <v>2.6443997580877698</v>
      </c>
      <c r="CI1089" s="53">
        <v>2.1907706871946466</v>
      </c>
      <c r="CJ1089" s="53">
        <v>1.3631005585185252</v>
      </c>
      <c r="CK1089" s="53">
        <v>2.5530497547312105</v>
      </c>
      <c r="CL1089" s="53">
        <v>6.221766330137835</v>
      </c>
      <c r="CM1089" s="53">
        <v>1.4653101046646546</v>
      </c>
      <c r="CN1089" s="54">
        <f t="shared" si="82"/>
        <v>3.7974662844101728</v>
      </c>
      <c r="CO1089" s="53">
        <f t="shared" si="83"/>
        <v>4.1641741659277702</v>
      </c>
      <c r="CR1089" s="53">
        <v>153</v>
      </c>
      <c r="CS1089" s="53" t="s">
        <v>474</v>
      </c>
      <c r="CT1089" s="53">
        <v>4.735199714477635</v>
      </c>
      <c r="CU1089" s="53">
        <v>2.0553560550782217</v>
      </c>
      <c r="CV1089" s="53">
        <v>1.0721666813818924</v>
      </c>
      <c r="CW1089" s="53">
        <v>1.8761247561509578</v>
      </c>
      <c r="CX1089" s="53">
        <v>0.47887700904369968</v>
      </c>
      <c r="CY1089" s="53">
        <v>2.0304373057223475</v>
      </c>
      <c r="CZ1089" s="53">
        <v>1.6090871948648433</v>
      </c>
      <c r="DA1089" s="53">
        <v>1.424923912706261</v>
      </c>
      <c r="DB1089" s="53">
        <v>4.5909023860978921</v>
      </c>
      <c r="DC1089" s="54">
        <f t="shared" si="84"/>
        <v>2.2081194461693054</v>
      </c>
      <c r="DD1089" s="53">
        <f t="shared" si="85"/>
        <v>1.4782515120956032</v>
      </c>
    </row>
    <row r="1090" spans="1:108" x14ac:dyDescent="0.2">
      <c r="A1090" s="53">
        <v>154</v>
      </c>
      <c r="B1090" s="53" t="s">
        <v>474</v>
      </c>
      <c r="C1090" s="53">
        <v>5.4626601519689428</v>
      </c>
      <c r="D1090" s="53">
        <v>4.7490732800595676</v>
      </c>
      <c r="E1090" s="53">
        <v>3.6413783523920165</v>
      </c>
      <c r="F1090" s="53">
        <v>4.2021383464032089</v>
      </c>
      <c r="G1090" s="53">
        <v>0.92870661159226398</v>
      </c>
      <c r="H1090" s="53">
        <v>3.4613294802352215</v>
      </c>
      <c r="I1090" s="53">
        <v>1.7786493207223486</v>
      </c>
      <c r="J1090" s="53">
        <v>3.0328073136584197</v>
      </c>
      <c r="K1090" s="53">
        <v>1.9463491352231188</v>
      </c>
      <c r="L1090" s="53">
        <v>3.2719458761665789</v>
      </c>
      <c r="M1090" s="53">
        <v>1.7810097396363755</v>
      </c>
      <c r="N1090" s="53">
        <v>3.27321435062531</v>
      </c>
      <c r="O1090" s="53">
        <v>1.7414501711712373</v>
      </c>
      <c r="P1090" s="53">
        <v>8.6788515961448098</v>
      </c>
      <c r="Q1090" s="53">
        <v>2.1709895369300298</v>
      </c>
      <c r="R1090" s="53">
        <v>2.4828146213426252</v>
      </c>
      <c r="S1090" s="53">
        <v>2.1628786103566973</v>
      </c>
      <c r="T1090" s="53">
        <v>8.3000777595241235</v>
      </c>
      <c r="U1090" s="53">
        <v>1.3034215044040183</v>
      </c>
      <c r="V1090" s="53">
        <v>4.555339594176119</v>
      </c>
      <c r="W1090" s="53">
        <v>1.6579730399635826</v>
      </c>
      <c r="X1090" s="53">
        <v>5.3892492630817506</v>
      </c>
      <c r="Y1090" s="53">
        <v>4.749451022756543</v>
      </c>
      <c r="Z1090" s="53">
        <v>3.4583410835084383</v>
      </c>
      <c r="AA1090" s="53">
        <v>2.1110742108213976</v>
      </c>
      <c r="AB1090" s="53">
        <v>1.312021364068791</v>
      </c>
      <c r="AC1090" s="53">
        <v>2.3741821631270432</v>
      </c>
      <c r="AD1090" s="53">
        <v>0.96334802447437329</v>
      </c>
      <c r="AE1090" s="53">
        <v>2.9807432407483452</v>
      </c>
      <c r="AF1090" s="53">
        <v>4.5201972202711094</v>
      </c>
      <c r="AG1090" s="53">
        <v>4.4488544404591037</v>
      </c>
      <c r="AH1090" s="53">
        <v>0.77011293904079148</v>
      </c>
      <c r="AI1090" s="53">
        <v>0.78178020590061514</v>
      </c>
      <c r="AJ1090" s="53">
        <v>3.014650004729754</v>
      </c>
      <c r="AK1090" s="53">
        <v>3.8744013356507772</v>
      </c>
      <c r="AL1090" s="53">
        <v>1.2741286342551574</v>
      </c>
      <c r="AM1090" s="53">
        <v>1.161166666061942</v>
      </c>
      <c r="AN1090" s="53">
        <v>14.733733104930979</v>
      </c>
      <c r="AO1090" s="53">
        <v>1.3317630641160223</v>
      </c>
      <c r="AP1090" s="53">
        <v>7.1262876185555903</v>
      </c>
      <c r="AQ1090" s="53">
        <v>9.9344469208188428</v>
      </c>
      <c r="AR1090" s="54">
        <f t="shared" si="86"/>
        <v>3.5827558760993656</v>
      </c>
      <c r="AS1090" s="53">
        <f t="shared" si="87"/>
        <v>2.8312457407697744</v>
      </c>
      <c r="AV1090" s="53">
        <v>154</v>
      </c>
      <c r="AW1090" s="53" t="s">
        <v>474</v>
      </c>
      <c r="AX1090" s="53">
        <v>3.7111385661651335</v>
      </c>
      <c r="AY1090" s="53">
        <v>0.85529273219875102</v>
      </c>
      <c r="AZ1090" s="53">
        <v>1.0783722440282211</v>
      </c>
      <c r="BA1090" s="53">
        <v>2.9803790102430514</v>
      </c>
      <c r="BB1090" s="53">
        <v>3.8338287558147073</v>
      </c>
      <c r="BC1090" s="53">
        <v>3.4990513389781701</v>
      </c>
      <c r="BD1090" s="53">
        <v>1.2339737092718526</v>
      </c>
      <c r="BE1090" s="53">
        <v>2.2870452810157964</v>
      </c>
      <c r="BF1090" s="53">
        <v>2.1865781920316252</v>
      </c>
      <c r="BG1090" s="53">
        <v>2.607949408254977</v>
      </c>
      <c r="BH1090" s="53">
        <v>3.8239195249110733</v>
      </c>
      <c r="BI1090" s="53">
        <v>2.606226024905975</v>
      </c>
      <c r="BJ1090" s="54">
        <f t="shared" si="88"/>
        <v>2.5586462323182779</v>
      </c>
      <c r="BK1090" s="53">
        <f t="shared" si="81"/>
        <v>1.1260228273277002</v>
      </c>
      <c r="BM1090" s="53">
        <v>154</v>
      </c>
      <c r="BN1090" s="53" t="s">
        <v>474</v>
      </c>
      <c r="BO1090" s="53">
        <v>6.2159203641061058</v>
      </c>
      <c r="BP1090" s="53">
        <v>2.5286606120463824</v>
      </c>
      <c r="BQ1090" s="53">
        <v>2.1726237448513044</v>
      </c>
      <c r="BR1090" s="53">
        <v>17.883588247151039</v>
      </c>
      <c r="BS1090" s="53">
        <v>1.3805027771450902</v>
      </c>
      <c r="BT1090" s="53">
        <v>4.2129858593825977</v>
      </c>
      <c r="BU1090" s="53">
        <v>5.3294213339325101</v>
      </c>
      <c r="BV1090" s="53">
        <v>2.3717474573765593</v>
      </c>
      <c r="BW1090" s="53">
        <v>2.0292182642498875</v>
      </c>
      <c r="BX1090" s="53">
        <v>3.2206850805462284</v>
      </c>
      <c r="BY1090" s="53">
        <v>0.55925146512469737</v>
      </c>
      <c r="BZ1090" s="53">
        <v>4.1796109619022781</v>
      </c>
      <c r="CA1090" s="53">
        <v>4.278115230377165</v>
      </c>
      <c r="CB1090" s="53">
        <v>6.3615900235326492</v>
      </c>
      <c r="CC1090" s="53">
        <v>1.6048265448888728</v>
      </c>
      <c r="CD1090" s="53">
        <v>2.6218185843243282</v>
      </c>
      <c r="CE1090" s="53">
        <v>1.6467159736178816</v>
      </c>
      <c r="CF1090" s="53">
        <v>3.7073160887414605</v>
      </c>
      <c r="CG1090" s="53">
        <v>1.6615712065037513</v>
      </c>
      <c r="CH1090" s="53">
        <v>2.6821817675064183</v>
      </c>
      <c r="CI1090" s="53">
        <v>2.0670992152913179</v>
      </c>
      <c r="CJ1090" s="53">
        <v>1.4823724503378761</v>
      </c>
      <c r="CK1090" s="53">
        <v>2.4355447205182172</v>
      </c>
      <c r="CL1090" s="53">
        <v>3.5755471551881408</v>
      </c>
      <c r="CM1090" s="53">
        <v>1.3778302205224977</v>
      </c>
      <c r="CN1090" s="54">
        <f t="shared" si="82"/>
        <v>3.5034698139666109</v>
      </c>
      <c r="CO1090" s="53">
        <f t="shared" si="83"/>
        <v>3.3565243718248503</v>
      </c>
      <c r="CR1090" s="53">
        <v>154</v>
      </c>
      <c r="CS1090" s="53" t="s">
        <v>474</v>
      </c>
      <c r="CT1090" s="53">
        <v>3.8393867325534248</v>
      </c>
      <c r="CU1090" s="53">
        <v>2.9975689592422454</v>
      </c>
      <c r="CV1090" s="53">
        <v>1.1819833537224327</v>
      </c>
      <c r="CW1090" s="53">
        <v>2.1783079089460315</v>
      </c>
      <c r="CX1090" s="53">
        <v>0.39769290440556676</v>
      </c>
      <c r="CY1090" s="53">
        <v>1.8189511856807083</v>
      </c>
      <c r="CZ1090" s="53">
        <v>1.4187063801622</v>
      </c>
      <c r="DA1090" s="53">
        <v>1.2559917061346213</v>
      </c>
      <c r="DB1090" s="53">
        <v>4.8233493264565848</v>
      </c>
      <c r="DC1090" s="54">
        <f t="shared" si="84"/>
        <v>2.2124376063670907</v>
      </c>
      <c r="DD1090" s="53">
        <f t="shared" si="85"/>
        <v>1.4202193241579124</v>
      </c>
    </row>
    <row r="1091" spans="1:108" x14ac:dyDescent="0.2">
      <c r="A1091" s="53">
        <v>155</v>
      </c>
      <c r="B1091" s="53" t="s">
        <v>474</v>
      </c>
      <c r="C1091" s="53">
        <v>5.4488876269797366</v>
      </c>
      <c r="D1091" s="53">
        <v>4.3132827044206721</v>
      </c>
      <c r="E1091" s="53">
        <v>3.1430799020086004</v>
      </c>
      <c r="F1091" s="53">
        <v>3.309181300447487</v>
      </c>
      <c r="G1091" s="53">
        <v>0.88584327172267874</v>
      </c>
      <c r="H1091" s="53">
        <v>2.7571430678508975</v>
      </c>
      <c r="I1091" s="53">
        <v>1.8451397804788294</v>
      </c>
      <c r="J1091" s="53">
        <v>2.4947279529182609</v>
      </c>
      <c r="K1091" s="53">
        <v>2.2134938328146028</v>
      </c>
      <c r="L1091" s="53">
        <v>2.9744939796278516</v>
      </c>
      <c r="M1091" s="53">
        <v>1.6706797477285718</v>
      </c>
      <c r="N1091" s="53">
        <v>3.0244220057940105</v>
      </c>
      <c r="O1091" s="53">
        <v>1.6969406849895314</v>
      </c>
      <c r="P1091" s="53">
        <v>7.8109664365303288</v>
      </c>
      <c r="Q1091" s="53">
        <v>3.1143486708400685</v>
      </c>
      <c r="R1091" s="53">
        <v>2.2741793028193089</v>
      </c>
      <c r="S1091" s="53">
        <v>2.3142829784650831</v>
      </c>
      <c r="T1091" s="53">
        <v>5.8792189796370007</v>
      </c>
      <c r="U1091" s="53">
        <v>1.3226597454733917</v>
      </c>
      <c r="V1091" s="53">
        <v>4.6917891666410565</v>
      </c>
      <c r="W1091" s="53">
        <v>1.375360792737335</v>
      </c>
      <c r="X1091" s="53">
        <v>4.8463023793063478</v>
      </c>
      <c r="Y1091" s="53">
        <v>4.4102045211310754</v>
      </c>
      <c r="Z1091" s="53">
        <v>3.2966523825961556</v>
      </c>
      <c r="AA1091" s="53">
        <v>1.8674888106137946</v>
      </c>
      <c r="AB1091" s="53">
        <v>0.98905999338713657</v>
      </c>
      <c r="AC1091" s="53">
        <v>1.8975465320914686</v>
      </c>
      <c r="AD1091" s="53"/>
      <c r="AE1091" s="53">
        <v>2.7880227194322305</v>
      </c>
      <c r="AF1091" s="53">
        <v>3.9331600254693124</v>
      </c>
      <c r="AG1091" s="53">
        <v>4.537535943177943</v>
      </c>
      <c r="AH1091" s="53">
        <v>0.80478275702930824</v>
      </c>
      <c r="AI1091" s="53">
        <v>0.68920089302980514</v>
      </c>
      <c r="AJ1091" s="53">
        <v>2.9285062799659829</v>
      </c>
      <c r="AK1091" s="53">
        <v>3.8894174339994803</v>
      </c>
      <c r="AL1091" s="53">
        <v>1.2532396154557226</v>
      </c>
      <c r="AM1091" s="53">
        <v>2.4711999006617402</v>
      </c>
      <c r="AN1091" s="53">
        <v>7.9482098267409951</v>
      </c>
      <c r="AO1091" s="53">
        <v>1.3088030761725888</v>
      </c>
      <c r="AP1091" s="53">
        <v>5.4621829537272495</v>
      </c>
      <c r="AQ1091" s="53">
        <v>10.126313947786352</v>
      </c>
      <c r="AR1091" s="54">
        <f t="shared" si="86"/>
        <v>3.2501987980675002</v>
      </c>
      <c r="AS1091" s="53">
        <f t="shared" si="87"/>
        <v>2.0883151283880204</v>
      </c>
      <c r="AV1091" s="53">
        <v>155</v>
      </c>
      <c r="AW1091" s="53" t="s">
        <v>474</v>
      </c>
      <c r="AX1091" s="53">
        <v>3.8994947106228603</v>
      </c>
      <c r="AY1091" s="53">
        <v>0.84103876564101954</v>
      </c>
      <c r="AZ1091" s="53">
        <v>0.85870254587759043</v>
      </c>
      <c r="BA1091" s="53">
        <v>2.3690125118364991</v>
      </c>
      <c r="BB1091" s="53">
        <v>3.2232569367962181</v>
      </c>
      <c r="BC1091" s="53">
        <v>2.9074844360609835</v>
      </c>
      <c r="BD1091" s="53">
        <v>1.4897970798290889</v>
      </c>
      <c r="BE1091" s="53">
        <v>2.6583209208134058</v>
      </c>
      <c r="BF1091" s="53">
        <v>2.8919128901293569</v>
      </c>
      <c r="BG1091" s="53">
        <v>2.4116431673776058</v>
      </c>
      <c r="BH1091" s="53">
        <v>3.7783952166927892</v>
      </c>
      <c r="BI1091" s="53">
        <v>2.6405162634474584</v>
      </c>
      <c r="BJ1091" s="54">
        <f t="shared" si="88"/>
        <v>2.4974646204270727</v>
      </c>
      <c r="BK1091" s="53">
        <f t="shared" si="81"/>
        <v>1.0463992084107401</v>
      </c>
      <c r="BM1091" s="53">
        <v>155</v>
      </c>
      <c r="BN1091" s="53" t="s">
        <v>474</v>
      </c>
      <c r="BO1091" s="53">
        <v>7.1911617049969188</v>
      </c>
      <c r="BP1091" s="53">
        <v>2.3669457666178828</v>
      </c>
      <c r="BQ1091" s="53">
        <v>1.8555382269188068</v>
      </c>
      <c r="BR1091" s="53">
        <v>20.010409061896194</v>
      </c>
      <c r="BS1091" s="53">
        <v>1.4892045843539761</v>
      </c>
      <c r="BT1091" s="53">
        <v>4.1537352795191991</v>
      </c>
      <c r="BU1091" s="53">
        <v>3.8535830330535266</v>
      </c>
      <c r="BV1091" s="53">
        <v>2.2755954918496326</v>
      </c>
      <c r="BW1091" s="53">
        <v>2.5759033069972803</v>
      </c>
      <c r="BX1091" s="53">
        <v>2.7483151870815128</v>
      </c>
      <c r="BY1091" s="53">
        <v>0.53996814477651878</v>
      </c>
      <c r="BZ1091" s="53">
        <v>4.3428727538597274</v>
      </c>
      <c r="CA1091" s="53">
        <v>3.3525615969672797</v>
      </c>
      <c r="CB1091" s="53">
        <v>4.9999879733792101</v>
      </c>
      <c r="CC1091" s="53">
        <v>1.3268257648045716</v>
      </c>
      <c r="CD1091" s="53">
        <v>2.0008625970154923</v>
      </c>
      <c r="CE1091" s="53">
        <v>2.067967358149073</v>
      </c>
      <c r="CF1091" s="53">
        <v>2.4548391077080942</v>
      </c>
      <c r="CG1091" s="53">
        <v>1.5717565466927377</v>
      </c>
      <c r="CH1091" s="53">
        <v>2.7199565237076704</v>
      </c>
      <c r="CI1091" s="53">
        <v>1.9964302873698181</v>
      </c>
      <c r="CJ1091" s="53">
        <v>1.2523491390785506</v>
      </c>
      <c r="CK1091" s="53">
        <v>2.9055628063851628</v>
      </c>
      <c r="CL1091" s="53">
        <v>3.4022817963638921</v>
      </c>
      <c r="CM1091" s="53">
        <v>1.3559612992623646</v>
      </c>
      <c r="CN1091" s="54">
        <f t="shared" si="82"/>
        <v>3.3924230135522042</v>
      </c>
      <c r="CO1091" s="53">
        <f t="shared" si="83"/>
        <v>3.7410282945792654</v>
      </c>
      <c r="CR1091" s="53">
        <v>155</v>
      </c>
      <c r="CS1091" s="53" t="s">
        <v>474</v>
      </c>
      <c r="CT1091" s="53">
        <v>3.5514251256687581</v>
      </c>
      <c r="CU1091" s="53">
        <v>2.7405569576351998</v>
      </c>
      <c r="CV1091" s="53">
        <v>0.85623231175157921</v>
      </c>
      <c r="CW1091" s="53">
        <v>2.1279742696709127</v>
      </c>
      <c r="CX1091" s="53">
        <v>0.35967124306306769</v>
      </c>
      <c r="CY1091" s="53">
        <v>2.1149830242182559</v>
      </c>
      <c r="CZ1091" s="53">
        <v>1.3454821787995954</v>
      </c>
      <c r="DA1091" s="53">
        <v>1.3331175294704836</v>
      </c>
      <c r="DB1091" s="53">
        <v>4.7071258562772389</v>
      </c>
      <c r="DC1091" s="54">
        <f t="shared" si="84"/>
        <v>2.1262853885061213</v>
      </c>
      <c r="DD1091" s="53">
        <f t="shared" si="85"/>
        <v>1.3712198131805753</v>
      </c>
    </row>
    <row r="1092" spans="1:108" x14ac:dyDescent="0.2">
      <c r="A1092" s="53">
        <v>156</v>
      </c>
      <c r="B1092" s="53" t="s">
        <v>474</v>
      </c>
      <c r="C1092" s="53">
        <v>5.1453623647176077</v>
      </c>
      <c r="D1092" s="53">
        <v>4.7261670737184946</v>
      </c>
      <c r="E1092" s="53">
        <v>2.8364426272936383</v>
      </c>
      <c r="F1092" s="53">
        <v>3.7293981606249971</v>
      </c>
      <c r="G1092" s="53">
        <v>0.82869032306073065</v>
      </c>
      <c r="H1092" s="53">
        <v>2.8266476758877492</v>
      </c>
      <c r="I1092" s="53">
        <v>1.296584710606745</v>
      </c>
      <c r="J1092" s="53">
        <v>2.5436434046294574</v>
      </c>
      <c r="K1092" s="53">
        <v>2.0608388839389993</v>
      </c>
      <c r="L1092" s="53">
        <v>3.2347634967506873</v>
      </c>
      <c r="M1092" s="53">
        <v>1.6233963300934355</v>
      </c>
      <c r="N1092" s="53">
        <v>2.9197090107051169</v>
      </c>
      <c r="O1092" s="53">
        <v>1.9473090484452626</v>
      </c>
      <c r="P1092" s="53">
        <v>8.5675860482663566</v>
      </c>
      <c r="Q1092" s="53">
        <v>4.00506531405125</v>
      </c>
      <c r="R1092" s="53">
        <v>2.0359704700533849</v>
      </c>
      <c r="S1092" s="53">
        <v>2.5521970093846784</v>
      </c>
      <c r="T1092" s="53">
        <v>5.7063034596728341</v>
      </c>
      <c r="U1092" s="53">
        <v>1.0292696432403572</v>
      </c>
      <c r="V1092" s="53">
        <v>5.0171698464875139</v>
      </c>
      <c r="W1092" s="53">
        <v>0.96086753274643955</v>
      </c>
      <c r="X1092" s="53">
        <v>5.3088139746928222</v>
      </c>
      <c r="Y1092" s="53">
        <v>4.8625346374167719</v>
      </c>
      <c r="Z1092" s="53">
        <v>3.1798777846082213</v>
      </c>
      <c r="AA1092" s="53">
        <v>1.7978929819830509</v>
      </c>
      <c r="AB1092" s="53">
        <v>1.1909118189395316</v>
      </c>
      <c r="AC1092" s="53">
        <v>1.5198357334121662</v>
      </c>
      <c r="AD1092" s="53">
        <v>0.87576986130811496</v>
      </c>
      <c r="AE1092" s="53">
        <v>2.7623282944718635</v>
      </c>
      <c r="AF1092" s="53">
        <v>3.7922707380403051</v>
      </c>
      <c r="AG1092" s="53">
        <v>5.0252842081315627</v>
      </c>
      <c r="AH1092" s="53">
        <v>0.6976188882223342</v>
      </c>
      <c r="AI1092" s="53">
        <v>0.78178020590061514</v>
      </c>
      <c r="AJ1092" s="53">
        <v>2.4117100812967882</v>
      </c>
      <c r="AK1092" s="53">
        <v>3.5290080074273149</v>
      </c>
      <c r="AL1092" s="53">
        <v>1.0025939481981416</v>
      </c>
      <c r="AM1092" s="53">
        <v>0.84854487135295753</v>
      </c>
      <c r="AN1092" s="53">
        <v>5.699077330649847</v>
      </c>
      <c r="AO1092" s="53">
        <v>1.0791899709387465</v>
      </c>
      <c r="AP1092" s="53">
        <v>8.7708158196777735</v>
      </c>
      <c r="AQ1092" s="53">
        <v>7.5894082088803341</v>
      </c>
      <c r="AR1092" s="54">
        <f t="shared" si="86"/>
        <v>3.1297231658518294</v>
      </c>
      <c r="AS1092" s="53">
        <f t="shared" si="87"/>
        <v>2.1311362246942438</v>
      </c>
      <c r="AV1092" s="53">
        <v>156</v>
      </c>
      <c r="AW1092" s="53" t="s">
        <v>474</v>
      </c>
      <c r="AX1092" s="53">
        <v>4.2057911621782935</v>
      </c>
      <c r="AY1092" s="53">
        <v>0.81252809558881345</v>
      </c>
      <c r="AZ1092" s="53">
        <v>0.91861211499026929</v>
      </c>
      <c r="BA1092" s="53">
        <v>2.2926002967695989</v>
      </c>
      <c r="BB1092" s="53">
        <v>3.6918360069513492</v>
      </c>
      <c r="BC1092" s="53">
        <v>2.6935129144504182</v>
      </c>
      <c r="BD1092" s="53">
        <v>1.8058157534876265</v>
      </c>
      <c r="BE1092" s="53">
        <v>1.8563696448411027</v>
      </c>
      <c r="BF1092" s="53">
        <v>2.116037950900409</v>
      </c>
      <c r="BG1092" s="53">
        <v>2.2433883668450272</v>
      </c>
      <c r="BH1092" s="53">
        <v>3.8922038021416281</v>
      </c>
      <c r="BI1092" s="53">
        <v>2.7262484439483528</v>
      </c>
      <c r="BJ1092" s="54">
        <f t="shared" si="88"/>
        <v>2.4379120460910744</v>
      </c>
      <c r="BK1092" s="53">
        <f t="shared" si="81"/>
        <v>1.127869702119948</v>
      </c>
      <c r="BM1092" s="53">
        <v>156</v>
      </c>
      <c r="BN1092" s="53" t="s">
        <v>474</v>
      </c>
      <c r="BO1092" s="53">
        <v>8.1781036018672228</v>
      </c>
      <c r="BP1092" s="53">
        <v>2.5727651740163311</v>
      </c>
      <c r="BQ1092" s="53">
        <v>1.5971707461239459</v>
      </c>
      <c r="BR1092" s="53">
        <v>18.340972726572904</v>
      </c>
      <c r="BS1092" s="53">
        <v>1.4892045843539761</v>
      </c>
      <c r="BT1092" s="53">
        <v>4.7225715636743386</v>
      </c>
      <c r="BU1092" s="53">
        <v>4.0995560832000244</v>
      </c>
      <c r="BV1092" s="53">
        <v>1.9871395952688524</v>
      </c>
      <c r="BW1092" s="53">
        <v>1.7512441191439407</v>
      </c>
      <c r="BX1092" s="53">
        <v>3.9936494998773231</v>
      </c>
      <c r="BY1092" s="53">
        <v>0.44354413776667462</v>
      </c>
      <c r="BZ1092" s="53">
        <v>4.0816513789624844</v>
      </c>
      <c r="CA1092" s="53">
        <v>3.4245484436165765</v>
      </c>
      <c r="CB1092" s="53">
        <v>4.3749867981425892</v>
      </c>
      <c r="CC1092" s="53">
        <v>2.00919330098978</v>
      </c>
      <c r="CD1092" s="53">
        <v>2.4148332552213829</v>
      </c>
      <c r="CE1092" s="53">
        <v>1.6850092145111806</v>
      </c>
      <c r="CF1092" s="53">
        <v>2.2544470230913007</v>
      </c>
      <c r="CG1092" s="53">
        <v>1.7064785364092581</v>
      </c>
      <c r="CH1092" s="53">
        <v>2.5688502456852658</v>
      </c>
      <c r="CI1092" s="53">
        <v>2.1024353753334752</v>
      </c>
      <c r="CJ1092" s="53">
        <v>1.3971791765933823</v>
      </c>
      <c r="CK1092" s="53">
        <v>2.4141796094835746</v>
      </c>
      <c r="CL1092" s="53">
        <v>2.8982390406709313</v>
      </c>
      <c r="CM1092" s="53">
        <v>1.2466082947584505</v>
      </c>
      <c r="CN1092" s="54">
        <f t="shared" si="82"/>
        <v>3.3501824610134063</v>
      </c>
      <c r="CO1092" s="53">
        <f t="shared" si="83"/>
        <v>3.495958768631608</v>
      </c>
      <c r="CR1092" s="53">
        <v>156</v>
      </c>
      <c r="CS1092" s="53" t="s">
        <v>474</v>
      </c>
      <c r="CT1092" s="53">
        <v>4.5752548304001959</v>
      </c>
      <c r="CU1092" s="53">
        <v>3.1687458585851336</v>
      </c>
      <c r="CV1092" s="53">
        <v>0.73526510592466732</v>
      </c>
      <c r="CW1092" s="53">
        <v>2.1027711866044814</v>
      </c>
      <c r="CX1092" s="53">
        <v>0.48915265379976391</v>
      </c>
      <c r="CY1092" s="53">
        <v>1.3958571217955633</v>
      </c>
      <c r="CZ1092" s="53">
        <v>1.3766033869962586</v>
      </c>
      <c r="DA1092" s="53">
        <v>1.1054207762101373</v>
      </c>
      <c r="DB1092" s="53">
        <v>4.3293953940824901</v>
      </c>
      <c r="DC1092" s="54">
        <f t="shared" si="84"/>
        <v>2.1420518127109656</v>
      </c>
      <c r="DD1092" s="53">
        <f t="shared" si="85"/>
        <v>1.52844032769586</v>
      </c>
    </row>
    <row r="1093" spans="1:108" x14ac:dyDescent="0.2">
      <c r="A1093" s="53">
        <v>157</v>
      </c>
      <c r="B1093" s="53" t="s">
        <v>474</v>
      </c>
      <c r="C1093" s="53">
        <v>4.6349843713675876</v>
      </c>
      <c r="D1093" s="53">
        <v>4.4508520936575335</v>
      </c>
      <c r="E1093" s="53">
        <v>2.7214518094224411</v>
      </c>
      <c r="F1093" s="53">
        <v>3.2041245641221185</v>
      </c>
      <c r="G1093" s="53">
        <v>0.60008675817419332</v>
      </c>
      <c r="H1093" s="53">
        <v>2.5488196673240049</v>
      </c>
      <c r="I1093" s="53">
        <v>2.061236168382242</v>
      </c>
      <c r="J1093" s="53">
        <v>2.4213536013618415</v>
      </c>
      <c r="K1093" s="53">
        <v>1.8700187349036737</v>
      </c>
      <c r="L1093" s="53">
        <v>2.6956350574941714</v>
      </c>
      <c r="M1093" s="53">
        <v>1.3081755632850129</v>
      </c>
      <c r="N1093" s="53">
        <v>3.391049463932041</v>
      </c>
      <c r="O1093" s="53">
        <v>1.7164133348256645</v>
      </c>
      <c r="P1093" s="53">
        <v>7.9222319844087812</v>
      </c>
      <c r="Q1093" s="53">
        <v>1.6571968870839855</v>
      </c>
      <c r="R1093" s="53">
        <v>3.1478802746602592</v>
      </c>
      <c r="S1093" s="53">
        <v>2.3359103941678856</v>
      </c>
      <c r="T1093" s="53">
        <v>4.7984824547248834</v>
      </c>
      <c r="U1093" s="53">
        <v>1.0388887637750439</v>
      </c>
      <c r="V1093" s="53">
        <v>4.513353560136796</v>
      </c>
      <c r="W1093" s="53">
        <v>1.1115933411223458</v>
      </c>
      <c r="X1093" s="53">
        <v>4.7256475162451475</v>
      </c>
      <c r="Y1093" s="53">
        <v>4.3423552208059819</v>
      </c>
      <c r="Z1093" s="53">
        <v>3.0451372005146529</v>
      </c>
      <c r="AA1093" s="53">
        <v>1.9950796783924805</v>
      </c>
      <c r="AB1093" s="53">
        <v>1.1101695385163959</v>
      </c>
      <c r="AC1093" s="53">
        <v>1.6187605657684385</v>
      </c>
      <c r="AD1093" s="53">
        <v>0.59552444731787568</v>
      </c>
      <c r="AE1093" s="53">
        <v>2.7109345109057847</v>
      </c>
      <c r="AF1093" s="53">
        <v>3.2052312890099097</v>
      </c>
      <c r="AG1093" s="53">
        <v>4.2419328259872016</v>
      </c>
      <c r="AH1093" s="53">
        <v>0.68606177792322964</v>
      </c>
      <c r="AI1093" s="53">
        <v>0.84349974781448844</v>
      </c>
      <c r="AJ1093" s="53">
        <v>2.3255828940113754</v>
      </c>
      <c r="AK1093" s="53">
        <v>3.2587009374981908</v>
      </c>
      <c r="AL1093" s="53">
        <v>1.0443682260744054</v>
      </c>
      <c r="AM1093" s="53">
        <v>2.0394859944250343</v>
      </c>
      <c r="AN1093" s="53">
        <v>5.1844450397097823</v>
      </c>
      <c r="AO1093" s="53">
        <v>0.98734120196534114</v>
      </c>
      <c r="AP1093" s="53">
        <v>7.8310854190365262</v>
      </c>
      <c r="AQ1093" s="53">
        <v>9.529395672719625</v>
      </c>
      <c r="AR1093" s="54">
        <f t="shared" si="86"/>
        <v>2.9626945988530342</v>
      </c>
      <c r="AS1093" s="53">
        <f t="shared" si="87"/>
        <v>2.0388246926234026</v>
      </c>
      <c r="AV1093" s="53">
        <v>157</v>
      </c>
      <c r="AW1093" s="53" t="s">
        <v>474</v>
      </c>
      <c r="AX1093" s="53">
        <v>4.3000936440138</v>
      </c>
      <c r="AY1093" s="53">
        <v>0.62721558259133181</v>
      </c>
      <c r="AZ1093" s="53">
        <v>0.6989462510520621</v>
      </c>
      <c r="BA1093" s="53">
        <v>2.3690125118364991</v>
      </c>
      <c r="BB1093" s="53">
        <v>3.3368500453756145</v>
      </c>
      <c r="BC1093" s="53">
        <v>2.3788509022317137</v>
      </c>
      <c r="BD1093" s="53">
        <v>1.5048459056044141</v>
      </c>
      <c r="BE1093" s="53">
        <v>1.6336054015154629</v>
      </c>
      <c r="BF1093" s="53">
        <v>2.609785782211707</v>
      </c>
      <c r="BG1093" s="53">
        <v>2.1592609665787372</v>
      </c>
      <c r="BH1093" s="53">
        <v>2.981748229132144</v>
      </c>
      <c r="BI1093" s="53">
        <v>2.8119806244492471</v>
      </c>
      <c r="BJ1093" s="54">
        <f t="shared" si="88"/>
        <v>2.2843496538827277</v>
      </c>
      <c r="BK1093" s="53">
        <f t="shared" si="81"/>
        <v>1.0981977367181155</v>
      </c>
      <c r="BM1093" s="53">
        <v>157</v>
      </c>
      <c r="BN1093" s="53" t="s">
        <v>474</v>
      </c>
      <c r="BO1093" s="53">
        <v>6.5330054311503893</v>
      </c>
      <c r="BP1093" s="53">
        <v>1.9700047088883477</v>
      </c>
      <c r="BQ1093" s="53">
        <v>1.7615862107360982</v>
      </c>
      <c r="BR1093" s="53">
        <v>17.586294372953656</v>
      </c>
      <c r="BS1093" s="53">
        <v>1.8153021795131263</v>
      </c>
      <c r="BT1093" s="53">
        <v>4.3492690191720831</v>
      </c>
      <c r="BU1093" s="53">
        <v>2.2137574513184752</v>
      </c>
      <c r="BV1093" s="53">
        <v>2.0672672588289238</v>
      </c>
      <c r="BW1093" s="53">
        <v>1.6122553787394254</v>
      </c>
      <c r="BX1093" s="53">
        <v>2.8342028708806808</v>
      </c>
      <c r="BY1093" s="53">
        <v>0.2314146547160455</v>
      </c>
      <c r="BZ1093" s="53">
        <v>3.6571556732811752</v>
      </c>
      <c r="CA1093" s="53">
        <v>2.9206365680426667</v>
      </c>
      <c r="CB1093" s="53">
        <v>4.0624904962270305</v>
      </c>
      <c r="CC1093" s="53">
        <v>1.7185544675864075</v>
      </c>
      <c r="CD1093" s="53">
        <v>2.0698532910294531</v>
      </c>
      <c r="CE1093" s="53">
        <v>1.3977915258793649</v>
      </c>
      <c r="CF1093" s="53">
        <v>3.3065223005339077</v>
      </c>
      <c r="CG1093" s="53">
        <v>1.3472198971652039</v>
      </c>
      <c r="CH1093" s="53">
        <v>2.3044051926243108</v>
      </c>
      <c r="CI1093" s="53">
        <v>2.561788495067447</v>
      </c>
      <c r="CJ1093" s="53">
        <v>1.1330772472591994</v>
      </c>
      <c r="CK1093" s="53">
        <v>2.3607699083745088</v>
      </c>
      <c r="CL1093" s="53">
        <v>2.8667384476123301</v>
      </c>
      <c r="CM1093" s="53">
        <v>1.6402740720505926</v>
      </c>
      <c r="CN1093" s="54">
        <f t="shared" si="82"/>
        <v>3.0528654847852335</v>
      </c>
      <c r="CO1093" s="53">
        <f t="shared" si="83"/>
        <v>3.278725153644388</v>
      </c>
      <c r="CR1093" s="53">
        <v>157</v>
      </c>
      <c r="CS1093" s="53" t="s">
        <v>474</v>
      </c>
      <c r="CT1093" s="53">
        <v>6.0149615055814003</v>
      </c>
      <c r="CU1093" s="53">
        <v>1.9697676054067779</v>
      </c>
      <c r="CV1093" s="53">
        <v>0.8376302198296034</v>
      </c>
      <c r="CW1093" s="53">
        <v>2.0776043669669222</v>
      </c>
      <c r="CX1093" s="53">
        <v>0.3709738603797178</v>
      </c>
      <c r="CY1093" s="53">
        <v>1.8189511856807083</v>
      </c>
      <c r="CZ1093" s="53">
        <v>1.2081914143324932</v>
      </c>
      <c r="DA1093" s="53">
        <v>1.1605046061516036</v>
      </c>
      <c r="DB1093" s="53">
        <v>4.4165643914209571</v>
      </c>
      <c r="DC1093" s="54">
        <f t="shared" si="84"/>
        <v>2.2083499061944649</v>
      </c>
      <c r="DD1093" s="53">
        <f t="shared" si="85"/>
        <v>1.8352544213662045</v>
      </c>
    </row>
    <row r="1094" spans="1:108" x14ac:dyDescent="0.2">
      <c r="A1094" s="53">
        <v>158</v>
      </c>
      <c r="B1094" s="53" t="s">
        <v>474</v>
      </c>
      <c r="C1094" s="53">
        <v>5.4626601519689428</v>
      </c>
      <c r="D1094" s="53">
        <v>5.0702006728026729</v>
      </c>
      <c r="E1094" s="53">
        <v>2.5297979931663317</v>
      </c>
      <c r="F1094" s="53">
        <v>3.0465445021960478</v>
      </c>
      <c r="G1094" s="53">
        <v>0.58579989263558208</v>
      </c>
      <c r="H1094" s="53">
        <v>1.9836424710133851</v>
      </c>
      <c r="I1094" s="53">
        <v>1.4794374644284844</v>
      </c>
      <c r="J1094" s="53">
        <v>1.944420316245115</v>
      </c>
      <c r="K1094" s="53">
        <v>1.7173637860280706</v>
      </c>
      <c r="L1094" s="53">
        <v>2.5283197042139638</v>
      </c>
      <c r="M1094" s="53">
        <v>1.497309233825558</v>
      </c>
      <c r="N1094" s="53">
        <v>2.3305334441714618</v>
      </c>
      <c r="O1094" s="53">
        <v>1.2351492577503351</v>
      </c>
      <c r="P1094" s="53">
        <v>6.5647741414637091</v>
      </c>
      <c r="Q1094" s="53">
        <v>2.798493726646925</v>
      </c>
      <c r="R1094" s="53">
        <v>1.8089524245156501</v>
      </c>
      <c r="S1094" s="53">
        <v>2.6819698090606718</v>
      </c>
      <c r="T1094" s="53">
        <v>4.1500388797620618</v>
      </c>
      <c r="U1094" s="53">
        <v>0.94750415044190994</v>
      </c>
      <c r="V1094" s="53">
        <v>3.9780487558891586</v>
      </c>
      <c r="W1094" s="53">
        <v>0.94202816322087446</v>
      </c>
      <c r="X1094" s="53">
        <v>5.4093609808956948</v>
      </c>
      <c r="Y1094" s="53">
        <v>4.4328195071210335</v>
      </c>
      <c r="Z1094" s="53">
        <v>2.5510889670647261</v>
      </c>
      <c r="AA1094" s="53">
        <v>1.7746936300839642</v>
      </c>
      <c r="AB1094" s="53">
        <v>0.908321588469445</v>
      </c>
      <c r="AC1094" s="53">
        <v>1.5378225374800165</v>
      </c>
      <c r="AD1094" s="53">
        <v>0.68310092900492425</v>
      </c>
      <c r="AE1094" s="53">
        <v>2.3768872518396349</v>
      </c>
      <c r="AF1094" s="53">
        <v>3.310898254581665</v>
      </c>
      <c r="AG1094" s="53">
        <v>4.4488544404591037</v>
      </c>
      <c r="AH1094" s="53">
        <v>0.60726494905711315</v>
      </c>
      <c r="AI1094" s="53">
        <v>0.89493335775116334</v>
      </c>
      <c r="AJ1094" s="53">
        <v>2.6701081806313858</v>
      </c>
      <c r="AK1094" s="53">
        <v>3.3037521158197114</v>
      </c>
      <c r="AL1094" s="53">
        <v>1.2323543563788939</v>
      </c>
      <c r="AM1094" s="53">
        <v>1.1760524654388049</v>
      </c>
      <c r="AN1094" s="53">
        <v>4.6888719841205866</v>
      </c>
      <c r="AO1094" s="53">
        <v>1.2628786916858861</v>
      </c>
      <c r="AP1094" s="53">
        <v>7.5178432051299771</v>
      </c>
      <c r="AQ1094" s="53">
        <v>8.9111561103254591</v>
      </c>
      <c r="AR1094" s="54">
        <f t="shared" si="86"/>
        <v>2.8044403035313676</v>
      </c>
      <c r="AS1094" s="53">
        <f t="shared" si="87"/>
        <v>1.9623627330695412</v>
      </c>
      <c r="AV1094" s="53">
        <v>158</v>
      </c>
      <c r="AW1094" s="53" t="s">
        <v>474</v>
      </c>
      <c r="AX1094" s="53">
        <v>4.2411234904649477</v>
      </c>
      <c r="AY1094" s="53">
        <v>0.78401742553660736</v>
      </c>
      <c r="AZ1094" s="53">
        <v>0.93858452750277788</v>
      </c>
      <c r="BA1094" s="53">
        <v>2.6364896535063251</v>
      </c>
      <c r="BB1094" s="53">
        <v>2.7262782263571252</v>
      </c>
      <c r="BC1094" s="53">
        <v>1.9886698137516854</v>
      </c>
      <c r="BD1094" s="53">
        <v>0.66213166505607868</v>
      </c>
      <c r="BE1094" s="53">
        <v>1.9009224935062305</v>
      </c>
      <c r="BF1094" s="53">
        <v>6.0659698164799707</v>
      </c>
      <c r="BG1094" s="53">
        <v>2.1405779535275999</v>
      </c>
      <c r="BH1094" s="53">
        <v>3.8922038021416281</v>
      </c>
      <c r="BI1094" s="53">
        <v>2.6748097940625346</v>
      </c>
      <c r="BJ1094" s="54">
        <f t="shared" si="88"/>
        <v>2.5543148884911258</v>
      </c>
      <c r="BK1094" s="53">
        <f t="shared" si="81"/>
        <v>1.6506042466398783</v>
      </c>
      <c r="BM1094" s="53">
        <v>158</v>
      </c>
      <c r="BN1094" s="53" t="s">
        <v>474</v>
      </c>
      <c r="BO1094" s="53">
        <v>8.2272459369810989</v>
      </c>
      <c r="BP1094" s="53">
        <v>2.1611235365274686</v>
      </c>
      <c r="BQ1094" s="53">
        <v>1.7146113300599191</v>
      </c>
      <c r="BR1094" s="53">
        <v>17.471945508813267</v>
      </c>
      <c r="BS1094" s="53">
        <v>1.0978812089889902</v>
      </c>
      <c r="BT1094" s="53">
        <v>5.0603271733103909</v>
      </c>
      <c r="BU1094" s="53">
        <v>2.4597305014649726</v>
      </c>
      <c r="BV1094" s="53">
        <v>2.0031669740986051</v>
      </c>
      <c r="BW1094" s="53">
        <v>1.6956479558415178</v>
      </c>
      <c r="BX1094" s="53">
        <v>3.0918576773243789</v>
      </c>
      <c r="BY1094" s="53">
        <v>0.41461730592716889</v>
      </c>
      <c r="BZ1094" s="53">
        <v>3.0693981756424162</v>
      </c>
      <c r="CA1094" s="53">
        <v>2.7972294169213487</v>
      </c>
      <c r="CB1094" s="53">
        <v>3.3482052755434997</v>
      </c>
      <c r="CC1094" s="53">
        <v>1.8070111360371683</v>
      </c>
      <c r="CD1094" s="53">
        <v>2.4838239492353438</v>
      </c>
      <c r="CE1094" s="53">
        <v>1.5126786013320912</v>
      </c>
      <c r="CF1094" s="53">
        <v>1.4528690656501599</v>
      </c>
      <c r="CG1094" s="53">
        <v>1.6016957246527803</v>
      </c>
      <c r="CH1094" s="53">
        <v>2.7955132893275714</v>
      </c>
      <c r="CI1094" s="53">
        <v>2.1377681432128179</v>
      </c>
      <c r="CJ1094" s="53">
        <v>1.1841935386501607</v>
      </c>
      <c r="CK1094" s="53">
        <v>2.638506096899726</v>
      </c>
      <c r="CL1094" s="53">
        <v>2.4887071369052314</v>
      </c>
      <c r="CM1094" s="53">
        <v>1.4434411834045215</v>
      </c>
      <c r="CN1094" s="54">
        <f t="shared" si="82"/>
        <v>3.046367833710105</v>
      </c>
      <c r="CO1094" s="53">
        <f t="shared" si="83"/>
        <v>3.3660143372859239</v>
      </c>
      <c r="CR1094" s="53">
        <v>158</v>
      </c>
      <c r="CS1094" s="53" t="s">
        <v>474</v>
      </c>
      <c r="CT1094" s="53">
        <v>5.2266906795546317</v>
      </c>
      <c r="CU1094" s="53">
        <v>2.7405569576351998</v>
      </c>
      <c r="CV1094" s="53">
        <v>0.73526510592466732</v>
      </c>
      <c r="CW1094" s="53">
        <v>1.7628015409241962</v>
      </c>
      <c r="CX1094" s="53">
        <v>0.36583603800168574</v>
      </c>
      <c r="CY1094" s="53">
        <v>1.4382518048453852</v>
      </c>
      <c r="CZ1094" s="53">
        <v>1.2191731993017714</v>
      </c>
      <c r="DA1094" s="53">
        <v>0.99157239957996424</v>
      </c>
      <c r="DB1094" s="53">
        <v>4.2422263967440221</v>
      </c>
      <c r="DC1094" s="54">
        <f t="shared" si="84"/>
        <v>2.0802637913901689</v>
      </c>
      <c r="DD1094" s="53">
        <f t="shared" si="85"/>
        <v>1.6657597045386721</v>
      </c>
    </row>
    <row r="1095" spans="1:108" x14ac:dyDescent="0.2">
      <c r="A1095" s="53">
        <v>159</v>
      </c>
      <c r="B1095" s="53" t="s">
        <v>474</v>
      </c>
      <c r="C1095" s="53">
        <v>4.9385096336297165</v>
      </c>
      <c r="D1095" s="53">
        <v>4.7490732800595676</v>
      </c>
      <c r="E1095" s="53">
        <v>2.4531349947814189</v>
      </c>
      <c r="F1095" s="53"/>
      <c r="G1095" s="53">
        <v>0.68581343791336369</v>
      </c>
      <c r="H1095" s="53">
        <v>2.2810841086943783</v>
      </c>
      <c r="I1095" s="53">
        <v>1.6124183839414459</v>
      </c>
      <c r="J1095" s="53">
        <v>1.9933357679563113</v>
      </c>
      <c r="K1095" s="53">
        <v>1.7936941863475158</v>
      </c>
      <c r="L1095" s="53">
        <v>2.7514068419209075</v>
      </c>
      <c r="M1095" s="53">
        <v>2.4744978475258881</v>
      </c>
      <c r="N1095" s="53">
        <v>2.3828710880977795</v>
      </c>
      <c r="O1095" s="53">
        <v>1.1183133587335374</v>
      </c>
      <c r="P1095" s="53">
        <v>6.8095604831290046</v>
      </c>
      <c r="Q1095" s="53">
        <v>2.926941889108436</v>
      </c>
      <c r="R1095" s="53">
        <v>1.7681858208874319</v>
      </c>
      <c r="S1095" s="53">
        <v>2.1196237789510928</v>
      </c>
      <c r="T1095" s="53">
        <v>5.1010866896816136</v>
      </c>
      <c r="U1095" s="53">
        <v>0.99079118226587004</v>
      </c>
      <c r="V1095" s="53">
        <v>0.47232776845379765</v>
      </c>
      <c r="W1095" s="53">
        <v>0.7536236157938383</v>
      </c>
      <c r="X1095" s="53"/>
      <c r="Y1095" s="53">
        <v>6.4682985168738369</v>
      </c>
      <c r="Z1095" s="53">
        <v>2.4971927334272985</v>
      </c>
      <c r="AA1095" s="53">
        <v>1.7630950676676789</v>
      </c>
      <c r="AB1095" s="53">
        <v>0.92850522082250686</v>
      </c>
      <c r="AC1095" s="53">
        <v>1.3579596768353224</v>
      </c>
      <c r="AD1095" s="53">
        <v>0.64807067262594675</v>
      </c>
      <c r="AE1095" s="53">
        <v>2.633846302379339</v>
      </c>
      <c r="AF1095" s="53">
        <v>2.8412680478945078</v>
      </c>
      <c r="AG1095" s="53">
        <v>4.3601729377402636</v>
      </c>
      <c r="AH1095" s="53">
        <v>0.5589350775418761</v>
      </c>
      <c r="AI1095" s="53">
        <v>0.80235404488035333</v>
      </c>
      <c r="AJ1095" s="53">
        <v>1.9810576073913646</v>
      </c>
      <c r="AK1095" s="53">
        <v>3.3037521158197114</v>
      </c>
      <c r="AL1095" s="53">
        <v>0.91904163272300865</v>
      </c>
      <c r="AM1095" s="53">
        <v>1.2058269224489397</v>
      </c>
      <c r="AN1095" s="53">
        <v>4.4792057568314272</v>
      </c>
      <c r="AO1095" s="53">
        <v>1.3317630641160223</v>
      </c>
      <c r="AP1095" s="53">
        <v>8.3596837693972272</v>
      </c>
      <c r="AQ1095" s="53">
        <v>8.1010536141270251</v>
      </c>
      <c r="AR1095" s="54">
        <f t="shared" si="86"/>
        <v>2.6850609471645268</v>
      </c>
      <c r="AS1095" s="53">
        <f t="shared" si="87"/>
        <v>2.0647258511971613</v>
      </c>
      <c r="AV1095" s="53">
        <v>159</v>
      </c>
      <c r="AW1095" s="53" t="s">
        <v>474</v>
      </c>
      <c r="AX1095" s="53">
        <v>4.347369294538197</v>
      </c>
      <c r="AY1095" s="53">
        <v>0.86954669875648249</v>
      </c>
      <c r="AZ1095" s="53">
        <v>1.1382818131408998</v>
      </c>
      <c r="BA1095" s="53">
        <v>2.7129018685732258</v>
      </c>
      <c r="BB1095" s="53">
        <v>3.1664576562282942</v>
      </c>
      <c r="BC1095" s="53">
        <v>2.0264293518823475</v>
      </c>
      <c r="BD1095" s="53">
        <v>1.5650378748940681</v>
      </c>
      <c r="BE1095" s="53">
        <v>2.3315981296809243</v>
      </c>
      <c r="BF1095" s="53">
        <v>11.144460898640951</v>
      </c>
      <c r="BG1095" s="53">
        <v>2.1125265131828082</v>
      </c>
      <c r="BH1095" s="53">
        <v>3.1866010608238087</v>
      </c>
      <c r="BI1095" s="53">
        <v>2.2381524448014143</v>
      </c>
      <c r="BJ1095" s="54">
        <f t="shared" si="88"/>
        <v>3.069946967095285</v>
      </c>
      <c r="BK1095" s="53">
        <f t="shared" si="81"/>
        <v>2.833825564135537</v>
      </c>
      <c r="BM1095" s="53">
        <v>159</v>
      </c>
      <c r="BN1095" s="53" t="s">
        <v>474</v>
      </c>
      <c r="BO1095" s="53">
        <v>7.3614047944985534</v>
      </c>
      <c r="BP1095" s="53">
        <v>1.9553013064370541</v>
      </c>
      <c r="BQ1095" s="53">
        <v>1.7028659187681119</v>
      </c>
      <c r="BR1095" s="53">
        <v>19.004173086593809</v>
      </c>
      <c r="BS1095" s="53">
        <v>1.7011688038541743</v>
      </c>
      <c r="BT1095" s="53">
        <v>4.1655785693882077</v>
      </c>
      <c r="BU1095" s="53">
        <v>1.9677844011719778</v>
      </c>
      <c r="BV1095" s="53">
        <v>1.9550909913351415</v>
      </c>
      <c r="BW1095" s="53">
        <v>1.4454702245352407</v>
      </c>
      <c r="BX1095" s="53">
        <v>2.4477206612151337</v>
      </c>
      <c r="BY1095" s="53">
        <v>0.51104131293701305</v>
      </c>
      <c r="BZ1095" s="53">
        <v>3.7224641517121402</v>
      </c>
      <c r="CA1095" s="53">
        <v>2.7046740535803599</v>
      </c>
      <c r="CB1095" s="53">
        <v>3.7499899086087196</v>
      </c>
      <c r="CC1095" s="53">
        <v>1.5542816101996411</v>
      </c>
      <c r="CD1095" s="53">
        <v>2.2768386201323985</v>
      </c>
      <c r="CE1095" s="53">
        <v>1.4743853604387922</v>
      </c>
      <c r="CF1095" s="53">
        <v>1.7033567666776608</v>
      </c>
      <c r="CG1095" s="53">
        <v>1.3322517452197395</v>
      </c>
      <c r="CH1095" s="53">
        <v>2.8710628017300754</v>
      </c>
      <c r="CI1095" s="53">
        <v>1.66074524737636</v>
      </c>
      <c r="CJ1095" s="53"/>
      <c r="CK1095" s="53">
        <v>2.3394047973398666</v>
      </c>
      <c r="CL1095" s="53">
        <v>2.7092233853173817</v>
      </c>
      <c r="CM1095" s="53">
        <v>1.749627076554507</v>
      </c>
      <c r="CN1095" s="54">
        <f t="shared" si="82"/>
        <v>3.0860793998175855</v>
      </c>
      <c r="CO1095" s="53">
        <f t="shared" si="83"/>
        <v>3.6495404412927948</v>
      </c>
      <c r="CR1095" s="53">
        <v>159</v>
      </c>
      <c r="CS1095" s="53" t="s">
        <v>474</v>
      </c>
      <c r="CT1095" s="53">
        <v>5.1191485236571905</v>
      </c>
      <c r="CU1095" s="53">
        <v>1.7127556037997325</v>
      </c>
      <c r="CV1095" s="53">
        <v>0.57704010791973448</v>
      </c>
      <c r="CW1095" s="53">
        <v>2.3042507974204454</v>
      </c>
      <c r="CX1095" s="53">
        <v>0.36789294269796008</v>
      </c>
      <c r="CY1095" s="53">
        <v>1.7342836433829325</v>
      </c>
      <c r="CZ1095" s="53">
        <v>1.2338190939943567</v>
      </c>
      <c r="DA1095" s="53">
        <v>0.94749898956343392</v>
      </c>
      <c r="DB1095" s="53">
        <v>4.3293953940824901</v>
      </c>
      <c r="DC1095" s="54">
        <f t="shared" si="84"/>
        <v>2.0362316773909197</v>
      </c>
      <c r="DD1095" s="53">
        <f t="shared" si="85"/>
        <v>1.6497128059264445</v>
      </c>
    </row>
    <row r="1096" spans="1:108" x14ac:dyDescent="0.2">
      <c r="A1096" s="53">
        <v>160</v>
      </c>
      <c r="B1096" s="53" t="s">
        <v>474</v>
      </c>
      <c r="C1096" s="53"/>
      <c r="D1096" s="53"/>
      <c r="E1096" s="53"/>
      <c r="F1096" s="53"/>
      <c r="G1096" s="53"/>
      <c r="H1096" s="53"/>
      <c r="I1096" s="53"/>
      <c r="J1096" s="53"/>
      <c r="K1096" s="53"/>
      <c r="L1096" s="53"/>
      <c r="M1096" s="53"/>
      <c r="N1096" s="53"/>
      <c r="O1096" s="53"/>
      <c r="P1096" s="53"/>
      <c r="Q1096" s="53"/>
      <c r="R1096" s="53"/>
      <c r="S1096" s="53"/>
      <c r="T1096" s="53"/>
      <c r="U1096" s="53"/>
      <c r="V1096" s="53"/>
      <c r="W1096" s="53"/>
      <c r="X1096" s="53"/>
      <c r="Y1096" s="53"/>
      <c r="Z1096" s="53"/>
      <c r="AA1096" s="53"/>
      <c r="AB1096" s="53"/>
      <c r="AC1096" s="53"/>
      <c r="AD1096" s="53"/>
      <c r="AE1096" s="53"/>
      <c r="AF1096" s="53"/>
      <c r="AG1096" s="53"/>
      <c r="AH1096" s="53"/>
      <c r="AI1096" s="53"/>
      <c r="AJ1096" s="53"/>
      <c r="AK1096" s="53"/>
      <c r="AL1096" s="53"/>
      <c r="AM1096" s="53"/>
      <c r="AN1096" s="53"/>
      <c r="AO1096" s="53"/>
      <c r="AP1096" s="53"/>
      <c r="AQ1096" s="53"/>
      <c r="AR1096" s="54"/>
      <c r="AS1096" s="53"/>
      <c r="AV1096" s="53">
        <v>160</v>
      </c>
      <c r="AW1096" s="53" t="s">
        <v>474</v>
      </c>
      <c r="AX1096" s="53"/>
      <c r="AY1096" s="53"/>
      <c r="AZ1096" s="53"/>
      <c r="BA1096" s="53"/>
      <c r="BB1096" s="53"/>
      <c r="BC1096" s="53"/>
      <c r="BD1096" s="53"/>
      <c r="BE1096" s="53"/>
      <c r="BF1096" s="53"/>
      <c r="BG1096" s="53"/>
      <c r="BH1096" s="53"/>
      <c r="BI1096" s="53"/>
      <c r="BJ1096" s="54"/>
      <c r="BK1096" s="53"/>
      <c r="BM1096" s="53">
        <v>160</v>
      </c>
      <c r="BN1096" s="53" t="s">
        <v>474</v>
      </c>
      <c r="BO1096" s="53">
        <v>7.8493179788434464</v>
      </c>
      <c r="BP1096" s="53"/>
      <c r="BQ1096" s="53"/>
      <c r="BR1096" s="53"/>
      <c r="BS1096" s="53"/>
      <c r="BT1096" s="53"/>
      <c r="BU1096" s="53"/>
      <c r="BV1096" s="53"/>
      <c r="BW1096" s="53"/>
      <c r="BX1096" s="53"/>
      <c r="BY1096" s="53"/>
      <c r="BZ1096" s="53"/>
      <c r="CA1096" s="53"/>
      <c r="CB1096" s="53"/>
      <c r="CC1096" s="53"/>
      <c r="CD1096" s="53"/>
      <c r="CE1096" s="53"/>
      <c r="CF1096" s="53"/>
      <c r="CG1096" s="53"/>
      <c r="CH1096" s="53"/>
      <c r="CI1096" s="53"/>
      <c r="CJ1096" s="53"/>
      <c r="CK1096" s="53"/>
      <c r="CL1096" s="53"/>
      <c r="CM1096" s="53"/>
      <c r="CN1096" s="54"/>
      <c r="CO1096" s="53"/>
      <c r="CR1096" s="53">
        <v>160</v>
      </c>
      <c r="CS1096" s="53" t="s">
        <v>474</v>
      </c>
      <c r="CT1096" s="53"/>
      <c r="CU1096" s="53"/>
      <c r="CV1096" s="53"/>
      <c r="CW1096" s="53"/>
      <c r="CX1096" s="53"/>
      <c r="CY1096" s="53"/>
      <c r="CZ1096" s="53"/>
      <c r="DA1096" s="53"/>
      <c r="DB1096" s="53"/>
      <c r="DC1096" s="54"/>
      <c r="DD1096" s="53"/>
    </row>
    <row r="1102" spans="1:108" ht="24" x14ac:dyDescent="0.3">
      <c r="A1102" s="26" t="s">
        <v>480</v>
      </c>
    </row>
    <row r="1103" spans="1:108" x14ac:dyDescent="0.2">
      <c r="B1103" s="39"/>
      <c r="I1103" s="39"/>
      <c r="J1103" s="1" t="s">
        <v>481</v>
      </c>
      <c r="N1103" s="1"/>
    </row>
    <row r="1104" spans="1:108" x14ac:dyDescent="0.2">
      <c r="A1104" t="s">
        <v>482</v>
      </c>
      <c r="B1104" s="39"/>
      <c r="C1104" s="1" t="s">
        <v>315</v>
      </c>
      <c r="D1104" s="40" t="s">
        <v>316</v>
      </c>
      <c r="E1104" s="1" t="s">
        <v>45</v>
      </c>
      <c r="H1104" t="s">
        <v>482</v>
      </c>
      <c r="I1104" s="39"/>
      <c r="J1104" s="2" t="s">
        <v>483</v>
      </c>
      <c r="L1104" t="s">
        <v>484</v>
      </c>
      <c r="M1104" t="s">
        <v>485</v>
      </c>
      <c r="N1104" s="1" t="s">
        <v>486</v>
      </c>
    </row>
    <row r="1105" spans="1:14" x14ac:dyDescent="0.2">
      <c r="A1105" s="41" t="s">
        <v>318</v>
      </c>
      <c r="B1105" s="39" t="s">
        <v>319</v>
      </c>
      <c r="C1105" s="42">
        <v>24</v>
      </c>
      <c r="D1105" s="42">
        <v>32.200000000000003</v>
      </c>
      <c r="E1105" s="42" t="s">
        <v>46</v>
      </c>
      <c r="H1105" s="41" t="s">
        <v>318</v>
      </c>
      <c r="I1105" s="39" t="s">
        <v>319</v>
      </c>
      <c r="J1105" s="74">
        <v>21.44</v>
      </c>
      <c r="L1105">
        <v>37.756330114305214</v>
      </c>
      <c r="M1105" s="43">
        <f>5.616*100</f>
        <v>561.59999999999991</v>
      </c>
      <c r="N1105" s="1">
        <f>L1105*M1105/100</f>
        <v>212.03954992193806</v>
      </c>
    </row>
    <row r="1106" spans="1:14" x14ac:dyDescent="0.2">
      <c r="B1106" s="39" t="s">
        <v>321</v>
      </c>
      <c r="C1106" s="42">
        <v>14</v>
      </c>
      <c r="D1106" s="42">
        <v>24.1</v>
      </c>
      <c r="E1106" s="42" t="s">
        <v>46</v>
      </c>
      <c r="I1106" s="39" t="s">
        <v>321</v>
      </c>
      <c r="J1106" s="74">
        <v>17.760000000000002</v>
      </c>
      <c r="L1106">
        <v>22.701271099073828</v>
      </c>
      <c r="M1106" s="43">
        <f>4.43733333333333*100</f>
        <v>443.73333333333295</v>
      </c>
      <c r="N1106" s="1">
        <f t="shared" ref="N1106:N1143" si="89">L1106*M1106/100</f>
        <v>100.73310695695686</v>
      </c>
    </row>
    <row r="1107" spans="1:14" x14ac:dyDescent="0.2">
      <c r="B1107" s="39" t="s">
        <v>322</v>
      </c>
      <c r="C1107" s="42">
        <v>46</v>
      </c>
      <c r="D1107" s="42">
        <v>19.100000000000001</v>
      </c>
      <c r="E1107" s="42" t="s">
        <v>47</v>
      </c>
      <c r="I1107" s="39" t="s">
        <v>322</v>
      </c>
      <c r="J1107" s="74">
        <v>24.93</v>
      </c>
      <c r="L1107">
        <v>13.588041453450542</v>
      </c>
      <c r="M1107" s="43">
        <f>4.09066666666667*100</f>
        <v>409.066666666667</v>
      </c>
      <c r="N1107" s="1">
        <f t="shared" si="89"/>
        <v>55.584148238915056</v>
      </c>
    </row>
    <row r="1108" spans="1:14" x14ac:dyDescent="0.2">
      <c r="B1108" s="39" t="s">
        <v>323</v>
      </c>
      <c r="C1108" s="42">
        <v>3</v>
      </c>
      <c r="D1108" s="42">
        <v>17.600000000000001</v>
      </c>
      <c r="E1108" s="42" t="s">
        <v>47</v>
      </c>
      <c r="I1108" s="39" t="s">
        <v>323</v>
      </c>
      <c r="J1108" s="74">
        <v>10.36</v>
      </c>
      <c r="L1108">
        <v>9.9155945295481089</v>
      </c>
      <c r="M1108" s="43">
        <f>4.22933333333333*100</f>
        <v>422.93333333333305</v>
      </c>
      <c r="N1108" s="1">
        <f t="shared" si="89"/>
        <v>41.936354463635446</v>
      </c>
    </row>
    <row r="1109" spans="1:14" x14ac:dyDescent="0.2">
      <c r="B1109" s="39" t="s">
        <v>324</v>
      </c>
      <c r="C1109" s="42">
        <v>18</v>
      </c>
      <c r="D1109" s="42">
        <v>29.6</v>
      </c>
      <c r="E1109" s="42" t="s">
        <v>46</v>
      </c>
      <c r="I1109" s="39" t="s">
        <v>324</v>
      </c>
      <c r="J1109" s="74">
        <v>23.76</v>
      </c>
      <c r="L1109">
        <v>36.453062331447285</v>
      </c>
      <c r="M1109" s="43">
        <f>4.16*100</f>
        <v>416</v>
      </c>
      <c r="N1109" s="1">
        <f t="shared" si="89"/>
        <v>151.64473929882072</v>
      </c>
    </row>
    <row r="1110" spans="1:14" x14ac:dyDescent="0.2">
      <c r="B1110" s="39" t="s">
        <v>325</v>
      </c>
      <c r="C1110" s="42">
        <v>43</v>
      </c>
      <c r="D1110" s="42">
        <v>30.93</v>
      </c>
      <c r="E1110" s="42" t="s">
        <v>46</v>
      </c>
      <c r="I1110" s="39" t="s">
        <v>325</v>
      </c>
      <c r="J1110" s="74">
        <v>63.82</v>
      </c>
      <c r="L1110">
        <v>52.514503758725525</v>
      </c>
      <c r="M1110" s="43">
        <f>6.51733333333333*100</f>
        <v>651.73333333333301</v>
      </c>
      <c r="N1110" s="1">
        <f t="shared" si="89"/>
        <v>342.25452583020029</v>
      </c>
    </row>
    <row r="1111" spans="1:14" x14ac:dyDescent="0.2">
      <c r="B1111" s="39" t="s">
        <v>326</v>
      </c>
      <c r="C1111" s="42">
        <v>31</v>
      </c>
      <c r="D1111" s="44">
        <v>24.47</v>
      </c>
      <c r="E1111" s="42" t="s">
        <v>47</v>
      </c>
      <c r="I1111" s="39" t="s">
        <v>326</v>
      </c>
      <c r="J1111" s="74">
        <v>26.9</v>
      </c>
      <c r="L1111">
        <v>31.332314555050765</v>
      </c>
      <c r="M1111" s="43">
        <f>7.62666666666667*100</f>
        <v>762.66666666666697</v>
      </c>
      <c r="N1111" s="1">
        <f t="shared" si="89"/>
        <v>238.96111900652059</v>
      </c>
    </row>
    <row r="1112" spans="1:14" x14ac:dyDescent="0.2">
      <c r="B1112" s="39" t="s">
        <v>327</v>
      </c>
      <c r="C1112" s="42">
        <v>39</v>
      </c>
      <c r="D1112" s="42">
        <v>34.700000000000003</v>
      </c>
      <c r="E1112" s="42" t="s">
        <v>46</v>
      </c>
      <c r="I1112" s="39" t="s">
        <v>327</v>
      </c>
      <c r="J1112" s="74">
        <v>59.98</v>
      </c>
      <c r="L1112">
        <v>42.589814202270759</v>
      </c>
      <c r="M1112" s="43">
        <f>4.264*100</f>
        <v>426.40000000000003</v>
      </c>
      <c r="N1112" s="1">
        <f t="shared" si="89"/>
        <v>181.60296775848252</v>
      </c>
    </row>
    <row r="1113" spans="1:14" x14ac:dyDescent="0.2">
      <c r="B1113" s="39" t="s">
        <v>328</v>
      </c>
      <c r="C1113" s="45">
        <v>13</v>
      </c>
      <c r="D1113" s="46">
        <v>18.600000000000001</v>
      </c>
      <c r="E1113" s="45" t="s">
        <v>47</v>
      </c>
      <c r="I1113" s="39" t="s">
        <v>328</v>
      </c>
      <c r="J1113" s="74">
        <v>12.52</v>
      </c>
      <c r="L1113">
        <v>17.088866225528008</v>
      </c>
      <c r="M1113" s="43">
        <f>1.612*100</f>
        <v>161.20000000000002</v>
      </c>
      <c r="N1113" s="1">
        <f t="shared" si="89"/>
        <v>27.547252355551155</v>
      </c>
    </row>
    <row r="1114" spans="1:14" x14ac:dyDescent="0.2">
      <c r="B1114" s="39" t="s">
        <v>329</v>
      </c>
      <c r="C1114" s="42">
        <v>35</v>
      </c>
      <c r="D1114" s="42">
        <v>26.91</v>
      </c>
      <c r="E1114" s="42" t="s">
        <v>47</v>
      </c>
      <c r="I1114" s="39" t="s">
        <v>329</v>
      </c>
      <c r="J1114" s="74">
        <v>64.400000000000006</v>
      </c>
      <c r="L1114">
        <v>31.844129536690726</v>
      </c>
      <c r="M1114" s="43">
        <f>6.63*100</f>
        <v>663</v>
      </c>
      <c r="N1114" s="1">
        <f t="shared" si="89"/>
        <v>211.12657882825951</v>
      </c>
    </row>
    <row r="1115" spans="1:14" x14ac:dyDescent="0.2">
      <c r="B1115" s="39" t="s">
        <v>330</v>
      </c>
      <c r="C1115" s="44">
        <v>23</v>
      </c>
      <c r="D1115" s="44">
        <v>16</v>
      </c>
      <c r="E1115" s="44" t="s">
        <v>46</v>
      </c>
      <c r="I1115" s="39" t="s">
        <v>330</v>
      </c>
      <c r="J1115" s="74">
        <v>31.4</v>
      </c>
      <c r="L1115">
        <v>34.520995757012024</v>
      </c>
      <c r="M1115" s="43">
        <f>6.266*100</f>
        <v>626.6</v>
      </c>
      <c r="N1115" s="1">
        <f t="shared" si="89"/>
        <v>216.30855941343737</v>
      </c>
    </row>
    <row r="1116" spans="1:14" x14ac:dyDescent="0.2">
      <c r="B1116" s="39" t="s">
        <v>332</v>
      </c>
      <c r="C1116" s="42">
        <v>35</v>
      </c>
      <c r="D1116" s="42">
        <v>37.96</v>
      </c>
      <c r="E1116" s="42" t="s">
        <v>47</v>
      </c>
      <c r="I1116" s="39" t="s">
        <v>332</v>
      </c>
      <c r="J1116" s="74">
        <v>9.1140000000000008</v>
      </c>
      <c r="L1116">
        <v>18.723675384907299</v>
      </c>
      <c r="M1116" s="43">
        <f>4.14266666666667*100</f>
        <v>414.26666666666694</v>
      </c>
      <c r="N1116" s="1">
        <f t="shared" si="89"/>
        <v>77.565945894542679</v>
      </c>
    </row>
    <row r="1117" spans="1:14" x14ac:dyDescent="0.2">
      <c r="B1117" s="39" t="s">
        <v>333</v>
      </c>
      <c r="C1117" s="42">
        <v>45</v>
      </c>
      <c r="D1117" s="42">
        <v>38.409999999999997</v>
      </c>
      <c r="E1117" s="42" t="s">
        <v>46</v>
      </c>
      <c r="I1117" s="39" t="s">
        <v>333</v>
      </c>
      <c r="J1117" s="74">
        <v>21.45</v>
      </c>
      <c r="L1117">
        <v>32.979062672611839</v>
      </c>
      <c r="M1117" s="43">
        <f>1.65533333333333*100</f>
        <v>165.53333333333299</v>
      </c>
      <c r="N1117" s="1">
        <f t="shared" si="89"/>
        <v>54.591341744063349</v>
      </c>
    </row>
    <row r="1118" spans="1:14" x14ac:dyDescent="0.2">
      <c r="B1118" s="39" t="s">
        <v>334</v>
      </c>
      <c r="C1118" s="42">
        <v>58</v>
      </c>
      <c r="D1118" s="42">
        <v>31.07</v>
      </c>
      <c r="E1118" s="42" t="s">
        <v>46</v>
      </c>
      <c r="I1118" s="39" t="s">
        <v>334</v>
      </c>
      <c r="J1118" s="74">
        <v>19.149999999999999</v>
      </c>
      <c r="L1118">
        <v>21.718758032301196</v>
      </c>
      <c r="M1118" s="43">
        <f>8.14666666666667*100</f>
        <v>814.66666666666697</v>
      </c>
      <c r="N1118" s="1">
        <f t="shared" si="89"/>
        <v>176.93548210314714</v>
      </c>
    </row>
    <row r="1119" spans="1:14" x14ac:dyDescent="0.2">
      <c r="B1119" s="39" t="s">
        <v>335</v>
      </c>
      <c r="C1119" s="42">
        <v>26</v>
      </c>
      <c r="D1119" s="42">
        <v>34.97</v>
      </c>
      <c r="E1119" s="42" t="s">
        <v>47</v>
      </c>
      <c r="I1119" s="39" t="s">
        <v>335</v>
      </c>
      <c r="J1119" s="74">
        <v>12.39</v>
      </c>
      <c r="L1119">
        <v>24.080546985209924</v>
      </c>
      <c r="M1119" s="43">
        <f>8.62333333333333*100</f>
        <v>862.33333333333292</v>
      </c>
      <c r="N1119" s="1">
        <f t="shared" si="89"/>
        <v>207.65458350246016</v>
      </c>
    </row>
    <row r="1120" spans="1:14" x14ac:dyDescent="0.2">
      <c r="B1120" s="39" t="s">
        <v>336</v>
      </c>
      <c r="C1120" s="42">
        <v>47</v>
      </c>
      <c r="D1120" s="42">
        <v>24.86</v>
      </c>
      <c r="E1120" s="42" t="s">
        <v>46</v>
      </c>
      <c r="I1120" s="39" t="s">
        <v>336</v>
      </c>
      <c r="J1120" s="74">
        <v>38.99</v>
      </c>
      <c r="L1120">
        <v>12.048079897233807</v>
      </c>
      <c r="M1120" s="43">
        <f>0.953333333333333*100</f>
        <v>95.3333333333333</v>
      </c>
      <c r="N1120" s="1">
        <f t="shared" si="89"/>
        <v>11.485836168696226</v>
      </c>
    </row>
    <row r="1121" spans="2:14" x14ac:dyDescent="0.2">
      <c r="B1121" s="39" t="s">
        <v>337</v>
      </c>
      <c r="C1121" s="42">
        <v>40</v>
      </c>
      <c r="D1121" s="42">
        <v>36.880000000000003</v>
      </c>
      <c r="E1121" s="42" t="s">
        <v>46</v>
      </c>
      <c r="I1121" s="39" t="s">
        <v>337</v>
      </c>
      <c r="J1121" s="74">
        <v>96.87</v>
      </c>
      <c r="L1121">
        <v>50.534765444212759</v>
      </c>
      <c r="M1121" s="43">
        <f>1.232*100</f>
        <v>123.2</v>
      </c>
      <c r="N1121" s="1">
        <f t="shared" si="89"/>
        <v>62.258831027270119</v>
      </c>
    </row>
    <row r="1122" spans="2:14" x14ac:dyDescent="0.2">
      <c r="B1122" s="39" t="s">
        <v>338</v>
      </c>
      <c r="C1122" s="42">
        <v>35</v>
      </c>
      <c r="D1122" s="42">
        <v>27.52</v>
      </c>
      <c r="E1122" s="42" t="s">
        <v>47</v>
      </c>
      <c r="I1122" s="39" t="s">
        <v>338</v>
      </c>
      <c r="J1122" s="74">
        <v>94.02</v>
      </c>
      <c r="L1122">
        <v>49.621262109412946</v>
      </c>
      <c r="M1122" s="43">
        <f>5.09333333333333*100</f>
        <v>509.33333333333303</v>
      </c>
      <c r="N1122" s="1">
        <f t="shared" si="89"/>
        <v>252.7376283439431</v>
      </c>
    </row>
    <row r="1123" spans="2:14" x14ac:dyDescent="0.2">
      <c r="B1123" s="39" t="s">
        <v>340</v>
      </c>
      <c r="C1123" s="42">
        <v>25</v>
      </c>
      <c r="D1123" s="42">
        <v>23.96</v>
      </c>
      <c r="E1123" s="42" t="s">
        <v>47</v>
      </c>
      <c r="I1123" s="39" t="s">
        <v>340</v>
      </c>
      <c r="J1123" s="74">
        <v>6.75</v>
      </c>
      <c r="L1123">
        <v>18.42949147150858</v>
      </c>
      <c r="M1123" s="43">
        <f>3.12*100</f>
        <v>312</v>
      </c>
      <c r="N1123" s="1">
        <f t="shared" si="89"/>
        <v>57.500013391106769</v>
      </c>
    </row>
    <row r="1124" spans="2:14" x14ac:dyDescent="0.2">
      <c r="B1124" s="39" t="s">
        <v>341</v>
      </c>
      <c r="C1124" s="42">
        <v>23</v>
      </c>
      <c r="D1124" s="42">
        <v>34.32</v>
      </c>
      <c r="E1124" s="42" t="s">
        <v>46</v>
      </c>
      <c r="I1124" s="39" t="s">
        <v>341</v>
      </c>
      <c r="J1124" s="74">
        <v>56.11</v>
      </c>
      <c r="L1124">
        <v>25.900323623216803</v>
      </c>
      <c r="M1124" s="43">
        <f>10.4533333333333*100</f>
        <v>1045.3333333333298</v>
      </c>
      <c r="N1124" s="1">
        <f t="shared" si="89"/>
        <v>270.74471627469205</v>
      </c>
    </row>
    <row r="1125" spans="2:14" x14ac:dyDescent="0.2">
      <c r="B1125" s="39" t="s">
        <v>342</v>
      </c>
      <c r="C1125" s="42">
        <v>28</v>
      </c>
      <c r="D1125" s="42">
        <v>24.7</v>
      </c>
      <c r="E1125" s="42" t="s">
        <v>46</v>
      </c>
      <c r="I1125" s="39" t="s">
        <v>342</v>
      </c>
      <c r="J1125" s="74">
        <v>52.34</v>
      </c>
      <c r="L1125">
        <v>23.028977344105687</v>
      </c>
      <c r="M1125" s="43">
        <f>3.86666666666667*100</f>
        <v>386.66666666666697</v>
      </c>
      <c r="N1125" s="1">
        <f t="shared" si="89"/>
        <v>89.045379063875387</v>
      </c>
    </row>
    <row r="1126" spans="2:14" x14ac:dyDescent="0.2">
      <c r="B1126" s="39" t="s">
        <v>343</v>
      </c>
      <c r="C1126" s="42">
        <v>55</v>
      </c>
      <c r="D1126" s="42">
        <v>38.01</v>
      </c>
      <c r="E1126" s="42" t="s">
        <v>46</v>
      </c>
      <c r="I1126" s="39" t="s">
        <v>343</v>
      </c>
      <c r="J1126" s="74">
        <v>64.27</v>
      </c>
      <c r="L1126">
        <v>57.981788134261897</v>
      </c>
      <c r="M1126" s="43">
        <f>6.69333333333333*100</f>
        <v>669.33333333333303</v>
      </c>
      <c r="N1126" s="1">
        <f t="shared" si="89"/>
        <v>388.09143524532612</v>
      </c>
    </row>
    <row r="1127" spans="2:14" x14ac:dyDescent="0.2">
      <c r="B1127" s="39" t="s">
        <v>344</v>
      </c>
      <c r="C1127" s="42">
        <v>48</v>
      </c>
      <c r="D1127" s="42">
        <v>36.44</v>
      </c>
      <c r="E1127" s="42" t="s">
        <v>46</v>
      </c>
      <c r="I1127" s="39" t="s">
        <v>344</v>
      </c>
      <c r="J1127" s="74">
        <v>52.68</v>
      </c>
      <c r="L1127">
        <v>44.902116426839164</v>
      </c>
      <c r="M1127" s="43">
        <f>6.85333333333333*100</f>
        <v>685.33333333333303</v>
      </c>
      <c r="N1127" s="1">
        <f t="shared" si="89"/>
        <v>307.72917124527095</v>
      </c>
    </row>
    <row r="1128" spans="2:14" x14ac:dyDescent="0.2">
      <c r="B1128" s="39" t="s">
        <v>345</v>
      </c>
      <c r="C1128" s="42">
        <v>4</v>
      </c>
      <c r="D1128" s="42">
        <v>20.63</v>
      </c>
      <c r="E1128" s="42" t="s">
        <v>47</v>
      </c>
      <c r="I1128" s="39" t="s">
        <v>345</v>
      </c>
      <c r="J1128" s="74">
        <v>17.91</v>
      </c>
      <c r="L1128">
        <v>25.8030859307143</v>
      </c>
      <c r="M1128" s="43">
        <f>4.05333333333333*100</f>
        <v>405.33333333333303</v>
      </c>
      <c r="N1128" s="1">
        <f t="shared" si="89"/>
        <v>104.58850830582854</v>
      </c>
    </row>
    <row r="1129" spans="2:14" x14ac:dyDescent="0.2">
      <c r="B1129" s="39" t="s">
        <v>346</v>
      </c>
      <c r="C1129" s="42">
        <v>51</v>
      </c>
      <c r="D1129" s="42">
        <v>28.1</v>
      </c>
      <c r="E1129" s="42" t="s">
        <v>46</v>
      </c>
      <c r="I1129" s="39" t="s">
        <v>346</v>
      </c>
      <c r="J1129" s="74">
        <v>45.76</v>
      </c>
      <c r="L1129">
        <v>57.914679899245094</v>
      </c>
      <c r="M1129" s="43">
        <f>6.08*100</f>
        <v>608</v>
      </c>
      <c r="N1129" s="1">
        <f t="shared" si="89"/>
        <v>352.12125378741018</v>
      </c>
    </row>
    <row r="1130" spans="2:14" x14ac:dyDescent="0.2">
      <c r="B1130" s="39" t="s">
        <v>347</v>
      </c>
      <c r="C1130" s="42">
        <v>31</v>
      </c>
      <c r="D1130" s="42">
        <v>36.29</v>
      </c>
      <c r="E1130" s="42" t="s">
        <v>47</v>
      </c>
      <c r="I1130" s="39" t="s">
        <v>347</v>
      </c>
      <c r="J1130" s="74">
        <v>39.39</v>
      </c>
      <c r="L1130">
        <v>59.47144598262895</v>
      </c>
      <c r="M1130" s="43">
        <f>1.776*100</f>
        <v>177.6</v>
      </c>
      <c r="N1130" s="1">
        <f t="shared" si="89"/>
        <v>105.62128806514902</v>
      </c>
    </row>
    <row r="1131" spans="2:14" x14ac:dyDescent="0.2">
      <c r="B1131" s="39" t="s">
        <v>348</v>
      </c>
      <c r="C1131" s="42">
        <v>64</v>
      </c>
      <c r="D1131" s="42">
        <v>32.39</v>
      </c>
      <c r="E1131" s="42" t="s">
        <v>47</v>
      </c>
      <c r="I1131" s="39" t="s">
        <v>348</v>
      </c>
      <c r="J1131" s="74">
        <v>47.97</v>
      </c>
      <c r="L1131">
        <v>40.537976685862958</v>
      </c>
      <c r="M1131" s="43">
        <f>3.54666666666667*100</f>
        <v>354.66666666666697</v>
      </c>
      <c r="N1131" s="1">
        <f t="shared" si="89"/>
        <v>143.77469064586074</v>
      </c>
    </row>
    <row r="1132" spans="2:14" x14ac:dyDescent="0.2">
      <c r="B1132" s="39" t="s">
        <v>349</v>
      </c>
      <c r="C1132" s="42">
        <v>51</v>
      </c>
      <c r="D1132" s="42">
        <v>33.01</v>
      </c>
      <c r="E1132" s="42" t="s">
        <v>46</v>
      </c>
      <c r="I1132" s="39" t="s">
        <v>349</v>
      </c>
      <c r="J1132" s="74">
        <v>90.64</v>
      </c>
      <c r="L1132">
        <v>44.361073251572265</v>
      </c>
      <c r="M1132" s="43">
        <f>5.94666666666667*100</f>
        <v>594.66666666666697</v>
      </c>
      <c r="N1132" s="1">
        <f t="shared" si="89"/>
        <v>263.80051560268316</v>
      </c>
    </row>
    <row r="1133" spans="2:14" x14ac:dyDescent="0.2">
      <c r="B1133" s="39" t="s">
        <v>350</v>
      </c>
      <c r="C1133" s="42">
        <v>48</v>
      </c>
      <c r="D1133" s="42">
        <v>29.45</v>
      </c>
      <c r="E1133" s="42" t="s">
        <v>46</v>
      </c>
      <c r="I1133" s="39" t="s">
        <v>350</v>
      </c>
      <c r="J1133" s="74">
        <v>91.13</v>
      </c>
      <c r="L1133">
        <v>35.238464665034513</v>
      </c>
      <c r="M1133" s="43">
        <f>4.69333333333333*100</f>
        <v>469.33333333333297</v>
      </c>
      <c r="N1133" s="1">
        <f t="shared" si="89"/>
        <v>165.38586082789519</v>
      </c>
    </row>
    <row r="1134" spans="2:14" x14ac:dyDescent="0.2">
      <c r="B1134" s="39" t="s">
        <v>351</v>
      </c>
      <c r="C1134" s="42">
        <v>42</v>
      </c>
      <c r="D1134" s="42">
        <v>28.85</v>
      </c>
      <c r="E1134" s="42" t="s">
        <v>47</v>
      </c>
      <c r="I1134" s="39" t="s">
        <v>351</v>
      </c>
      <c r="J1134" s="74">
        <v>66.8</v>
      </c>
      <c r="L1134">
        <v>66.097837628077798</v>
      </c>
      <c r="M1134" s="43">
        <f>5.54666666666667*100</f>
        <v>554.66666666666708</v>
      </c>
      <c r="N1134" s="1">
        <f t="shared" si="89"/>
        <v>366.62267271040508</v>
      </c>
    </row>
    <row r="1135" spans="2:14" x14ac:dyDescent="0.2">
      <c r="B1135" s="39" t="s">
        <v>352</v>
      </c>
      <c r="C1135" s="42">
        <v>21</v>
      </c>
      <c r="D1135" s="42">
        <v>30.05</v>
      </c>
      <c r="E1135" s="42" t="s">
        <v>46</v>
      </c>
      <c r="I1135" s="39" t="s">
        <v>352</v>
      </c>
      <c r="J1135" s="74">
        <v>11.76</v>
      </c>
      <c r="L1135">
        <v>50.632261729369084</v>
      </c>
      <c r="M1135" s="43">
        <f>3.76*100</f>
        <v>376</v>
      </c>
      <c r="N1135" s="1">
        <f t="shared" si="89"/>
        <v>190.37730410242776</v>
      </c>
    </row>
    <row r="1136" spans="2:14" x14ac:dyDescent="0.2">
      <c r="B1136" s="39" t="s">
        <v>353</v>
      </c>
      <c r="C1136" s="42">
        <v>38</v>
      </c>
      <c r="D1136" s="42">
        <v>24.17</v>
      </c>
      <c r="E1136" s="42" t="s">
        <v>47</v>
      </c>
      <c r="I1136" s="39" t="s">
        <v>353</v>
      </c>
      <c r="J1136" s="74">
        <v>6.641</v>
      </c>
      <c r="L1136">
        <v>6.0468711032457465</v>
      </c>
      <c r="M1136" s="43">
        <f>1.73333333333333*100</f>
        <v>173.333333333333</v>
      </c>
      <c r="N1136" s="1">
        <f t="shared" si="89"/>
        <v>10.48124324562594</v>
      </c>
    </row>
    <row r="1137" spans="1:14" x14ac:dyDescent="0.2">
      <c r="B1137" s="39" t="s">
        <v>354</v>
      </c>
      <c r="C1137" s="42">
        <v>53</v>
      </c>
      <c r="D1137" s="42">
        <v>31</v>
      </c>
      <c r="E1137" s="42" t="s">
        <v>47</v>
      </c>
      <c r="I1137" s="39" t="s">
        <v>354</v>
      </c>
      <c r="J1137" s="74">
        <v>48.81</v>
      </c>
      <c r="L1137">
        <v>34.682777636775008</v>
      </c>
      <c r="M1137" s="43">
        <f>2.16266666666667*100</f>
        <v>216.26666666666699</v>
      </c>
      <c r="N1137" s="1">
        <f t="shared" si="89"/>
        <v>75.007287102465526</v>
      </c>
    </row>
    <row r="1138" spans="1:14" x14ac:dyDescent="0.2">
      <c r="B1138" s="39" t="s">
        <v>355</v>
      </c>
      <c r="C1138" s="42">
        <v>49</v>
      </c>
      <c r="D1138" s="42">
        <v>30.12</v>
      </c>
      <c r="E1138" s="42" t="s">
        <v>47</v>
      </c>
      <c r="I1138" s="39" t="s">
        <v>355</v>
      </c>
      <c r="J1138" s="74">
        <v>28.55</v>
      </c>
      <c r="L1138">
        <v>26.597706926044484</v>
      </c>
      <c r="M1138" s="43">
        <f>4.64533333333333*100</f>
        <v>464.53333333333296</v>
      </c>
      <c r="N1138" s="1">
        <f t="shared" si="89"/>
        <v>123.55521457378522</v>
      </c>
    </row>
    <row r="1139" spans="1:14" x14ac:dyDescent="0.2">
      <c r="B1139" s="39" t="s">
        <v>356</v>
      </c>
      <c r="C1139" s="42">
        <v>19</v>
      </c>
      <c r="D1139" s="42">
        <v>18.010000000000002</v>
      </c>
      <c r="E1139" s="42" t="s">
        <v>46</v>
      </c>
      <c r="I1139" s="39" t="s">
        <v>356</v>
      </c>
      <c r="J1139" s="74">
        <v>27.09</v>
      </c>
      <c r="L1139">
        <v>34.986364307010582</v>
      </c>
      <c r="M1139" s="43">
        <f>0.976*100</f>
        <v>97.6</v>
      </c>
      <c r="N1139" s="1">
        <f t="shared" si="89"/>
        <v>34.146691563642328</v>
      </c>
    </row>
    <row r="1140" spans="1:14" x14ac:dyDescent="0.2">
      <c r="B1140" s="39" t="s">
        <v>357</v>
      </c>
      <c r="C1140" s="42">
        <v>23</v>
      </c>
      <c r="D1140" s="42">
        <v>22.5</v>
      </c>
      <c r="E1140" s="42" t="s">
        <v>47</v>
      </c>
      <c r="I1140" s="39" t="s">
        <v>357</v>
      </c>
      <c r="J1140" s="74">
        <v>110.7</v>
      </c>
      <c r="L1140">
        <v>27.325335482374072</v>
      </c>
      <c r="M1140" s="43">
        <f>0.509333333333333*100</f>
        <v>50.933333333333294</v>
      </c>
      <c r="N1140" s="1">
        <f t="shared" si="89"/>
        <v>13.917704205689184</v>
      </c>
    </row>
    <row r="1141" spans="1:14" x14ac:dyDescent="0.2">
      <c r="B1141" s="39" t="s">
        <v>358</v>
      </c>
      <c r="C1141" s="42">
        <v>5</v>
      </c>
      <c r="D1141" s="42">
        <v>15.71</v>
      </c>
      <c r="E1141" s="42" t="s">
        <v>46</v>
      </c>
      <c r="I1141" s="39" t="s">
        <v>358</v>
      </c>
      <c r="J1141" s="74">
        <v>9.1769999999999996</v>
      </c>
      <c r="L1141">
        <v>22.682938740346586</v>
      </c>
      <c r="M1141" s="43">
        <f>7.17333333333333*100</f>
        <v>717.33333333333303</v>
      </c>
      <c r="N1141" s="1">
        <f t="shared" si="89"/>
        <v>162.71228056408611</v>
      </c>
    </row>
    <row r="1142" spans="1:14" x14ac:dyDescent="0.2">
      <c r="B1142" s="39" t="s">
        <v>359</v>
      </c>
      <c r="C1142" s="42">
        <v>22</v>
      </c>
      <c r="D1142" s="42">
        <v>26.52</v>
      </c>
      <c r="E1142" s="42" t="s">
        <v>47</v>
      </c>
      <c r="I1142" s="39" t="s">
        <v>359</v>
      </c>
      <c r="J1142" s="74">
        <v>108.4</v>
      </c>
      <c r="L1142">
        <v>26.603374736989085</v>
      </c>
      <c r="M1142" s="43">
        <f>12.61*100</f>
        <v>1261</v>
      </c>
      <c r="N1142" s="1">
        <f t="shared" si="89"/>
        <v>335.46855543343236</v>
      </c>
    </row>
    <row r="1143" spans="1:14" x14ac:dyDescent="0.2">
      <c r="B1143" s="39" t="s">
        <v>360</v>
      </c>
      <c r="C1143" s="42">
        <v>29</v>
      </c>
      <c r="D1143" s="42">
        <v>31.71</v>
      </c>
      <c r="E1143" s="42" t="s">
        <v>46</v>
      </c>
      <c r="I1143" s="39" t="s">
        <v>360</v>
      </c>
      <c r="J1143" s="1">
        <v>97.26</v>
      </c>
      <c r="L1143">
        <v>24.430982613775431</v>
      </c>
      <c r="M1143">
        <v>345.33333333333343</v>
      </c>
      <c r="N1143" s="1">
        <f t="shared" si="89"/>
        <v>84.368326626237845</v>
      </c>
    </row>
    <row r="1144" spans="1:14" x14ac:dyDescent="0.2">
      <c r="J1144" s="1"/>
      <c r="N1144" s="1"/>
    </row>
    <row r="1145" spans="1:14" x14ac:dyDescent="0.2">
      <c r="J1145" s="1"/>
      <c r="N1145" s="1"/>
    </row>
    <row r="1146" spans="1:14" x14ac:dyDescent="0.2">
      <c r="J1146" s="1"/>
      <c r="N1146" s="1"/>
    </row>
    <row r="1147" spans="1:14" x14ac:dyDescent="0.2">
      <c r="B1147" s="39"/>
      <c r="I1147" s="39"/>
      <c r="J1147" s="1" t="s">
        <v>481</v>
      </c>
      <c r="N1147" s="1"/>
    </row>
    <row r="1148" spans="1:14" x14ac:dyDescent="0.2">
      <c r="A1148" t="s">
        <v>363</v>
      </c>
      <c r="B1148" s="39"/>
      <c r="C1148" s="1" t="s">
        <v>315</v>
      </c>
      <c r="D1148" s="40" t="s">
        <v>316</v>
      </c>
      <c r="E1148" s="1" t="s">
        <v>45</v>
      </c>
      <c r="H1148" t="s">
        <v>363</v>
      </c>
      <c r="I1148" s="39"/>
      <c r="J1148" s="2" t="s">
        <v>483</v>
      </c>
      <c r="L1148" t="s">
        <v>484</v>
      </c>
      <c r="M1148" t="s">
        <v>485</v>
      </c>
      <c r="N1148" s="1" t="s">
        <v>486</v>
      </c>
    </row>
    <row r="1149" spans="1:14" x14ac:dyDescent="0.2">
      <c r="A1149" s="41" t="s">
        <v>361</v>
      </c>
      <c r="B1149" s="39" t="s">
        <v>362</v>
      </c>
      <c r="C1149" s="42">
        <v>29</v>
      </c>
      <c r="D1149" s="42">
        <v>24.5</v>
      </c>
      <c r="E1149" s="42" t="s">
        <v>47</v>
      </c>
      <c r="H1149" s="41" t="s">
        <v>361</v>
      </c>
      <c r="I1149" s="39" t="s">
        <v>362</v>
      </c>
      <c r="J1149" s="74">
        <v>23.59</v>
      </c>
      <c r="L1149">
        <v>40.189822433421725</v>
      </c>
      <c r="M1149" s="43">
        <f>4.12533333333333*100</f>
        <v>412.53333333333302</v>
      </c>
      <c r="N1149" s="1">
        <f>L1149*M1149/100</f>
        <v>165.79641414534228</v>
      </c>
    </row>
    <row r="1150" spans="1:14" x14ac:dyDescent="0.2">
      <c r="B1150" s="39" t="s">
        <v>364</v>
      </c>
      <c r="C1150" s="42">
        <v>24</v>
      </c>
      <c r="D1150" s="42">
        <v>31.9</v>
      </c>
      <c r="E1150" s="42" t="s">
        <v>46</v>
      </c>
      <c r="I1150" s="39" t="s">
        <v>364</v>
      </c>
      <c r="J1150" s="74">
        <v>18.850000000000001</v>
      </c>
      <c r="L1150">
        <v>36.537198111883633</v>
      </c>
      <c r="M1150" s="43">
        <f>5.47733333333333*100</f>
        <v>547.73333333333301</v>
      </c>
      <c r="N1150" s="1">
        <f t="shared" ref="N1150:N1159" si="90">L1150*M1150/100</f>
        <v>200.12641312482384</v>
      </c>
    </row>
    <row r="1151" spans="1:14" x14ac:dyDescent="0.2">
      <c r="B1151" s="39" t="s">
        <v>365</v>
      </c>
      <c r="C1151" s="42">
        <v>3</v>
      </c>
      <c r="D1151" s="42">
        <v>14.9</v>
      </c>
      <c r="E1151" s="42" t="s">
        <v>47</v>
      </c>
      <c r="I1151" s="39" t="s">
        <v>365</v>
      </c>
      <c r="J1151" s="74">
        <v>7.82</v>
      </c>
      <c r="L1151">
        <v>26.080975429170977</v>
      </c>
      <c r="M1151" s="43">
        <f>4.33333333333333*100</f>
        <v>433.33333333333303</v>
      </c>
      <c r="N1151" s="1">
        <f t="shared" si="90"/>
        <v>113.01756019307415</v>
      </c>
    </row>
    <row r="1152" spans="1:14" x14ac:dyDescent="0.2">
      <c r="B1152" s="39" t="s">
        <v>366</v>
      </c>
      <c r="C1152" s="42">
        <v>30</v>
      </c>
      <c r="D1152" s="42">
        <v>25.21</v>
      </c>
      <c r="E1152" s="42" t="s">
        <v>47</v>
      </c>
      <c r="I1152" s="39" t="s">
        <v>366</v>
      </c>
      <c r="J1152" s="74">
        <v>3.59</v>
      </c>
      <c r="L1152">
        <v>7.2697800935838259</v>
      </c>
      <c r="M1152" s="43">
        <f>2.6104*100</f>
        <v>261.03999999999996</v>
      </c>
      <c r="N1152" s="1">
        <f t="shared" si="90"/>
        <v>18.977033956291216</v>
      </c>
    </row>
    <row r="1153" spans="1:14" x14ac:dyDescent="0.2">
      <c r="B1153" s="39" t="s">
        <v>367</v>
      </c>
      <c r="C1153" s="42">
        <v>30</v>
      </c>
      <c r="D1153" s="42">
        <v>23.7</v>
      </c>
      <c r="E1153" s="42" t="s">
        <v>47</v>
      </c>
      <c r="I1153" s="39" t="s">
        <v>367</v>
      </c>
      <c r="J1153" s="74">
        <v>33.159999999999997</v>
      </c>
      <c r="L1153">
        <v>36.680042056316751</v>
      </c>
      <c r="M1153" s="43">
        <f>6.79466666666667*100</f>
        <v>679.46666666666692</v>
      </c>
      <c r="N1153" s="1">
        <f t="shared" si="90"/>
        <v>249.228659091987</v>
      </c>
    </row>
    <row r="1154" spans="1:14" x14ac:dyDescent="0.2">
      <c r="B1154" s="39" t="s">
        <v>368</v>
      </c>
      <c r="C1154" s="42">
        <v>22</v>
      </c>
      <c r="D1154" s="42">
        <v>29.8</v>
      </c>
      <c r="E1154" s="42" t="s">
        <v>47</v>
      </c>
      <c r="I1154" s="39" t="s">
        <v>368</v>
      </c>
      <c r="J1154" s="74">
        <v>62.29</v>
      </c>
      <c r="L1154">
        <v>41.380273100618062</v>
      </c>
      <c r="M1154" s="43">
        <f>5.78933333333333*100</f>
        <v>578.93333333333294</v>
      </c>
      <c r="N1154" s="1">
        <f t="shared" si="90"/>
        <v>239.56419440384468</v>
      </c>
    </row>
    <row r="1155" spans="1:14" x14ac:dyDescent="0.2">
      <c r="B1155" s="39" t="s">
        <v>369</v>
      </c>
      <c r="C1155" s="47">
        <v>18</v>
      </c>
      <c r="D1155" s="47">
        <v>24.3</v>
      </c>
      <c r="E1155" s="47" t="s">
        <v>47</v>
      </c>
      <c r="I1155" s="39" t="s">
        <v>369</v>
      </c>
      <c r="J1155" s="74">
        <v>6.6029999999999998</v>
      </c>
      <c r="L1155">
        <v>29.995695793098612</v>
      </c>
      <c r="M1155" s="43">
        <f>3.003*100</f>
        <v>300.3</v>
      </c>
      <c r="N1155" s="1">
        <f t="shared" si="90"/>
        <v>90.077074466675128</v>
      </c>
    </row>
    <row r="1156" spans="1:14" x14ac:dyDescent="0.2">
      <c r="B1156" s="39" t="s">
        <v>370</v>
      </c>
      <c r="C1156" s="47">
        <v>23</v>
      </c>
      <c r="D1156" s="47">
        <v>28.6</v>
      </c>
      <c r="E1156" s="47" t="s">
        <v>47</v>
      </c>
      <c r="I1156" s="39" t="s">
        <v>370</v>
      </c>
      <c r="J1156" s="74">
        <v>34.229999999999997</v>
      </c>
      <c r="L1156">
        <v>35.070709209734275</v>
      </c>
      <c r="M1156" s="43">
        <f>13.52*100</f>
        <v>1352</v>
      </c>
      <c r="N1156" s="1">
        <f t="shared" si="90"/>
        <v>474.15598851560736</v>
      </c>
    </row>
    <row r="1157" spans="1:14" x14ac:dyDescent="0.2">
      <c r="B1157" s="39" t="s">
        <v>372</v>
      </c>
      <c r="C1157" s="42">
        <v>30</v>
      </c>
      <c r="D1157" s="42">
        <v>26.2</v>
      </c>
      <c r="E1157" s="42" t="s">
        <v>47</v>
      </c>
      <c r="I1157" s="39" t="s">
        <v>372</v>
      </c>
      <c r="J1157" s="74">
        <v>5.609</v>
      </c>
      <c r="L1157">
        <v>5.9072664527028182</v>
      </c>
      <c r="M1157" s="43">
        <f>4.28133333333333*100</f>
        <v>428.13333333333298</v>
      </c>
      <c r="N1157" s="1">
        <f t="shared" si="90"/>
        <v>25.290976772838313</v>
      </c>
    </row>
    <row r="1158" spans="1:14" x14ac:dyDescent="0.2">
      <c r="B1158" s="39" t="s">
        <v>373</v>
      </c>
      <c r="C1158" s="42">
        <v>21</v>
      </c>
      <c r="D1158" s="42">
        <v>25.59</v>
      </c>
      <c r="E1158" s="42" t="s">
        <v>47</v>
      </c>
      <c r="I1158" s="39" t="s">
        <v>373</v>
      </c>
      <c r="J1158" s="74">
        <v>5.53</v>
      </c>
      <c r="L1158">
        <v>3.7146042669907735</v>
      </c>
      <c r="M1158" s="43">
        <f>7.62666666666667*100</f>
        <v>762.66666666666697</v>
      </c>
      <c r="N1158" s="1">
        <f t="shared" si="90"/>
        <v>28.330048542916312</v>
      </c>
    </row>
    <row r="1159" spans="1:14" x14ac:dyDescent="0.2">
      <c r="B1159" s="39" t="s">
        <v>374</v>
      </c>
      <c r="C1159" s="42">
        <v>15</v>
      </c>
      <c r="D1159" s="42">
        <v>23.59</v>
      </c>
      <c r="E1159" s="42" t="s">
        <v>47</v>
      </c>
      <c r="F1159" s="42"/>
      <c r="I1159" s="39" t="s">
        <v>374</v>
      </c>
      <c r="J1159" s="74">
        <v>32.78</v>
      </c>
      <c r="L1159">
        <v>22.882280714847116</v>
      </c>
      <c r="M1159" s="43">
        <f>9.92*100</f>
        <v>992</v>
      </c>
      <c r="N1159" s="1">
        <f t="shared" si="90"/>
        <v>226.99222469128341</v>
      </c>
    </row>
    <row r="1160" spans="1:14" x14ac:dyDescent="0.2">
      <c r="B1160" s="39" t="s">
        <v>614</v>
      </c>
      <c r="I1160" s="39" t="s">
        <v>614</v>
      </c>
      <c r="J1160" s="74">
        <v>38.49</v>
      </c>
      <c r="L1160">
        <v>30.375991661297334</v>
      </c>
      <c r="M1160">
        <v>2420</v>
      </c>
      <c r="N1160" s="1">
        <f>L1160*M1160/100</f>
        <v>735.09899820339547</v>
      </c>
    </row>
    <row r="1161" spans="1:14" x14ac:dyDescent="0.2">
      <c r="J1161" s="1"/>
      <c r="N1161" s="1"/>
    </row>
    <row r="1162" spans="1:14" x14ac:dyDescent="0.2">
      <c r="B1162" s="39"/>
      <c r="I1162" s="39"/>
      <c r="J1162" s="1" t="s">
        <v>481</v>
      </c>
      <c r="N1162" s="1"/>
    </row>
    <row r="1163" spans="1:14" x14ac:dyDescent="0.2">
      <c r="A1163" t="s">
        <v>439</v>
      </c>
      <c r="B1163" s="39"/>
      <c r="C1163" s="1" t="s">
        <v>315</v>
      </c>
      <c r="D1163" s="40" t="s">
        <v>316</v>
      </c>
      <c r="E1163" s="1" t="s">
        <v>45</v>
      </c>
      <c r="F1163" s="1" t="s">
        <v>375</v>
      </c>
      <c r="H1163" t="s">
        <v>439</v>
      </c>
      <c r="I1163" s="39"/>
      <c r="J1163" s="2" t="s">
        <v>483</v>
      </c>
      <c r="L1163" t="s">
        <v>484</v>
      </c>
      <c r="M1163" t="s">
        <v>485</v>
      </c>
      <c r="N1163" s="1" t="s">
        <v>486</v>
      </c>
    </row>
    <row r="1164" spans="1:14" x14ac:dyDescent="0.2">
      <c r="A1164" s="41" t="s">
        <v>234</v>
      </c>
      <c r="B1164" s="39" t="s">
        <v>376</v>
      </c>
      <c r="C1164" s="42">
        <v>47</v>
      </c>
      <c r="D1164" s="42">
        <v>32.200000000000003</v>
      </c>
      <c r="E1164" s="42" t="s">
        <v>47</v>
      </c>
      <c r="F1164" s="42">
        <v>20</v>
      </c>
      <c r="H1164" s="41" t="s">
        <v>234</v>
      </c>
      <c r="I1164" s="39" t="s">
        <v>376</v>
      </c>
      <c r="J1164" s="74">
        <v>11.38</v>
      </c>
      <c r="L1164">
        <v>17.093204831506768</v>
      </c>
      <c r="M1164">
        <f>8.112*100</f>
        <v>811.2</v>
      </c>
      <c r="N1164" s="1">
        <f>L1164*M1164/100</f>
        <v>138.6600775931829</v>
      </c>
    </row>
    <row r="1165" spans="1:14" x14ac:dyDescent="0.2">
      <c r="B1165" s="39" t="s">
        <v>378</v>
      </c>
      <c r="C1165" s="42">
        <v>42</v>
      </c>
      <c r="D1165" s="42">
        <v>36.799999999999997</v>
      </c>
      <c r="E1165" s="42" t="s">
        <v>46</v>
      </c>
      <c r="F1165" s="42" t="s">
        <v>379</v>
      </c>
      <c r="I1165" s="39" t="s">
        <v>378</v>
      </c>
      <c r="J1165" s="74">
        <v>27.61</v>
      </c>
      <c r="L1165">
        <v>35.427174201721932</v>
      </c>
      <c r="M1165" s="43">
        <f>6.10133333333333*100</f>
        <v>610.13333333333298</v>
      </c>
      <c r="N1165" s="1">
        <f t="shared" ref="N1165:N1188" si="91">L1165*M1165/100</f>
        <v>216.15299886277262</v>
      </c>
    </row>
    <row r="1166" spans="1:14" x14ac:dyDescent="0.2">
      <c r="B1166" s="39" t="s">
        <v>380</v>
      </c>
      <c r="C1166" s="42">
        <v>28</v>
      </c>
      <c r="D1166" s="42">
        <v>41.6</v>
      </c>
      <c r="E1166" s="42" t="s">
        <v>46</v>
      </c>
      <c r="F1166" s="42">
        <v>5</v>
      </c>
      <c r="I1166" s="39" t="s">
        <v>380</v>
      </c>
      <c r="J1166" s="74">
        <v>29.78</v>
      </c>
      <c r="L1166">
        <v>44.349234527304006</v>
      </c>
      <c r="M1166" s="43">
        <f>8.216*100</f>
        <v>821.59999999999991</v>
      </c>
      <c r="N1166" s="1">
        <f t="shared" si="91"/>
        <v>364.3733108763297</v>
      </c>
    </row>
    <row r="1167" spans="1:14" x14ac:dyDescent="0.2">
      <c r="B1167" s="39" t="s">
        <v>381</v>
      </c>
      <c r="C1167" s="42">
        <v>59</v>
      </c>
      <c r="D1167" s="42">
        <v>38.270000000000003</v>
      </c>
      <c r="E1167" s="42" t="s">
        <v>46</v>
      </c>
      <c r="F1167" s="42" t="s">
        <v>382</v>
      </c>
      <c r="I1167" s="39" t="s">
        <v>381</v>
      </c>
      <c r="J1167" s="74">
        <v>22.68</v>
      </c>
      <c r="L1167">
        <v>18.2196825098513</v>
      </c>
      <c r="M1167" s="43">
        <f>7.00266666666667*100</f>
        <v>700.26666666666699</v>
      </c>
      <c r="N1167" s="1">
        <f t="shared" si="91"/>
        <v>127.58636338898543</v>
      </c>
    </row>
    <row r="1168" spans="1:14" x14ac:dyDescent="0.2">
      <c r="B1168" s="39" t="s">
        <v>383</v>
      </c>
      <c r="C1168" s="42">
        <v>56</v>
      </c>
      <c r="D1168" s="42">
        <v>26.48</v>
      </c>
      <c r="E1168" s="42" t="s">
        <v>47</v>
      </c>
      <c r="F1168" s="42" t="s">
        <v>384</v>
      </c>
      <c r="I1168" s="39" t="s">
        <v>383</v>
      </c>
      <c r="J1168" s="74">
        <v>12.63</v>
      </c>
      <c r="L1168">
        <v>12.777156476626311</v>
      </c>
      <c r="M1168" s="43">
        <f>15.6*100</f>
        <v>1560</v>
      </c>
      <c r="N1168" s="1">
        <f t="shared" si="91"/>
        <v>199.32364103537046</v>
      </c>
    </row>
    <row r="1169" spans="2:14" x14ac:dyDescent="0.2">
      <c r="B1169" s="39" t="s">
        <v>385</v>
      </c>
      <c r="C1169" s="42">
        <v>40</v>
      </c>
      <c r="D1169" s="42">
        <v>37.47</v>
      </c>
      <c r="E1169" s="42" t="s">
        <v>47</v>
      </c>
      <c r="F1169" s="42">
        <v>3</v>
      </c>
      <c r="I1169" s="39" t="s">
        <v>385</v>
      </c>
      <c r="J1169" s="74">
        <v>13.21</v>
      </c>
      <c r="L1169">
        <v>11.7197165259975</v>
      </c>
      <c r="M1169" s="43">
        <f>5.96266666666667*100</f>
        <v>596.26666666666699</v>
      </c>
      <c r="N1169" s="1">
        <f t="shared" si="91"/>
        <v>69.880763072347804</v>
      </c>
    </row>
    <row r="1170" spans="2:14" x14ac:dyDescent="0.2">
      <c r="B1170" s="39" t="s">
        <v>386</v>
      </c>
      <c r="C1170" s="42">
        <v>55</v>
      </c>
      <c r="D1170" s="42">
        <v>17.09</v>
      </c>
      <c r="E1170" s="42" t="s">
        <v>47</v>
      </c>
      <c r="F1170" s="42">
        <v>16</v>
      </c>
      <c r="I1170" s="39" t="s">
        <v>386</v>
      </c>
      <c r="J1170" s="74">
        <v>6.25</v>
      </c>
      <c r="L1170">
        <v>6.3523219274201068</v>
      </c>
      <c r="M1170">
        <v>2903.3333333333335</v>
      </c>
      <c r="N1170" s="1">
        <f t="shared" si="91"/>
        <v>184.42907995943045</v>
      </c>
    </row>
    <row r="1171" spans="2:14" x14ac:dyDescent="0.2">
      <c r="B1171" s="39" t="s">
        <v>387</v>
      </c>
      <c r="C1171" s="42">
        <v>52</v>
      </c>
      <c r="D1171" s="42">
        <v>28.38</v>
      </c>
      <c r="E1171" s="42" t="s">
        <v>46</v>
      </c>
      <c r="F1171" s="42">
        <v>10</v>
      </c>
      <c r="I1171" s="39" t="s">
        <v>387</v>
      </c>
      <c r="J1171" s="74">
        <v>13.44</v>
      </c>
      <c r="L1171">
        <v>32.500635664331433</v>
      </c>
      <c r="M1171" s="43">
        <f>6*100</f>
        <v>600</v>
      </c>
      <c r="N1171" s="1">
        <f t="shared" si="91"/>
        <v>195.00381398598859</v>
      </c>
    </row>
    <row r="1172" spans="2:14" x14ac:dyDescent="0.2">
      <c r="B1172" s="39" t="s">
        <v>388</v>
      </c>
      <c r="C1172" s="42">
        <v>45</v>
      </c>
      <c r="D1172" s="42">
        <v>28.91</v>
      </c>
      <c r="E1172" s="42" t="s">
        <v>46</v>
      </c>
      <c r="F1172" s="42">
        <v>20</v>
      </c>
      <c r="I1172" s="39" t="s">
        <v>388</v>
      </c>
      <c r="J1172" s="74">
        <v>14.92</v>
      </c>
      <c r="L1172">
        <v>29.978687394915298</v>
      </c>
      <c r="M1172" s="43">
        <f>1.66933333333333*100</f>
        <v>166.933333333333</v>
      </c>
      <c r="N1172" s="1">
        <f t="shared" si="91"/>
        <v>50.044422157911839</v>
      </c>
    </row>
    <row r="1173" spans="2:14" x14ac:dyDescent="0.2">
      <c r="B1173" s="39" t="s">
        <v>389</v>
      </c>
      <c r="C1173" s="42">
        <v>45</v>
      </c>
      <c r="D1173" s="42">
        <v>35.619999999999997</v>
      </c>
      <c r="E1173" s="42" t="s">
        <v>47</v>
      </c>
      <c r="F1173" s="42" t="s">
        <v>390</v>
      </c>
      <c r="I1173" s="39" t="s">
        <v>389</v>
      </c>
      <c r="J1173" s="74">
        <v>15.5</v>
      </c>
      <c r="L1173">
        <v>12.128630717715188</v>
      </c>
      <c r="M1173" s="43">
        <f>2.16266666666667*100</f>
        <v>216.26666666666699</v>
      </c>
      <c r="N1173" s="1">
        <f t="shared" si="91"/>
        <v>26.230185365512085</v>
      </c>
    </row>
    <row r="1174" spans="2:14" x14ac:dyDescent="0.2">
      <c r="B1174" s="39" t="s">
        <v>391</v>
      </c>
      <c r="C1174" s="42">
        <v>48</v>
      </c>
      <c r="D1174" s="42">
        <v>39.78</v>
      </c>
      <c r="E1174" s="42" t="s">
        <v>46</v>
      </c>
      <c r="F1174" s="42" t="s">
        <v>392</v>
      </c>
      <c r="I1174" s="39" t="s">
        <v>391</v>
      </c>
      <c r="J1174" s="74">
        <v>40.549999999999997</v>
      </c>
      <c r="L1174">
        <v>54.015593849654728</v>
      </c>
      <c r="M1174" s="43">
        <f>1.576*100</f>
        <v>157.6</v>
      </c>
      <c r="N1174" s="1">
        <f t="shared" si="91"/>
        <v>85.128575907055861</v>
      </c>
    </row>
    <row r="1175" spans="2:14" x14ac:dyDescent="0.2">
      <c r="B1175" s="39" t="s">
        <v>393</v>
      </c>
      <c r="C1175" s="42">
        <v>37</v>
      </c>
      <c r="D1175" s="42">
        <v>32.81</v>
      </c>
      <c r="E1175" s="42" t="s">
        <v>47</v>
      </c>
      <c r="F1175" s="42" t="s">
        <v>394</v>
      </c>
      <c r="I1175" s="39" t="s">
        <v>393</v>
      </c>
      <c r="J1175" s="74">
        <v>18.23</v>
      </c>
      <c r="L1175">
        <v>15.950455821768111</v>
      </c>
      <c r="M1175" s="43">
        <f>5.01333333333333*100</f>
        <v>501.33333333333303</v>
      </c>
      <c r="N1175" s="1">
        <f t="shared" si="91"/>
        <v>79.964951853130756</v>
      </c>
    </row>
    <row r="1176" spans="2:14" x14ac:dyDescent="0.2">
      <c r="B1176" s="39" t="s">
        <v>395</v>
      </c>
      <c r="C1176" s="42">
        <v>59</v>
      </c>
      <c r="D1176" s="42">
        <v>32.229999999999997</v>
      </c>
      <c r="E1176" s="42" t="s">
        <v>46</v>
      </c>
      <c r="F1176" s="42">
        <v>4</v>
      </c>
      <c r="I1176" s="39" t="s">
        <v>395</v>
      </c>
      <c r="J1176" s="74">
        <v>50.31</v>
      </c>
      <c r="L1176">
        <v>50.645363280899353</v>
      </c>
      <c r="M1176" s="43">
        <f>7.46666666666667*100</f>
        <v>746.66666666666708</v>
      </c>
      <c r="N1176" s="1">
        <f t="shared" si="91"/>
        <v>378.15204583071534</v>
      </c>
    </row>
    <row r="1177" spans="2:14" x14ac:dyDescent="0.2">
      <c r="B1177" s="39" t="s">
        <v>396</v>
      </c>
      <c r="C1177" s="42">
        <v>50</v>
      </c>
      <c r="D1177" s="42">
        <v>35.58</v>
      </c>
      <c r="E1177" s="42" t="s">
        <v>46</v>
      </c>
      <c r="F1177" s="42" t="s">
        <v>397</v>
      </c>
      <c r="I1177" s="39" t="s">
        <v>396</v>
      </c>
      <c r="J1177" s="74">
        <v>24.42</v>
      </c>
      <c r="L1177">
        <v>23.333396124381384</v>
      </c>
      <c r="M1177" s="43">
        <f>2.50933333333333*100</f>
        <v>250.933333333333</v>
      </c>
      <c r="N1177" s="1">
        <f t="shared" si="91"/>
        <v>58.551268674780943</v>
      </c>
    </row>
    <row r="1178" spans="2:14" x14ac:dyDescent="0.2">
      <c r="B1178" s="39" t="s">
        <v>398</v>
      </c>
      <c r="C1178" s="42">
        <v>56</v>
      </c>
      <c r="D1178" s="42">
        <v>38.700000000000003</v>
      </c>
      <c r="E1178" s="42" t="s">
        <v>46</v>
      </c>
      <c r="F1178" s="42">
        <v>1</v>
      </c>
      <c r="I1178" s="39" t="s">
        <v>398</v>
      </c>
      <c r="J1178" s="74">
        <v>21.16</v>
      </c>
      <c r="L1178">
        <v>41.216790818088263</v>
      </c>
      <c r="M1178" s="43">
        <f>4*100</f>
        <v>400</v>
      </c>
      <c r="N1178" s="1">
        <f t="shared" si="91"/>
        <v>164.86716327235305</v>
      </c>
    </row>
    <row r="1179" spans="2:14" x14ac:dyDescent="0.2">
      <c r="B1179" s="39" t="s">
        <v>399</v>
      </c>
      <c r="C1179" s="42">
        <v>41</v>
      </c>
      <c r="D1179" s="42">
        <v>28.83</v>
      </c>
      <c r="E1179" s="42" t="s">
        <v>47</v>
      </c>
      <c r="F1179" s="42" t="s">
        <v>400</v>
      </c>
      <c r="I1179" s="39" t="s">
        <v>399</v>
      </c>
      <c r="J1179" s="74">
        <v>5.7859999999999996</v>
      </c>
      <c r="L1179">
        <v>7.54884419476359</v>
      </c>
      <c r="M1179" s="43">
        <f>6.66666666666667*100</f>
        <v>666.66666666666697</v>
      </c>
      <c r="N1179" s="1">
        <f t="shared" si="91"/>
        <v>50.325627965090625</v>
      </c>
    </row>
    <row r="1180" spans="2:14" x14ac:dyDescent="0.2">
      <c r="B1180" s="39" t="s">
        <v>401</v>
      </c>
      <c r="C1180" s="42">
        <v>55</v>
      </c>
      <c r="D1180" s="42">
        <v>28.12</v>
      </c>
      <c r="E1180" s="42" t="s">
        <v>47</v>
      </c>
      <c r="F1180" s="42" t="s">
        <v>402</v>
      </c>
      <c r="I1180" s="39" t="s">
        <v>401</v>
      </c>
      <c r="J1180" s="74">
        <v>46.9</v>
      </c>
      <c r="L1180">
        <v>27.200622765315966</v>
      </c>
      <c r="M1180" s="43">
        <f>7.38666666666667*100</f>
        <v>738.66666666666697</v>
      </c>
      <c r="N1180" s="1">
        <f t="shared" si="91"/>
        <v>200.92193349313402</v>
      </c>
    </row>
    <row r="1181" spans="2:14" x14ac:dyDescent="0.2">
      <c r="B1181" s="39" t="s">
        <v>403</v>
      </c>
      <c r="C1181" s="42">
        <v>42</v>
      </c>
      <c r="D1181" s="42">
        <v>33</v>
      </c>
      <c r="E1181" s="42" t="s">
        <v>47</v>
      </c>
      <c r="F1181" s="42" t="s">
        <v>404</v>
      </c>
      <c r="I1181" s="39" t="s">
        <v>403</v>
      </c>
      <c r="J1181" s="74">
        <v>4.5389999999999997</v>
      </c>
      <c r="L1181">
        <v>10.396119207921094</v>
      </c>
      <c r="M1181" s="43">
        <f>10.4533333333333*100</f>
        <v>1045.3333333333298</v>
      </c>
      <c r="N1181" s="1">
        <f t="shared" si="91"/>
        <v>108.67409945346813</v>
      </c>
    </row>
    <row r="1182" spans="2:14" x14ac:dyDescent="0.2">
      <c r="B1182" s="39" t="s">
        <v>405</v>
      </c>
      <c r="C1182" s="42">
        <v>59</v>
      </c>
      <c r="D1182" s="42">
        <v>29.49</v>
      </c>
      <c r="E1182" s="42" t="s">
        <v>46</v>
      </c>
      <c r="F1182" s="42" t="s">
        <v>406</v>
      </c>
      <c r="I1182" s="39" t="s">
        <v>405</v>
      </c>
      <c r="J1182" s="74">
        <v>18.829999999999998</v>
      </c>
      <c r="L1182">
        <v>34.79387448079823</v>
      </c>
      <c r="M1182" s="43">
        <f>7.70666666666667*100</f>
        <v>770.66666666666697</v>
      </c>
      <c r="N1182" s="1">
        <f t="shared" si="91"/>
        <v>268.14479266535182</v>
      </c>
    </row>
    <row r="1183" spans="2:14" x14ac:dyDescent="0.2">
      <c r="B1183" s="39" t="s">
        <v>407</v>
      </c>
      <c r="C1183" s="42">
        <v>46</v>
      </c>
      <c r="D1183" s="42">
        <v>28.72</v>
      </c>
      <c r="E1183" s="42" t="s">
        <v>47</v>
      </c>
      <c r="F1183" s="42" t="s">
        <v>408</v>
      </c>
      <c r="I1183" s="39" t="s">
        <v>407</v>
      </c>
      <c r="J1183" s="74">
        <v>13.22</v>
      </c>
      <c r="L1183">
        <v>13.786985076100557</v>
      </c>
      <c r="M1183" s="43">
        <f>5.17333333333333*100</f>
        <v>517.33333333333303</v>
      </c>
      <c r="N1183" s="1">
        <f t="shared" si="91"/>
        <v>71.32466946036017</v>
      </c>
    </row>
    <row r="1184" spans="2:14" x14ac:dyDescent="0.2">
      <c r="B1184" s="39" t="s">
        <v>409</v>
      </c>
      <c r="C1184" s="42">
        <v>63</v>
      </c>
      <c r="D1184" s="42">
        <v>29.6</v>
      </c>
      <c r="E1184" s="42" t="s">
        <v>46</v>
      </c>
      <c r="F1184" s="42" t="s">
        <v>390</v>
      </c>
      <c r="I1184" s="39" t="s">
        <v>409</v>
      </c>
      <c r="J1184" s="74">
        <v>14.9</v>
      </c>
      <c r="L1184">
        <v>29.479717059160137</v>
      </c>
      <c r="M1184" s="43">
        <f>7.6*100</f>
        <v>760</v>
      </c>
      <c r="N1184" s="1">
        <f t="shared" si="91"/>
        <v>224.04584964961705</v>
      </c>
    </row>
    <row r="1185" spans="1:14" x14ac:dyDescent="0.2">
      <c r="B1185" s="39" t="s">
        <v>410</v>
      </c>
      <c r="C1185" s="42">
        <v>47</v>
      </c>
      <c r="D1185" s="42">
        <v>30.96</v>
      </c>
      <c r="E1185" s="42" t="s">
        <v>47</v>
      </c>
      <c r="F1185" s="42" t="s">
        <v>411</v>
      </c>
      <c r="I1185" s="39" t="s">
        <v>410</v>
      </c>
      <c r="J1185" s="74">
        <v>53.46</v>
      </c>
      <c r="L1185">
        <v>61.135108102787456</v>
      </c>
      <c r="M1185" s="43">
        <f>3.49333333333333*100</f>
        <v>349.33333333333303</v>
      </c>
      <c r="N1185" s="1">
        <f t="shared" si="91"/>
        <v>213.56531097240401</v>
      </c>
    </row>
    <row r="1186" spans="1:14" x14ac:dyDescent="0.2">
      <c r="B1186" s="39" t="s">
        <v>412</v>
      </c>
      <c r="C1186" s="42">
        <v>50</v>
      </c>
      <c r="D1186" s="42">
        <v>31.01</v>
      </c>
      <c r="E1186" s="42" t="s">
        <v>46</v>
      </c>
      <c r="F1186" s="42" t="s">
        <v>413</v>
      </c>
      <c r="I1186" s="39" t="s">
        <v>412</v>
      </c>
      <c r="J1186" s="74">
        <v>35.380000000000003</v>
      </c>
      <c r="L1186">
        <v>48.757059970852538</v>
      </c>
      <c r="M1186" s="43">
        <f>8.88*100</f>
        <v>888.00000000000011</v>
      </c>
      <c r="N1186" s="1">
        <f t="shared" si="91"/>
        <v>432.96269254117061</v>
      </c>
    </row>
    <row r="1187" spans="1:14" x14ac:dyDescent="0.2">
      <c r="B1187" s="39" t="s">
        <v>414</v>
      </c>
      <c r="C1187" s="42">
        <v>49</v>
      </c>
      <c r="D1187" s="42">
        <v>25.42</v>
      </c>
      <c r="E1187" s="42" t="s">
        <v>46</v>
      </c>
      <c r="F1187" s="42" t="s">
        <v>404</v>
      </c>
      <c r="I1187" s="39" t="s">
        <v>414</v>
      </c>
      <c r="J1187" s="74">
        <v>38.299999999999997</v>
      </c>
      <c r="L1187">
        <v>33.066044123750039</v>
      </c>
      <c r="M1187" s="43">
        <f>4.42666666666667*100</f>
        <v>442.66666666666703</v>
      </c>
      <c r="N1187" s="1">
        <f t="shared" si="91"/>
        <v>146.37235532113363</v>
      </c>
    </row>
    <row r="1188" spans="1:14" x14ac:dyDescent="0.2">
      <c r="B1188" s="39" t="s">
        <v>415</v>
      </c>
      <c r="C1188" s="42">
        <v>43</v>
      </c>
      <c r="D1188" s="42">
        <v>23.48</v>
      </c>
      <c r="E1188" s="42" t="s">
        <v>47</v>
      </c>
      <c r="F1188" s="42" t="s">
        <v>416</v>
      </c>
      <c r="I1188" s="39" t="s">
        <v>415</v>
      </c>
      <c r="J1188" s="74">
        <v>9.9649999999999999</v>
      </c>
      <c r="L1188">
        <v>23.814617731027059</v>
      </c>
      <c r="M1188" s="43">
        <f>1.716*100</f>
        <v>171.6</v>
      </c>
      <c r="N1188" s="1">
        <f t="shared" si="91"/>
        <v>40.86588402644243</v>
      </c>
    </row>
    <row r="1189" spans="1:14" x14ac:dyDescent="0.2">
      <c r="J1189" s="1"/>
      <c r="N1189" s="1"/>
    </row>
    <row r="1190" spans="1:14" x14ac:dyDescent="0.2">
      <c r="J1190" s="1"/>
      <c r="N1190" s="1"/>
    </row>
    <row r="1191" spans="1:14" x14ac:dyDescent="0.2">
      <c r="J1191" s="1"/>
      <c r="N1191" s="1"/>
    </row>
    <row r="1192" spans="1:14" x14ac:dyDescent="0.2">
      <c r="B1192" s="39"/>
      <c r="I1192" s="39"/>
      <c r="J1192" s="1" t="s">
        <v>481</v>
      </c>
      <c r="N1192" s="1"/>
    </row>
    <row r="1193" spans="1:14" x14ac:dyDescent="0.2">
      <c r="A1193" t="s">
        <v>440</v>
      </c>
      <c r="B1193" s="39"/>
      <c r="C1193" s="1" t="s">
        <v>315</v>
      </c>
      <c r="D1193" s="40" t="s">
        <v>316</v>
      </c>
      <c r="E1193" s="1" t="s">
        <v>45</v>
      </c>
      <c r="F1193" s="1" t="s">
        <v>375</v>
      </c>
      <c r="H1193" t="s">
        <v>440</v>
      </c>
      <c r="I1193" s="39"/>
      <c r="J1193" s="2" t="s">
        <v>483</v>
      </c>
      <c r="L1193" t="s">
        <v>484</v>
      </c>
      <c r="M1193" t="s">
        <v>485</v>
      </c>
      <c r="N1193" s="1" t="s">
        <v>486</v>
      </c>
    </row>
    <row r="1194" spans="1:14" x14ac:dyDescent="0.2">
      <c r="A1194" s="41" t="s">
        <v>419</v>
      </c>
      <c r="B1194" s="39" t="s">
        <v>420</v>
      </c>
      <c r="C1194" s="42">
        <v>26</v>
      </c>
      <c r="D1194" s="42">
        <v>16.399999999999999</v>
      </c>
      <c r="E1194" s="42" t="s">
        <v>47</v>
      </c>
      <c r="F1194" s="42">
        <v>5</v>
      </c>
      <c r="H1194" s="41" t="s">
        <v>419</v>
      </c>
      <c r="I1194" s="39" t="s">
        <v>420</v>
      </c>
      <c r="J1194" s="74">
        <v>0.8337</v>
      </c>
      <c r="L1194">
        <v>0.98658985506282071</v>
      </c>
      <c r="M1194" s="43">
        <f>1.96213333333333*100</f>
        <v>196.213333333333</v>
      </c>
      <c r="N1194" s="1">
        <f>L1194*M1194/100</f>
        <v>1.9358208409472593</v>
      </c>
    </row>
    <row r="1195" spans="1:14" x14ac:dyDescent="0.2">
      <c r="B1195" s="39" t="s">
        <v>422</v>
      </c>
      <c r="C1195" s="42">
        <v>29</v>
      </c>
      <c r="D1195" s="42">
        <v>22.03</v>
      </c>
      <c r="E1195" s="42" t="s">
        <v>47</v>
      </c>
      <c r="F1195" s="42">
        <v>7</v>
      </c>
      <c r="I1195" s="39" t="s">
        <v>422</v>
      </c>
      <c r="J1195" s="74">
        <v>0.2359</v>
      </c>
      <c r="L1195">
        <v>0.38515898169870644</v>
      </c>
      <c r="M1195">
        <v>592.80000000000007</v>
      </c>
      <c r="N1195" s="1">
        <f>L1195*M1195/100</f>
        <v>2.2832224435099322</v>
      </c>
    </row>
    <row r="1196" spans="1:14" x14ac:dyDescent="0.2">
      <c r="B1196" s="39" t="s">
        <v>423</v>
      </c>
      <c r="C1196" s="42">
        <v>14</v>
      </c>
      <c r="D1196" s="42">
        <v>13.2</v>
      </c>
      <c r="E1196" s="42" t="s">
        <v>47</v>
      </c>
      <c r="F1196" s="42"/>
      <c r="I1196" s="39" t="s">
        <v>423</v>
      </c>
      <c r="J1196" s="74">
        <v>1.298</v>
      </c>
      <c r="L1196">
        <v>3.7307632007781542</v>
      </c>
      <c r="M1196" s="43">
        <f>4.056*100</f>
        <v>405.6</v>
      </c>
      <c r="N1196" s="1">
        <f t="shared" ref="N1196:N1202" si="92">L1196*M1196/100</f>
        <v>15.131975542356194</v>
      </c>
    </row>
    <row r="1197" spans="1:14" x14ac:dyDescent="0.2">
      <c r="B1197" s="39" t="s">
        <v>424</v>
      </c>
      <c r="C1197" s="42">
        <v>12</v>
      </c>
      <c r="D1197" s="42">
        <v>15.42</v>
      </c>
      <c r="E1197" s="42" t="s">
        <v>46</v>
      </c>
      <c r="F1197" s="42">
        <v>3</v>
      </c>
      <c r="I1197" s="39" t="s">
        <v>424</v>
      </c>
      <c r="J1197" s="74">
        <v>1.296</v>
      </c>
      <c r="L1197">
        <v>2.7575991324873912</v>
      </c>
      <c r="M1197" s="43">
        <f>4.72*100</f>
        <v>472</v>
      </c>
      <c r="N1197" s="1">
        <f t="shared" si="92"/>
        <v>13.015867905340485</v>
      </c>
    </row>
    <row r="1198" spans="1:14" x14ac:dyDescent="0.2">
      <c r="B1198" s="39" t="s">
        <v>425</v>
      </c>
      <c r="C1198" s="42">
        <v>12</v>
      </c>
      <c r="D1198" s="42">
        <v>18.5</v>
      </c>
      <c r="E1198" s="42" t="s">
        <v>46</v>
      </c>
      <c r="F1198" s="42" t="s">
        <v>404</v>
      </c>
      <c r="I1198" s="39" t="s">
        <v>425</v>
      </c>
      <c r="J1198" s="74">
        <v>4.5060000000000002</v>
      </c>
      <c r="L1198">
        <v>33.788634021733642</v>
      </c>
      <c r="M1198" s="43">
        <f>6.56*100</f>
        <v>656</v>
      </c>
      <c r="N1198" s="1">
        <f t="shared" si="92"/>
        <v>221.6534391825727</v>
      </c>
    </row>
    <row r="1199" spans="1:14" x14ac:dyDescent="0.2">
      <c r="B1199" s="39" t="s">
        <v>427</v>
      </c>
      <c r="C1199" s="42">
        <v>18</v>
      </c>
      <c r="D1199" s="42">
        <v>20.65</v>
      </c>
      <c r="E1199" s="42" t="s">
        <v>47</v>
      </c>
      <c r="F1199" s="42" t="s">
        <v>428</v>
      </c>
      <c r="I1199" s="39" t="s">
        <v>427</v>
      </c>
      <c r="J1199" s="74">
        <v>1.0129999999999999</v>
      </c>
      <c r="L1199">
        <v>0.8208576523405906</v>
      </c>
      <c r="M1199" s="43">
        <f>1.85333333333333*100</f>
        <v>185.333333333333</v>
      </c>
      <c r="N1199" s="1">
        <f t="shared" si="92"/>
        <v>1.5213228490045585</v>
      </c>
    </row>
    <row r="1200" spans="1:14" x14ac:dyDescent="0.2">
      <c r="B1200" s="39" t="s">
        <v>429</v>
      </c>
      <c r="C1200" s="42">
        <v>9</v>
      </c>
      <c r="D1200" s="42">
        <v>15.92</v>
      </c>
      <c r="E1200" s="42" t="s">
        <v>47</v>
      </c>
      <c r="F1200" s="42" t="s">
        <v>430</v>
      </c>
      <c r="I1200" s="39" t="s">
        <v>429</v>
      </c>
      <c r="J1200" s="74">
        <v>9.7140000000000004</v>
      </c>
      <c r="L1200">
        <v>18.967772596415212</v>
      </c>
      <c r="M1200" s="43">
        <f>11.76*100</f>
        <v>1176</v>
      </c>
      <c r="N1200" s="1">
        <f t="shared" si="92"/>
        <v>223.0610057338429</v>
      </c>
    </row>
    <row r="1201" spans="2:14" x14ac:dyDescent="0.2">
      <c r="B1201" s="39" t="s">
        <v>431</v>
      </c>
      <c r="C1201" s="42">
        <v>25</v>
      </c>
      <c r="D1201" s="42">
        <v>21.35</v>
      </c>
      <c r="E1201" s="42" t="s">
        <v>47</v>
      </c>
      <c r="F1201" s="42" t="s">
        <v>402</v>
      </c>
      <c r="I1201" s="39" t="s">
        <v>431</v>
      </c>
      <c r="J1201" s="74">
        <v>2.9060000000000001</v>
      </c>
      <c r="L1201">
        <v>9.4546802673927832</v>
      </c>
      <c r="M1201" s="43">
        <f>3.28*100</f>
        <v>328</v>
      </c>
      <c r="N1201" s="1">
        <f t="shared" si="92"/>
        <v>31.01135127704833</v>
      </c>
    </row>
    <row r="1202" spans="2:14" x14ac:dyDescent="0.2">
      <c r="B1202" s="39" t="s">
        <v>432</v>
      </c>
      <c r="C1202" s="42">
        <v>35</v>
      </c>
      <c r="D1202" s="42">
        <v>23.63</v>
      </c>
      <c r="E1202" s="42" t="s">
        <v>46</v>
      </c>
      <c r="F1202" s="42" t="s">
        <v>433</v>
      </c>
      <c r="I1202" s="39" t="s">
        <v>432</v>
      </c>
      <c r="J1202" s="74">
        <v>18.510000000000002</v>
      </c>
      <c r="L1202">
        <v>17.924950931040183</v>
      </c>
      <c r="M1202" s="43">
        <f>1.807*100</f>
        <v>180.7</v>
      </c>
      <c r="N1202" s="1">
        <f t="shared" si="92"/>
        <v>32.39038633238961</v>
      </c>
    </row>
    <row r="1203" spans="2:14" x14ac:dyDescent="0.2">
      <c r="J1203" s="1"/>
      <c r="N1203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B79FB8-74DF-DA4A-ADE4-5A89436BB948}">
  <dimension ref="A1:CT530"/>
  <sheetViews>
    <sheetView zoomScale="90" zoomScaleNormal="90" workbookViewId="0">
      <selection activeCell="J6" sqref="J6:J7"/>
    </sheetView>
  </sheetViews>
  <sheetFormatPr baseColWidth="10" defaultRowHeight="16" x14ac:dyDescent="0.2"/>
  <cols>
    <col min="1" max="1" width="16.6640625" customWidth="1"/>
    <col min="2" max="2" width="21.1640625" customWidth="1"/>
  </cols>
  <sheetData>
    <row r="1" spans="1:16" ht="24" x14ac:dyDescent="0.3">
      <c r="A1" s="26" t="s">
        <v>487</v>
      </c>
    </row>
    <row r="2" spans="1:16" x14ac:dyDescent="0.2">
      <c r="A2" t="s">
        <v>320</v>
      </c>
      <c r="B2" t="s">
        <v>318</v>
      </c>
      <c r="C2" t="s">
        <v>55</v>
      </c>
      <c r="D2" s="1" t="s">
        <v>315</v>
      </c>
      <c r="E2" s="40" t="s">
        <v>316</v>
      </c>
      <c r="F2" s="1" t="s">
        <v>45</v>
      </c>
      <c r="H2" t="s">
        <v>320</v>
      </c>
      <c r="I2" t="s">
        <v>318</v>
      </c>
      <c r="K2" t="s">
        <v>174</v>
      </c>
      <c r="L2" t="s">
        <v>175</v>
      </c>
      <c r="M2" t="s">
        <v>176</v>
      </c>
      <c r="N2" t="s">
        <v>177</v>
      </c>
      <c r="O2" t="s">
        <v>178</v>
      </c>
      <c r="P2" s="1" t="s">
        <v>11</v>
      </c>
    </row>
    <row r="3" spans="1:16" x14ac:dyDescent="0.2">
      <c r="C3" t="s">
        <v>319</v>
      </c>
      <c r="D3" s="42">
        <v>24</v>
      </c>
      <c r="E3" s="42">
        <v>32.200000000000003</v>
      </c>
      <c r="F3" s="42" t="s">
        <v>46</v>
      </c>
      <c r="J3" t="s">
        <v>319</v>
      </c>
      <c r="K3">
        <v>4.2476930608280625</v>
      </c>
      <c r="L3">
        <v>4.0661006918152029</v>
      </c>
      <c r="M3">
        <v>3.0795618964712035</v>
      </c>
      <c r="N3">
        <v>4.9306061406555823</v>
      </c>
      <c r="O3">
        <v>2.3301221763726345</v>
      </c>
      <c r="P3" s="1">
        <f t="shared" ref="P3:P43" si="0">AVERAGE(K3:O3)</f>
        <v>3.730816793228537</v>
      </c>
    </row>
    <row r="4" spans="1:16" x14ac:dyDescent="0.2">
      <c r="C4" t="s">
        <v>321</v>
      </c>
      <c r="D4" s="42">
        <v>14</v>
      </c>
      <c r="E4" s="42">
        <v>24.1</v>
      </c>
      <c r="F4" s="42" t="s">
        <v>46</v>
      </c>
      <c r="J4" t="s">
        <v>321</v>
      </c>
      <c r="K4">
        <v>27.615163263882916</v>
      </c>
      <c r="L4">
        <v>20.943924746051128</v>
      </c>
      <c r="M4">
        <v>20.238796385486904</v>
      </c>
      <c r="N4">
        <v>20.740884562113145</v>
      </c>
      <c r="O4">
        <v>22.043732716766616</v>
      </c>
      <c r="P4" s="1">
        <f t="shared" si="0"/>
        <v>22.316500334860145</v>
      </c>
    </row>
    <row r="5" spans="1:16" x14ac:dyDescent="0.2">
      <c r="C5" t="s">
        <v>322</v>
      </c>
      <c r="D5" s="42">
        <v>46</v>
      </c>
      <c r="E5" s="42">
        <v>19.100000000000001</v>
      </c>
      <c r="F5" s="42" t="s">
        <v>47</v>
      </c>
      <c r="J5" t="s">
        <v>322</v>
      </c>
      <c r="K5">
        <v>32.593181504381938</v>
      </c>
      <c r="L5">
        <v>32.247648317115164</v>
      </c>
      <c r="M5">
        <v>34.721938091908122</v>
      </c>
      <c r="N5">
        <v>35.501150576570623</v>
      </c>
      <c r="O5">
        <v>33.62182770557316</v>
      </c>
      <c r="P5" s="1">
        <f t="shared" si="0"/>
        <v>33.737149239109797</v>
      </c>
    </row>
    <row r="6" spans="1:16" x14ac:dyDescent="0.2">
      <c r="C6" t="s">
        <v>323</v>
      </c>
      <c r="D6" s="42">
        <v>3</v>
      </c>
      <c r="E6" s="42">
        <v>17.600000000000001</v>
      </c>
      <c r="F6" s="42" t="s">
        <v>47</v>
      </c>
      <c r="J6" t="s">
        <v>323</v>
      </c>
      <c r="K6">
        <v>36.269094895903727</v>
      </c>
      <c r="L6">
        <v>37.569182364889876</v>
      </c>
      <c r="M6">
        <v>37.985799947657398</v>
      </c>
      <c r="N6">
        <v>35.516302374947358</v>
      </c>
      <c r="P6" s="1">
        <f t="shared" si="0"/>
        <v>36.835094895849593</v>
      </c>
    </row>
    <row r="7" spans="1:16" x14ac:dyDescent="0.2">
      <c r="C7" t="s">
        <v>324</v>
      </c>
      <c r="D7" s="42">
        <v>18</v>
      </c>
      <c r="E7" s="42">
        <v>29.6</v>
      </c>
      <c r="F7" s="42" t="s">
        <v>46</v>
      </c>
      <c r="J7" t="s">
        <v>324</v>
      </c>
      <c r="K7">
        <v>7.7879628187774754</v>
      </c>
      <c r="L7">
        <v>8.2139097863703725</v>
      </c>
      <c r="M7">
        <v>6.4908965633981817</v>
      </c>
      <c r="N7">
        <v>8.9520692493669998</v>
      </c>
      <c r="O7">
        <v>4.9045244759215185</v>
      </c>
      <c r="P7" s="1">
        <f t="shared" si="0"/>
        <v>7.2698725787669094</v>
      </c>
    </row>
    <row r="8" spans="1:16" x14ac:dyDescent="0.2">
      <c r="C8" t="s">
        <v>325</v>
      </c>
      <c r="D8" s="42">
        <v>43</v>
      </c>
      <c r="E8" s="42">
        <v>30.93</v>
      </c>
      <c r="F8" s="42" t="s">
        <v>46</v>
      </c>
      <c r="J8" t="s">
        <v>325</v>
      </c>
      <c r="K8">
        <v>3.4074896089530502</v>
      </c>
      <c r="L8">
        <v>6.1937381413483958</v>
      </c>
      <c r="M8">
        <v>6.2883348105352841</v>
      </c>
      <c r="N8">
        <v>4.2999611253909222</v>
      </c>
      <c r="O8">
        <v>3.1291516162452551</v>
      </c>
      <c r="P8" s="1">
        <f t="shared" si="0"/>
        <v>4.6637350604945818</v>
      </c>
    </row>
    <row r="9" spans="1:16" x14ac:dyDescent="0.2">
      <c r="C9" t="s">
        <v>326</v>
      </c>
      <c r="D9" s="42">
        <v>31</v>
      </c>
      <c r="E9" s="48">
        <v>24.47</v>
      </c>
      <c r="F9" s="42" t="s">
        <v>47</v>
      </c>
      <c r="J9" t="s">
        <v>326</v>
      </c>
      <c r="K9">
        <v>15.491915257502532</v>
      </c>
      <c r="L9">
        <v>21.304725746304154</v>
      </c>
      <c r="M9">
        <v>17.42634819340881</v>
      </c>
      <c r="N9">
        <v>21.455611650230708</v>
      </c>
      <c r="O9">
        <v>15.282979112873573</v>
      </c>
      <c r="P9" s="1">
        <f t="shared" si="0"/>
        <v>18.192315992063957</v>
      </c>
    </row>
    <row r="10" spans="1:16" x14ac:dyDescent="0.2">
      <c r="C10" t="s">
        <v>327</v>
      </c>
      <c r="D10" s="42">
        <v>39</v>
      </c>
      <c r="E10" s="42">
        <v>34.700000000000003</v>
      </c>
      <c r="F10" s="42" t="s">
        <v>46</v>
      </c>
      <c r="J10" t="s">
        <v>327</v>
      </c>
      <c r="K10">
        <v>1.3621242624569125</v>
      </c>
      <c r="L10">
        <v>2.3266298777362913</v>
      </c>
      <c r="M10">
        <v>1.3627004275782537</v>
      </c>
      <c r="N10">
        <v>2.6724149697361028</v>
      </c>
      <c r="O10">
        <v>2.1978199494734922</v>
      </c>
      <c r="P10" s="1">
        <f t="shared" si="0"/>
        <v>1.9843378973962107</v>
      </c>
    </row>
    <row r="11" spans="1:16" x14ac:dyDescent="0.2">
      <c r="C11" t="s">
        <v>329</v>
      </c>
      <c r="D11" s="42">
        <v>35</v>
      </c>
      <c r="E11" s="42">
        <v>26.91</v>
      </c>
      <c r="F11" s="42" t="s">
        <v>47</v>
      </c>
      <c r="J11" t="s">
        <v>329</v>
      </c>
      <c r="K11">
        <v>9.4257143765502214</v>
      </c>
      <c r="L11">
        <v>8.5132297151525496</v>
      </c>
      <c r="N11">
        <v>9.7666476344906137</v>
      </c>
      <c r="O11">
        <v>11.526684044450542</v>
      </c>
      <c r="P11" s="1">
        <f t="shared" si="0"/>
        <v>9.8080689426609826</v>
      </c>
    </row>
    <row r="12" spans="1:16" x14ac:dyDescent="0.2">
      <c r="C12" t="s">
        <v>330</v>
      </c>
      <c r="D12" s="44">
        <v>23</v>
      </c>
      <c r="E12" s="44">
        <v>16</v>
      </c>
      <c r="F12" s="44" t="s">
        <v>46</v>
      </c>
      <c r="J12" t="s">
        <v>330</v>
      </c>
      <c r="K12">
        <v>11.382707208135946</v>
      </c>
      <c r="L12">
        <v>12.000192997308348</v>
      </c>
      <c r="N12">
        <v>13.924943228202501</v>
      </c>
      <c r="O12">
        <v>11.299049205623279</v>
      </c>
      <c r="P12" s="1">
        <f t="shared" si="0"/>
        <v>12.151723159817518</v>
      </c>
    </row>
    <row r="13" spans="1:16" x14ac:dyDescent="0.2">
      <c r="C13" t="s">
        <v>331</v>
      </c>
      <c r="D13" s="42">
        <v>35</v>
      </c>
      <c r="E13" s="42">
        <v>21.9</v>
      </c>
      <c r="F13" s="42" t="s">
        <v>46</v>
      </c>
      <c r="J13" t="s">
        <v>331</v>
      </c>
      <c r="K13">
        <v>3.3755921194771155</v>
      </c>
      <c r="L13">
        <v>4.4010886589810116</v>
      </c>
      <c r="N13">
        <v>5.372157897232344</v>
      </c>
      <c r="O13">
        <v>4.6275933239884131</v>
      </c>
      <c r="P13" s="1">
        <f t="shared" si="0"/>
        <v>4.4441079999197211</v>
      </c>
    </row>
    <row r="14" spans="1:16" x14ac:dyDescent="0.2">
      <c r="C14" t="s">
        <v>436</v>
      </c>
      <c r="D14" s="42">
        <v>1</v>
      </c>
      <c r="E14" s="42">
        <v>17.899999999999999</v>
      </c>
      <c r="F14" s="42" t="s">
        <v>47</v>
      </c>
      <c r="J14" t="s">
        <v>436</v>
      </c>
      <c r="K14">
        <v>60.114208787692903</v>
      </c>
      <c r="L14">
        <v>58.820156135751361</v>
      </c>
      <c r="N14">
        <v>58.258225790182649</v>
      </c>
      <c r="O14">
        <v>50.331106222426854</v>
      </c>
      <c r="P14" s="1">
        <f t="shared" si="0"/>
        <v>56.880924234013442</v>
      </c>
    </row>
    <row r="15" spans="1:16" x14ac:dyDescent="0.2">
      <c r="C15" t="s">
        <v>437</v>
      </c>
      <c r="D15" s="42">
        <v>33</v>
      </c>
      <c r="E15" s="42">
        <v>32.89</v>
      </c>
      <c r="F15" s="42" t="s">
        <v>47</v>
      </c>
      <c r="J15" t="s">
        <v>437</v>
      </c>
      <c r="K15">
        <v>26.802120682372983</v>
      </c>
      <c r="L15">
        <v>23.533331711074123</v>
      </c>
      <c r="N15">
        <v>27.892621834865309</v>
      </c>
      <c r="O15">
        <v>29.795599091522821</v>
      </c>
      <c r="P15" s="1">
        <f t="shared" si="0"/>
        <v>27.005918329958806</v>
      </c>
    </row>
    <row r="16" spans="1:16" x14ac:dyDescent="0.2">
      <c r="C16" t="s">
        <v>333</v>
      </c>
      <c r="D16" s="42">
        <v>45</v>
      </c>
      <c r="E16" s="42">
        <v>38.409999999999997</v>
      </c>
      <c r="F16" s="42" t="s">
        <v>46</v>
      </c>
      <c r="J16" t="s">
        <v>333</v>
      </c>
      <c r="K16">
        <v>5.0346507875226258</v>
      </c>
      <c r="L16">
        <v>5.7084830494162624</v>
      </c>
      <c r="N16">
        <v>7.1268757526351134</v>
      </c>
      <c r="O16">
        <v>5.6008527611581043</v>
      </c>
      <c r="P16" s="1">
        <f t="shared" si="0"/>
        <v>5.8677155876830271</v>
      </c>
    </row>
    <row r="17" spans="3:16" x14ac:dyDescent="0.2">
      <c r="C17" t="s">
        <v>334</v>
      </c>
      <c r="D17" s="42">
        <v>58</v>
      </c>
      <c r="E17" s="42">
        <v>31.07</v>
      </c>
      <c r="F17" s="42" t="s">
        <v>46</v>
      </c>
      <c r="J17" t="s">
        <v>334</v>
      </c>
      <c r="K17">
        <v>23.908184698288288</v>
      </c>
      <c r="L17">
        <v>24.572268475989997</v>
      </c>
      <c r="M17">
        <v>27.510159165027041</v>
      </c>
      <c r="N17">
        <v>26.165230586101384</v>
      </c>
      <c r="O17">
        <v>23.076097334255419</v>
      </c>
      <c r="P17" s="1">
        <f t="shared" si="0"/>
        <v>25.046388051932428</v>
      </c>
    </row>
    <row r="18" spans="3:16" x14ac:dyDescent="0.2">
      <c r="C18" t="s">
        <v>335</v>
      </c>
      <c r="D18" s="42">
        <v>26</v>
      </c>
      <c r="E18" s="42">
        <v>34.97</v>
      </c>
      <c r="F18" s="42" t="s">
        <v>47</v>
      </c>
      <c r="J18" t="s">
        <v>335</v>
      </c>
      <c r="K18">
        <v>10.739400128402711</v>
      </c>
      <c r="L18">
        <v>12.317427933154539</v>
      </c>
      <c r="N18">
        <v>13.583089094815508</v>
      </c>
      <c r="O18">
        <v>9.5884826211883336</v>
      </c>
      <c r="P18" s="1">
        <f t="shared" si="0"/>
        <v>11.557099944390272</v>
      </c>
    </row>
    <row r="19" spans="3:16" x14ac:dyDescent="0.2">
      <c r="C19" t="s">
        <v>336</v>
      </c>
      <c r="D19" s="42">
        <v>47</v>
      </c>
      <c r="E19" s="42">
        <v>24.86</v>
      </c>
      <c r="F19" s="42" t="s">
        <v>46</v>
      </c>
      <c r="J19" t="s">
        <v>336</v>
      </c>
      <c r="K19">
        <v>35.730284942713403</v>
      </c>
      <c r="L19">
        <v>36.832507259011244</v>
      </c>
      <c r="N19">
        <v>39.996579170729667</v>
      </c>
      <c r="O19">
        <v>45.035142845339273</v>
      </c>
      <c r="P19" s="1">
        <f t="shared" si="0"/>
        <v>39.398628554448393</v>
      </c>
    </row>
    <row r="20" spans="3:16" x14ac:dyDescent="0.2">
      <c r="C20" t="s">
        <v>337</v>
      </c>
      <c r="D20" s="42">
        <v>40</v>
      </c>
      <c r="E20" s="42">
        <v>36.880000000000003</v>
      </c>
      <c r="F20" s="42" t="s">
        <v>46</v>
      </c>
      <c r="J20" t="s">
        <v>337</v>
      </c>
      <c r="K20">
        <v>1.4717115629462909</v>
      </c>
      <c r="L20">
        <v>4.040071246763393</v>
      </c>
      <c r="N20">
        <v>3.4243048798608084</v>
      </c>
      <c r="O20">
        <v>2.5083844527245716</v>
      </c>
      <c r="P20" s="1">
        <f t="shared" si="0"/>
        <v>2.861118035573766</v>
      </c>
    </row>
    <row r="21" spans="3:16" x14ac:dyDescent="0.2">
      <c r="C21" t="s">
        <v>338</v>
      </c>
      <c r="D21" s="42">
        <v>35</v>
      </c>
      <c r="E21" s="42">
        <v>27.52</v>
      </c>
      <c r="F21" s="42" t="s">
        <v>47</v>
      </c>
      <c r="J21" t="s">
        <v>338</v>
      </c>
      <c r="K21">
        <v>5.1162923104833888</v>
      </c>
      <c r="L21">
        <v>6.0218515337629244</v>
      </c>
      <c r="M21">
        <v>3.1414943177904129</v>
      </c>
      <c r="N21">
        <v>6.66907077642042</v>
      </c>
      <c r="O21">
        <v>4.7970035116242604</v>
      </c>
      <c r="P21" s="1">
        <f t="shared" si="0"/>
        <v>5.1491424900162812</v>
      </c>
    </row>
    <row r="22" spans="3:16" x14ac:dyDescent="0.2">
      <c r="C22" t="s">
        <v>449</v>
      </c>
      <c r="D22" s="47">
        <v>47</v>
      </c>
      <c r="E22" s="47">
        <v>32.78</v>
      </c>
      <c r="F22" s="47" t="s">
        <v>47</v>
      </c>
      <c r="J22" t="s">
        <v>449</v>
      </c>
      <c r="K22">
        <v>4.2028629794026751</v>
      </c>
      <c r="L22">
        <v>5.329488094425102</v>
      </c>
      <c r="N22">
        <v>5.1950419569473612</v>
      </c>
      <c r="O22">
        <v>3.1961421941252341</v>
      </c>
      <c r="P22" s="1">
        <f t="shared" si="0"/>
        <v>4.4808838062250924</v>
      </c>
    </row>
    <row r="23" spans="3:16" x14ac:dyDescent="0.2">
      <c r="C23" t="s">
        <v>339</v>
      </c>
      <c r="D23" s="42">
        <v>22</v>
      </c>
      <c r="E23" s="42">
        <v>35.71</v>
      </c>
      <c r="F23" s="42" t="s">
        <v>47</v>
      </c>
      <c r="J23" t="s">
        <v>339</v>
      </c>
      <c r="K23">
        <v>4.6554775427910045</v>
      </c>
      <c r="L23">
        <v>6.4724837894322285</v>
      </c>
      <c r="M23">
        <v>3.4814277895406596</v>
      </c>
      <c r="N23">
        <v>5.4604061510883959</v>
      </c>
      <c r="O23">
        <v>4.4712399089642707</v>
      </c>
      <c r="P23" s="1">
        <f t="shared" si="0"/>
        <v>4.9082070363633123</v>
      </c>
    </row>
    <row r="24" spans="3:16" x14ac:dyDescent="0.2">
      <c r="C24" t="s">
        <v>341</v>
      </c>
      <c r="D24" s="42">
        <v>23</v>
      </c>
      <c r="E24" s="42">
        <v>34.32</v>
      </c>
      <c r="F24" s="42" t="s">
        <v>46</v>
      </c>
      <c r="J24" t="s">
        <v>341</v>
      </c>
      <c r="K24">
        <v>4.2276033638350166</v>
      </c>
      <c r="L24">
        <v>6.2808112071565656</v>
      </c>
      <c r="N24">
        <v>6.617549160210328</v>
      </c>
      <c r="O24">
        <v>5.4639496693542302</v>
      </c>
      <c r="P24" s="1">
        <f t="shared" si="0"/>
        <v>5.6474783501390355</v>
      </c>
    </row>
    <row r="25" spans="3:16" x14ac:dyDescent="0.2">
      <c r="C25" t="s">
        <v>342</v>
      </c>
      <c r="D25" s="42">
        <v>28</v>
      </c>
      <c r="E25" s="42">
        <v>24.7</v>
      </c>
      <c r="F25" s="42" t="s">
        <v>46</v>
      </c>
      <c r="J25" t="s">
        <v>342</v>
      </c>
      <c r="K25">
        <v>4.945463552364032</v>
      </c>
      <c r="L25">
        <v>8.0440059641839614</v>
      </c>
      <c r="M25">
        <v>5.0065745733612363</v>
      </c>
      <c r="N25">
        <v>6.3272121924772424</v>
      </c>
      <c r="O25">
        <v>5.2047804502000217</v>
      </c>
      <c r="P25" s="1">
        <f t="shared" si="0"/>
        <v>5.9056073465172991</v>
      </c>
    </row>
    <row r="26" spans="3:16" x14ac:dyDescent="0.2">
      <c r="C26" t="s">
        <v>343</v>
      </c>
      <c r="D26" s="42">
        <v>55</v>
      </c>
      <c r="E26" s="42">
        <v>38.01</v>
      </c>
      <c r="F26" s="42" t="s">
        <v>46</v>
      </c>
      <c r="J26" t="s">
        <v>343</v>
      </c>
      <c r="K26">
        <v>2.6313781405610932</v>
      </c>
      <c r="L26">
        <v>4.0446980235032068</v>
      </c>
      <c r="M26">
        <v>3.5355020551076111</v>
      </c>
      <c r="N26">
        <v>3.6124201409736925</v>
      </c>
      <c r="O26">
        <v>3.3681807182665491</v>
      </c>
      <c r="P26" s="1">
        <f t="shared" si="0"/>
        <v>3.4384358156824306</v>
      </c>
    </row>
    <row r="27" spans="3:16" x14ac:dyDescent="0.2">
      <c r="C27" t="s">
        <v>344</v>
      </c>
      <c r="D27" s="42">
        <v>48</v>
      </c>
      <c r="E27" s="42">
        <v>36.44</v>
      </c>
      <c r="F27" s="42" t="s">
        <v>46</v>
      </c>
      <c r="J27" t="s">
        <v>344</v>
      </c>
      <c r="K27">
        <v>7.0688189082321866</v>
      </c>
      <c r="L27">
        <v>1.8261585767625743</v>
      </c>
      <c r="N27">
        <v>9.9024423969593069</v>
      </c>
      <c r="O27">
        <v>1.2372067498971053</v>
      </c>
      <c r="P27" s="1">
        <f t="shared" si="0"/>
        <v>5.0086566579627938</v>
      </c>
    </row>
    <row r="28" spans="3:16" x14ac:dyDescent="0.2">
      <c r="C28" t="s">
        <v>345</v>
      </c>
      <c r="D28" s="42">
        <v>4</v>
      </c>
      <c r="E28" s="42">
        <v>20.63</v>
      </c>
      <c r="F28" s="42" t="s">
        <v>47</v>
      </c>
      <c r="J28" t="s">
        <v>345</v>
      </c>
      <c r="K28">
        <v>22.416849676586466</v>
      </c>
      <c r="L28">
        <v>22.044534057959911</v>
      </c>
      <c r="N28">
        <v>23.129827186861903</v>
      </c>
      <c r="O28">
        <v>18.38187081788513</v>
      </c>
      <c r="P28" s="1">
        <f t="shared" si="0"/>
        <v>21.493270434823351</v>
      </c>
    </row>
    <row r="29" spans="3:16" x14ac:dyDescent="0.2">
      <c r="C29" t="s">
        <v>346</v>
      </c>
      <c r="D29" s="42">
        <v>51</v>
      </c>
      <c r="E29" s="42">
        <v>28.1</v>
      </c>
      <c r="F29" s="42" t="s">
        <v>46</v>
      </c>
      <c r="J29" t="s">
        <v>346</v>
      </c>
      <c r="K29">
        <v>2.1584554212320151</v>
      </c>
      <c r="L29">
        <v>3.4656993565243854</v>
      </c>
      <c r="N29">
        <v>3.0844974860233796</v>
      </c>
      <c r="O29">
        <v>3.3780602832242188</v>
      </c>
      <c r="P29" s="1">
        <f t="shared" si="0"/>
        <v>3.0216781367509995</v>
      </c>
    </row>
    <row r="30" spans="3:16" x14ac:dyDescent="0.2">
      <c r="C30" t="s">
        <v>347</v>
      </c>
      <c r="D30" s="42">
        <v>31</v>
      </c>
      <c r="E30" s="42">
        <v>36.29</v>
      </c>
      <c r="F30" s="42" t="s">
        <v>47</v>
      </c>
      <c r="J30" t="s">
        <v>347</v>
      </c>
      <c r="K30">
        <v>5.7958655735944822</v>
      </c>
      <c r="L30">
        <v>6.4770458571077141</v>
      </c>
      <c r="M30">
        <v>5.1443552952321534</v>
      </c>
      <c r="N30">
        <v>5.1000421931032101</v>
      </c>
      <c r="O30">
        <v>5.6547931760390702</v>
      </c>
      <c r="P30" s="1">
        <f t="shared" si="0"/>
        <v>5.634420419015326</v>
      </c>
    </row>
    <row r="31" spans="3:16" x14ac:dyDescent="0.2">
      <c r="C31" t="s">
        <v>450</v>
      </c>
      <c r="D31" s="42">
        <v>41</v>
      </c>
      <c r="E31" s="42">
        <v>31.63</v>
      </c>
      <c r="F31" s="42" t="s">
        <v>46</v>
      </c>
      <c r="J31" t="s">
        <v>450</v>
      </c>
      <c r="K31">
        <v>14.661726721183124</v>
      </c>
      <c r="L31">
        <v>17.045739433365355</v>
      </c>
      <c r="M31">
        <v>12.830705958287528</v>
      </c>
      <c r="N31">
        <v>17.575230829886131</v>
      </c>
      <c r="O31">
        <v>14.224984763103313</v>
      </c>
      <c r="P31" s="1">
        <f t="shared" si="0"/>
        <v>15.26767754116509</v>
      </c>
    </row>
    <row r="32" spans="3:16" x14ac:dyDescent="0.2">
      <c r="C32" t="s">
        <v>348</v>
      </c>
      <c r="D32" s="42">
        <v>64</v>
      </c>
      <c r="E32" s="42">
        <v>32.39</v>
      </c>
      <c r="F32" s="42" t="s">
        <v>47</v>
      </c>
      <c r="J32" t="s">
        <v>348</v>
      </c>
      <c r="K32">
        <v>4.4468591544414462</v>
      </c>
      <c r="L32">
        <v>8.4426869981428077</v>
      </c>
      <c r="M32">
        <v>5.9004404347879662</v>
      </c>
      <c r="N32">
        <v>7.0133230449871746</v>
      </c>
      <c r="O32">
        <v>6.0000735638259224</v>
      </c>
      <c r="P32" s="1">
        <f t="shared" si="0"/>
        <v>6.3606766392370631</v>
      </c>
    </row>
    <row r="33" spans="3:16" x14ac:dyDescent="0.2">
      <c r="C33" t="s">
        <v>349</v>
      </c>
      <c r="D33" s="42">
        <v>51</v>
      </c>
      <c r="E33" s="42">
        <v>33.01</v>
      </c>
      <c r="F33" s="42" t="s">
        <v>46</v>
      </c>
      <c r="J33" t="s">
        <v>349</v>
      </c>
      <c r="K33">
        <v>9.6678544085766376</v>
      </c>
      <c r="L33">
        <v>12.621644977165413</v>
      </c>
      <c r="M33">
        <v>11.334858304740118</v>
      </c>
      <c r="N33">
        <v>14.62674120268967</v>
      </c>
      <c r="O33">
        <v>9.2226587390827266</v>
      </c>
      <c r="P33" s="1">
        <f t="shared" si="0"/>
        <v>11.494751526450914</v>
      </c>
    </row>
    <row r="34" spans="3:16" x14ac:dyDescent="0.2">
      <c r="C34" t="s">
        <v>350</v>
      </c>
      <c r="D34" s="42">
        <v>48</v>
      </c>
      <c r="E34" s="42">
        <v>29.45</v>
      </c>
      <c r="F34" s="42" t="s">
        <v>46</v>
      </c>
      <c r="J34" t="s">
        <v>350</v>
      </c>
      <c r="K34">
        <v>5.0694920479495789</v>
      </c>
      <c r="L34">
        <v>9.3830403466294996</v>
      </c>
      <c r="M34">
        <v>5.9805280187687506</v>
      </c>
      <c r="N34">
        <v>7.0678808588332176</v>
      </c>
      <c r="O34">
        <v>5.3810066858037757</v>
      </c>
      <c r="P34" s="1">
        <f t="shared" si="0"/>
        <v>6.5763895915969641</v>
      </c>
    </row>
    <row r="35" spans="3:16" x14ac:dyDescent="0.2">
      <c r="C35" t="s">
        <v>351</v>
      </c>
      <c r="D35" s="42">
        <v>42</v>
      </c>
      <c r="E35" s="42">
        <v>28.85</v>
      </c>
      <c r="F35" s="42" t="s">
        <v>47</v>
      </c>
      <c r="J35" t="s">
        <v>351</v>
      </c>
      <c r="K35">
        <v>3.257144925022418</v>
      </c>
      <c r="L35">
        <v>4.4241931270903905</v>
      </c>
      <c r="M35">
        <v>2.5112800976156868</v>
      </c>
      <c r="N35">
        <v>3.5459514662200888</v>
      </c>
      <c r="O35">
        <v>2.8933793638010838</v>
      </c>
      <c r="P35" s="1">
        <f t="shared" si="0"/>
        <v>3.3263897959499338</v>
      </c>
    </row>
    <row r="36" spans="3:16" x14ac:dyDescent="0.2">
      <c r="C36" t="s">
        <v>352</v>
      </c>
      <c r="D36" s="42">
        <v>21</v>
      </c>
      <c r="E36" s="42">
        <v>30.05</v>
      </c>
      <c r="F36" s="42" t="s">
        <v>46</v>
      </c>
      <c r="J36" t="s">
        <v>352</v>
      </c>
      <c r="K36">
        <v>6.4508706538929053</v>
      </c>
      <c r="L36">
        <v>5.9592253096289598</v>
      </c>
      <c r="M36">
        <v>5.6824865476474598</v>
      </c>
      <c r="N36">
        <v>7.9832826606450409</v>
      </c>
      <c r="O36">
        <v>9.6828303437974821</v>
      </c>
      <c r="P36" s="1">
        <f t="shared" si="0"/>
        <v>7.1517391031223694</v>
      </c>
    </row>
    <row r="37" spans="3:16" x14ac:dyDescent="0.2">
      <c r="C37" t="s">
        <v>353</v>
      </c>
      <c r="D37" s="42">
        <v>38</v>
      </c>
      <c r="E37" s="42">
        <v>24.17</v>
      </c>
      <c r="F37" s="42" t="s">
        <v>47</v>
      </c>
      <c r="J37" t="s">
        <v>353</v>
      </c>
      <c r="K37">
        <v>48.708067731183164</v>
      </c>
      <c r="L37">
        <v>49.146953174161794</v>
      </c>
      <c r="N37">
        <v>48.500227714664163</v>
      </c>
      <c r="O37">
        <v>54.910135359313834</v>
      </c>
      <c r="P37" s="1">
        <f t="shared" si="0"/>
        <v>50.316345994830741</v>
      </c>
    </row>
    <row r="38" spans="3:16" x14ac:dyDescent="0.2">
      <c r="C38" t="s">
        <v>354</v>
      </c>
      <c r="D38" s="42">
        <v>53</v>
      </c>
      <c r="E38" s="42">
        <v>31</v>
      </c>
      <c r="F38" s="42" t="s">
        <v>47</v>
      </c>
      <c r="J38" t="s">
        <v>354</v>
      </c>
      <c r="K38">
        <v>4.6751189203674048</v>
      </c>
      <c r="L38">
        <v>7.446124189722096</v>
      </c>
      <c r="M38">
        <v>7.0362070203937295</v>
      </c>
      <c r="N38">
        <v>6.7833766365426733</v>
      </c>
      <c r="O38">
        <v>5.1454741721963915</v>
      </c>
      <c r="P38" s="1">
        <f t="shared" si="0"/>
        <v>6.2172601878444587</v>
      </c>
    </row>
    <row r="39" spans="3:16" x14ac:dyDescent="0.2">
      <c r="C39" t="s">
        <v>355</v>
      </c>
      <c r="D39" s="42">
        <v>49</v>
      </c>
      <c r="E39" s="42">
        <v>30.12</v>
      </c>
      <c r="F39" s="42" t="s">
        <v>47</v>
      </c>
      <c r="J39" t="s">
        <v>355</v>
      </c>
      <c r="K39">
        <v>5.2795882650824097</v>
      </c>
      <c r="L39">
        <v>7.823258543114747</v>
      </c>
      <c r="M39">
        <v>6.3140460122220654</v>
      </c>
      <c r="N39">
        <v>6.2100668539218251</v>
      </c>
      <c r="O39">
        <v>6.7249279736589376</v>
      </c>
      <c r="P39" s="1">
        <f t="shared" si="0"/>
        <v>6.4703775295999959</v>
      </c>
    </row>
    <row r="40" spans="3:16" x14ac:dyDescent="0.2">
      <c r="C40" t="s">
        <v>356</v>
      </c>
      <c r="D40" s="42">
        <v>19</v>
      </c>
      <c r="E40" s="42">
        <v>18.010000000000002</v>
      </c>
      <c r="F40" s="42" t="s">
        <v>46</v>
      </c>
      <c r="J40" t="s">
        <v>356</v>
      </c>
      <c r="K40">
        <v>4.3050543889445994</v>
      </c>
      <c r="L40">
        <v>5.5991352016471376</v>
      </c>
      <c r="N40">
        <v>5.7784537730030827</v>
      </c>
      <c r="O40">
        <v>4.8211967923078305</v>
      </c>
      <c r="P40" s="1">
        <f t="shared" si="0"/>
        <v>5.1259600389756628</v>
      </c>
    </row>
    <row r="41" spans="3:16" x14ac:dyDescent="0.2">
      <c r="C41" t="s">
        <v>357</v>
      </c>
      <c r="D41" s="42">
        <v>23</v>
      </c>
      <c r="E41" s="42">
        <v>22.5</v>
      </c>
      <c r="F41" s="42" t="s">
        <v>47</v>
      </c>
      <c r="J41" t="s">
        <v>357</v>
      </c>
      <c r="K41">
        <v>5.2336768008321943</v>
      </c>
      <c r="L41">
        <v>8.3420828085317833</v>
      </c>
      <c r="N41">
        <v>6.4012377231367639</v>
      </c>
      <c r="O41">
        <v>5.3993009658711921</v>
      </c>
      <c r="P41" s="1">
        <f t="shared" si="0"/>
        <v>6.344074574592983</v>
      </c>
    </row>
    <row r="42" spans="3:16" x14ac:dyDescent="0.2">
      <c r="C42" t="s">
        <v>358</v>
      </c>
      <c r="D42" s="42">
        <v>5</v>
      </c>
      <c r="E42" s="42">
        <v>15.71</v>
      </c>
      <c r="F42" s="42" t="s">
        <v>46</v>
      </c>
      <c r="J42" t="s">
        <v>358</v>
      </c>
      <c r="K42">
        <v>26.492103894664872</v>
      </c>
      <c r="L42">
        <v>26.041556683774971</v>
      </c>
      <c r="N42">
        <v>28.193527550432549</v>
      </c>
      <c r="O42">
        <v>26.623057588606819</v>
      </c>
      <c r="P42" s="1">
        <f t="shared" si="0"/>
        <v>26.837561429369806</v>
      </c>
    </row>
    <row r="43" spans="3:16" x14ac:dyDescent="0.2">
      <c r="C43" t="s">
        <v>359</v>
      </c>
      <c r="D43" s="42">
        <v>22</v>
      </c>
      <c r="E43" s="42">
        <v>26.52</v>
      </c>
      <c r="F43" s="42" t="s">
        <v>47</v>
      </c>
      <c r="J43" t="s">
        <v>359</v>
      </c>
      <c r="K43">
        <v>13.784458932747503</v>
      </c>
      <c r="L43">
        <v>16.115982772769232</v>
      </c>
      <c r="M43">
        <v>13.252007682611449</v>
      </c>
      <c r="N43">
        <v>13.302827018287511</v>
      </c>
      <c r="O43">
        <v>13.080455380246361</v>
      </c>
      <c r="P43" s="1">
        <f t="shared" si="0"/>
        <v>13.907146357332412</v>
      </c>
    </row>
    <row r="44" spans="3:16" x14ac:dyDescent="0.2">
      <c r="P44" s="1"/>
    </row>
    <row r="45" spans="3:16" x14ac:dyDescent="0.2">
      <c r="P45" s="1"/>
    </row>
    <row r="46" spans="3:16" x14ac:dyDescent="0.2">
      <c r="P46" s="1"/>
    </row>
    <row r="47" spans="3:16" x14ac:dyDescent="0.2">
      <c r="P47" s="1"/>
    </row>
    <row r="48" spans="3:16" x14ac:dyDescent="0.2">
      <c r="P48" s="1"/>
    </row>
    <row r="49" spans="1:16" x14ac:dyDescent="0.2">
      <c r="P49" s="1"/>
    </row>
    <row r="50" spans="1:16" x14ac:dyDescent="0.2">
      <c r="P50" s="1"/>
    </row>
    <row r="51" spans="1:16" x14ac:dyDescent="0.2">
      <c r="A51" t="s">
        <v>534</v>
      </c>
      <c r="B51" t="s">
        <v>361</v>
      </c>
      <c r="C51" t="s">
        <v>55</v>
      </c>
      <c r="D51" s="1" t="s">
        <v>315</v>
      </c>
      <c r="E51" s="40" t="s">
        <v>316</v>
      </c>
      <c r="F51" s="1" t="s">
        <v>45</v>
      </c>
      <c r="H51" t="s">
        <v>534</v>
      </c>
      <c r="I51" t="s">
        <v>361</v>
      </c>
      <c r="K51" t="s">
        <v>174</v>
      </c>
      <c r="L51" t="s">
        <v>175</v>
      </c>
      <c r="M51" t="s">
        <v>176</v>
      </c>
      <c r="N51" t="s">
        <v>177</v>
      </c>
      <c r="O51" t="s">
        <v>178</v>
      </c>
      <c r="P51" s="1" t="s">
        <v>11</v>
      </c>
    </row>
    <row r="52" spans="1:16" x14ac:dyDescent="0.2">
      <c r="C52" t="s">
        <v>362</v>
      </c>
      <c r="D52" s="42">
        <v>29</v>
      </c>
      <c r="E52" s="42">
        <v>24.5</v>
      </c>
      <c r="F52" s="42" t="s">
        <v>47</v>
      </c>
      <c r="J52" t="s">
        <v>362</v>
      </c>
      <c r="K52">
        <v>2.8143156482594986</v>
      </c>
      <c r="L52">
        <v>3.4296221833010767</v>
      </c>
      <c r="M52">
        <v>2.4253441246841549</v>
      </c>
      <c r="N52">
        <v>3.0543628496243191</v>
      </c>
      <c r="O52">
        <v>2.2382153689241266</v>
      </c>
      <c r="P52" s="1">
        <f t="shared" ref="P52:P59" si="1">AVERAGE(K52:O52)</f>
        <v>2.7923720349586354</v>
      </c>
    </row>
    <row r="53" spans="1:16" x14ac:dyDescent="0.2">
      <c r="C53" t="s">
        <v>364</v>
      </c>
      <c r="D53" s="42">
        <v>24</v>
      </c>
      <c r="E53" s="42">
        <v>31.9</v>
      </c>
      <c r="F53" s="42" t="s">
        <v>46</v>
      </c>
      <c r="J53" t="s">
        <v>364</v>
      </c>
      <c r="K53">
        <v>12.891377793091474</v>
      </c>
      <c r="L53">
        <v>16.761366132220516</v>
      </c>
      <c r="M53">
        <v>15.985691015046712</v>
      </c>
      <c r="N53">
        <v>17.327841623030572</v>
      </c>
      <c r="O53">
        <v>14.730742479965905</v>
      </c>
      <c r="P53" s="1">
        <f t="shared" si="1"/>
        <v>15.539403808671034</v>
      </c>
    </row>
    <row r="54" spans="1:16" x14ac:dyDescent="0.2">
      <c r="C54" t="s">
        <v>365</v>
      </c>
      <c r="D54" s="42">
        <v>3</v>
      </c>
      <c r="E54" s="42">
        <v>14.9</v>
      </c>
      <c r="F54" s="42" t="s">
        <v>47</v>
      </c>
      <c r="J54" t="s">
        <v>365</v>
      </c>
      <c r="K54">
        <v>17.597457513504192</v>
      </c>
      <c r="L54">
        <v>22.551080251188001</v>
      </c>
      <c r="M54">
        <v>21.24553796717062</v>
      </c>
      <c r="N54">
        <v>19.211246023474434</v>
      </c>
      <c r="O54">
        <v>16.867817673539871</v>
      </c>
      <c r="P54" s="1">
        <f t="shared" si="1"/>
        <v>19.494627885775422</v>
      </c>
    </row>
    <row r="55" spans="1:16" x14ac:dyDescent="0.2">
      <c r="C55" t="s">
        <v>366</v>
      </c>
      <c r="D55" s="42">
        <v>30</v>
      </c>
      <c r="E55" s="42">
        <v>25.21</v>
      </c>
      <c r="F55" s="42" t="s">
        <v>47</v>
      </c>
      <c r="J55" t="s">
        <v>366</v>
      </c>
      <c r="K55">
        <v>31.464277481708038</v>
      </c>
      <c r="L55">
        <v>32.304523312860745</v>
      </c>
      <c r="M55">
        <v>38.88936072466587</v>
      </c>
      <c r="N55">
        <v>31.26798261262773</v>
      </c>
      <c r="O55">
        <v>30.872732124257301</v>
      </c>
      <c r="P55" s="1">
        <f t="shared" si="1"/>
        <v>32.959775251223938</v>
      </c>
    </row>
    <row r="56" spans="1:16" x14ac:dyDescent="0.2">
      <c r="C56" t="s">
        <v>367</v>
      </c>
      <c r="D56" s="42">
        <v>30</v>
      </c>
      <c r="E56" s="42">
        <v>23.7</v>
      </c>
      <c r="F56" s="42" t="s">
        <v>47</v>
      </c>
      <c r="J56" t="s">
        <v>367</v>
      </c>
      <c r="K56">
        <v>2.6375114172382834</v>
      </c>
      <c r="L56">
        <v>4.7303643934144075</v>
      </c>
      <c r="M56">
        <v>5.0177052459836267</v>
      </c>
      <c r="N56">
        <v>3.6705815633143799</v>
      </c>
      <c r="O56">
        <v>4.1005079250858971</v>
      </c>
      <c r="P56" s="1">
        <f t="shared" si="1"/>
        <v>4.0313341090073189</v>
      </c>
    </row>
    <row r="57" spans="1:16" x14ac:dyDescent="0.2">
      <c r="C57" t="s">
        <v>368</v>
      </c>
      <c r="D57" s="42">
        <v>22</v>
      </c>
      <c r="E57" s="42">
        <v>29.8</v>
      </c>
      <c r="F57" s="42" t="s">
        <v>47</v>
      </c>
      <c r="J57" t="s">
        <v>368</v>
      </c>
      <c r="K57">
        <v>3.8371594263988893</v>
      </c>
      <c r="L57">
        <v>6.8760658860695383</v>
      </c>
      <c r="M57">
        <v>6.1030910698553793</v>
      </c>
      <c r="N57">
        <v>7.3815169013242441</v>
      </c>
      <c r="O57">
        <v>5.9361729353812436</v>
      </c>
      <c r="P57" s="1">
        <f t="shared" si="1"/>
        <v>6.026801243805858</v>
      </c>
    </row>
    <row r="58" spans="1:16" x14ac:dyDescent="0.2">
      <c r="C58" t="s">
        <v>369</v>
      </c>
      <c r="D58" s="47">
        <v>18</v>
      </c>
      <c r="E58" s="47">
        <v>24.3</v>
      </c>
      <c r="F58" s="47" t="s">
        <v>47</v>
      </c>
      <c r="J58" t="s">
        <v>369</v>
      </c>
      <c r="K58">
        <v>25.096725422176075</v>
      </c>
      <c r="L58">
        <v>30.470804995499382</v>
      </c>
      <c r="N58">
        <v>28.525326050759364</v>
      </c>
      <c r="O58">
        <v>1.2372067498971053</v>
      </c>
      <c r="P58" s="1">
        <f t="shared" si="1"/>
        <v>21.332515804582982</v>
      </c>
    </row>
    <row r="59" spans="1:16" x14ac:dyDescent="0.2">
      <c r="C59" t="s">
        <v>370</v>
      </c>
      <c r="D59" s="47">
        <v>23</v>
      </c>
      <c r="E59" s="47">
        <v>28.6</v>
      </c>
      <c r="F59" s="47" t="s">
        <v>47</v>
      </c>
      <c r="J59" t="s">
        <v>370</v>
      </c>
      <c r="K59">
        <v>13.193307613534101</v>
      </c>
      <c r="L59">
        <v>13.894770703704106</v>
      </c>
      <c r="M59">
        <v>13.752297757050234</v>
      </c>
      <c r="N59">
        <v>17.166991589882645</v>
      </c>
      <c r="O59">
        <v>12.740314699705563</v>
      </c>
      <c r="P59" s="1">
        <f t="shared" si="1"/>
        <v>14.149536472775329</v>
      </c>
    </row>
    <row r="60" spans="1:16" x14ac:dyDescent="0.2">
      <c r="C60" t="s">
        <v>371</v>
      </c>
      <c r="D60" s="42">
        <v>27</v>
      </c>
      <c r="E60" s="42">
        <v>26.2</v>
      </c>
      <c r="F60" s="42" t="s">
        <v>46</v>
      </c>
      <c r="J60" t="s">
        <v>371</v>
      </c>
      <c r="K60">
        <v>17.324688201428287</v>
      </c>
      <c r="L60">
        <v>14.151441277034282</v>
      </c>
      <c r="N60">
        <v>20.894219623154665</v>
      </c>
      <c r="O60">
        <v>17.501948550645267</v>
      </c>
      <c r="P60" s="1">
        <v>17.468074413065626</v>
      </c>
    </row>
    <row r="61" spans="1:16" x14ac:dyDescent="0.2">
      <c r="C61" t="s">
        <v>372</v>
      </c>
      <c r="D61" s="42">
        <v>30</v>
      </c>
      <c r="E61" s="42">
        <v>26.2</v>
      </c>
      <c r="F61" s="42" t="s">
        <v>47</v>
      </c>
      <c r="J61" t="s">
        <v>372</v>
      </c>
      <c r="K61">
        <v>36.72665756464189</v>
      </c>
      <c r="L61">
        <v>27.037404077463478</v>
      </c>
      <c r="M61">
        <v>40.004282213744382</v>
      </c>
      <c r="N61">
        <v>40.421958213428553</v>
      </c>
      <c r="O61">
        <v>37.487092040068184</v>
      </c>
      <c r="P61" s="1">
        <v>36.335478821869302</v>
      </c>
    </row>
    <row r="62" spans="1:16" x14ac:dyDescent="0.2">
      <c r="C62" t="s">
        <v>451</v>
      </c>
      <c r="D62" s="47">
        <v>19</v>
      </c>
      <c r="E62" s="47">
        <v>23.1</v>
      </c>
      <c r="F62" s="47" t="s">
        <v>47</v>
      </c>
      <c r="J62" t="s">
        <v>451</v>
      </c>
      <c r="K62">
        <v>10.133775489698371</v>
      </c>
      <c r="L62">
        <v>9.6076144062821687</v>
      </c>
      <c r="N62">
        <v>10.71488980062399</v>
      </c>
      <c r="O62">
        <v>11.167190527957096</v>
      </c>
      <c r="P62" s="1">
        <v>10.405867556140405</v>
      </c>
    </row>
    <row r="63" spans="1:16" x14ac:dyDescent="0.2">
      <c r="C63" t="s">
        <v>373</v>
      </c>
      <c r="D63" s="42">
        <v>21</v>
      </c>
      <c r="E63" s="42">
        <v>25.59</v>
      </c>
      <c r="F63" s="42" t="s">
        <v>47</v>
      </c>
      <c r="J63" t="s">
        <v>373</v>
      </c>
      <c r="K63">
        <v>33.158683403795912</v>
      </c>
      <c r="L63">
        <v>32.839706416027624</v>
      </c>
      <c r="M63">
        <v>31.003348565543138</v>
      </c>
      <c r="N63">
        <v>35.268396462108036</v>
      </c>
      <c r="O63">
        <v>30.541194149652075</v>
      </c>
      <c r="P63" s="1">
        <v>32.562265799425361</v>
      </c>
    </row>
    <row r="64" spans="1:16" x14ac:dyDescent="0.2">
      <c r="C64" t="s">
        <v>374</v>
      </c>
      <c r="D64" s="42">
        <v>15</v>
      </c>
      <c r="E64" s="42">
        <v>23.59</v>
      </c>
      <c r="F64" s="42" t="s">
        <v>47</v>
      </c>
      <c r="J64" t="s">
        <v>374</v>
      </c>
      <c r="K64">
        <v>41.528484140879613</v>
      </c>
      <c r="L64">
        <v>38.158137740783403</v>
      </c>
      <c r="M64">
        <v>40.057560823734363</v>
      </c>
      <c r="N64">
        <v>40.456586941421996</v>
      </c>
      <c r="O64">
        <v>38.504463185574735</v>
      </c>
      <c r="P64" s="1">
        <v>39.741046566478829</v>
      </c>
    </row>
    <row r="65" spans="1:16" x14ac:dyDescent="0.2">
      <c r="C65" t="s">
        <v>452</v>
      </c>
      <c r="D65" s="42">
        <v>21</v>
      </c>
      <c r="E65" s="42">
        <v>25.66</v>
      </c>
      <c r="F65" s="42" t="s">
        <v>46</v>
      </c>
      <c r="J65" t="s">
        <v>452</v>
      </c>
      <c r="K65">
        <v>7.474654422367994</v>
      </c>
      <c r="L65">
        <v>9.5615307263493055</v>
      </c>
      <c r="M65">
        <v>9.5693869279227748</v>
      </c>
      <c r="N65">
        <v>10.943106368581672</v>
      </c>
      <c r="O65">
        <v>8.410556327349461</v>
      </c>
      <c r="P65" s="1">
        <v>9.1918469545142418</v>
      </c>
    </row>
    <row r="66" spans="1:16" x14ac:dyDescent="0.2">
      <c r="C66" t="s">
        <v>615</v>
      </c>
      <c r="D66" s="42">
        <v>7</v>
      </c>
      <c r="E66" s="42">
        <v>14.9</v>
      </c>
      <c r="F66" s="42" t="s">
        <v>47</v>
      </c>
      <c r="J66" t="s">
        <v>614</v>
      </c>
      <c r="K66">
        <v>16.173895072602907</v>
      </c>
      <c r="L66">
        <v>16.128840994415594</v>
      </c>
      <c r="N66">
        <v>15.311700110238409</v>
      </c>
      <c r="O66">
        <v>14.114916729708224</v>
      </c>
      <c r="P66" s="1">
        <v>15.432338226741283</v>
      </c>
    </row>
    <row r="67" spans="1:16" x14ac:dyDescent="0.2">
      <c r="P67" s="1"/>
    </row>
    <row r="68" spans="1:16" x14ac:dyDescent="0.2">
      <c r="P68" s="1"/>
    </row>
    <row r="69" spans="1:16" x14ac:dyDescent="0.2">
      <c r="P69" s="1"/>
    </row>
    <row r="70" spans="1:16" x14ac:dyDescent="0.2">
      <c r="A70" t="s">
        <v>377</v>
      </c>
      <c r="B70" t="s">
        <v>234</v>
      </c>
      <c r="C70" t="s">
        <v>55</v>
      </c>
      <c r="D70" s="1" t="s">
        <v>315</v>
      </c>
      <c r="E70" s="40" t="s">
        <v>316</v>
      </c>
      <c r="F70" s="1" t="s">
        <v>45</v>
      </c>
      <c r="G70" s="1" t="s">
        <v>375</v>
      </c>
      <c r="H70" t="s">
        <v>377</v>
      </c>
      <c r="I70" t="s">
        <v>234</v>
      </c>
      <c r="K70" t="s">
        <v>174</v>
      </c>
      <c r="L70" t="s">
        <v>175</v>
      </c>
      <c r="M70" t="s">
        <v>176</v>
      </c>
      <c r="N70" t="s">
        <v>177</v>
      </c>
      <c r="O70" t="s">
        <v>178</v>
      </c>
      <c r="P70" s="1" t="s">
        <v>11</v>
      </c>
    </row>
    <row r="71" spans="1:16" x14ac:dyDescent="0.2">
      <c r="C71" t="s">
        <v>376</v>
      </c>
      <c r="D71" s="42">
        <v>47</v>
      </c>
      <c r="E71" s="42">
        <v>32.200000000000003</v>
      </c>
      <c r="F71" s="42" t="s">
        <v>47</v>
      </c>
      <c r="G71" s="42">
        <v>20</v>
      </c>
      <c r="J71" t="s">
        <v>376</v>
      </c>
      <c r="K71">
        <v>25.649058805012238</v>
      </c>
      <c r="L71">
        <v>29.759092738298435</v>
      </c>
      <c r="M71">
        <v>26.628949847401998</v>
      </c>
      <c r="N71">
        <v>32.193843875886358</v>
      </c>
      <c r="O71">
        <v>25.184291370576659</v>
      </c>
      <c r="P71" s="1">
        <f>AVERAGE(K71:O71)</f>
        <v>27.88304732743514</v>
      </c>
    </row>
    <row r="72" spans="1:16" x14ac:dyDescent="0.2">
      <c r="C72" t="s">
        <v>378</v>
      </c>
      <c r="D72" s="42">
        <v>42</v>
      </c>
      <c r="E72" s="42">
        <v>36.799999999999997</v>
      </c>
      <c r="F72" s="42" t="s">
        <v>46</v>
      </c>
      <c r="G72" s="42" t="s">
        <v>379</v>
      </c>
      <c r="J72" t="s">
        <v>378</v>
      </c>
      <c r="K72">
        <v>14.163541309173521</v>
      </c>
      <c r="L72">
        <v>13.274336069306418</v>
      </c>
      <c r="M72">
        <v>10.248440766572228</v>
      </c>
      <c r="N72">
        <v>12.66110845751308</v>
      </c>
      <c r="O72">
        <v>9.7664768355895113</v>
      </c>
      <c r="P72" s="1">
        <f>AVERAGE(K72:O72)</f>
        <v>12.022780687630952</v>
      </c>
    </row>
    <row r="73" spans="1:16" x14ac:dyDescent="0.2">
      <c r="C73" t="s">
        <v>380</v>
      </c>
      <c r="D73" s="42">
        <v>28</v>
      </c>
      <c r="E73" s="42">
        <v>41.6</v>
      </c>
      <c r="F73" s="42" t="s">
        <v>46</v>
      </c>
      <c r="G73" s="42">
        <v>5</v>
      </c>
      <c r="J73" t="s">
        <v>380</v>
      </c>
      <c r="K73">
        <v>3.8716090598145017</v>
      </c>
      <c r="L73">
        <v>4.9464401639404061</v>
      </c>
      <c r="M73">
        <v>4.9702407163041498</v>
      </c>
      <c r="N73">
        <v>4.5455916352225003</v>
      </c>
      <c r="O73">
        <v>3.8801547998699668</v>
      </c>
      <c r="P73" s="1">
        <f>AVERAGE(K73:O73)</f>
        <v>4.4428072750303054</v>
      </c>
    </row>
    <row r="74" spans="1:16" x14ac:dyDescent="0.2">
      <c r="C74" t="s">
        <v>381</v>
      </c>
      <c r="D74" s="42">
        <v>59</v>
      </c>
      <c r="E74" s="42">
        <v>38.270000000000003</v>
      </c>
      <c r="F74" s="42" t="s">
        <v>46</v>
      </c>
      <c r="G74" s="42" t="s">
        <v>382</v>
      </c>
      <c r="J74" t="s">
        <v>381</v>
      </c>
      <c r="K74">
        <v>33.512105738482937</v>
      </c>
      <c r="L74">
        <v>37.23139358366852</v>
      </c>
      <c r="M74">
        <v>44.493210944602481</v>
      </c>
      <c r="N74">
        <v>38.48269511050556</v>
      </c>
      <c r="O74">
        <v>41.926902219211115</v>
      </c>
      <c r="P74" s="1">
        <f>AVERAGE(K74:O74)</f>
        <v>39.129261519294118</v>
      </c>
    </row>
    <row r="75" spans="1:16" x14ac:dyDescent="0.2">
      <c r="C75" t="s">
        <v>383</v>
      </c>
      <c r="D75" s="42">
        <v>56</v>
      </c>
      <c r="E75" s="42">
        <v>26.48</v>
      </c>
      <c r="F75" s="42" t="s">
        <v>47</v>
      </c>
      <c r="G75" s="42" t="s">
        <v>384</v>
      </c>
      <c r="J75" t="s">
        <v>383</v>
      </c>
      <c r="K75">
        <v>14.294434445754368</v>
      </c>
      <c r="L75">
        <v>18.794910366655831</v>
      </c>
      <c r="N75">
        <v>16.545227328606746</v>
      </c>
      <c r="O75">
        <v>16.09949017767612</v>
      </c>
      <c r="P75" s="1">
        <f t="shared" ref="P75:P96" si="2">AVERAGE(K75:O75)</f>
        <v>16.433515579673266</v>
      </c>
    </row>
    <row r="76" spans="1:16" x14ac:dyDescent="0.2">
      <c r="C76" t="s">
        <v>385</v>
      </c>
      <c r="D76" s="42">
        <v>40</v>
      </c>
      <c r="E76" s="42">
        <v>37.47</v>
      </c>
      <c r="F76" s="42" t="s">
        <v>47</v>
      </c>
      <c r="G76" s="42">
        <v>3</v>
      </c>
      <c r="J76" t="s">
        <v>385</v>
      </c>
      <c r="K76">
        <v>22.194591812237391</v>
      </c>
      <c r="L76">
        <v>15.958589226143944</v>
      </c>
      <c r="M76">
        <v>16.444051203583928</v>
      </c>
      <c r="N76">
        <v>24.276326894309129</v>
      </c>
      <c r="O76">
        <v>20.514826668595116</v>
      </c>
      <c r="P76" s="1">
        <f t="shared" si="2"/>
        <v>19.877677160973903</v>
      </c>
    </row>
    <row r="77" spans="1:16" x14ac:dyDescent="0.2">
      <c r="C77" t="s">
        <v>386</v>
      </c>
      <c r="D77" s="42">
        <v>55</v>
      </c>
      <c r="E77" s="42">
        <v>17.09</v>
      </c>
      <c r="F77" s="42" t="s">
        <v>47</v>
      </c>
      <c r="G77" s="42">
        <v>16</v>
      </c>
      <c r="J77" t="s">
        <v>386</v>
      </c>
      <c r="K77">
        <v>38.953947137934932</v>
      </c>
      <c r="L77">
        <v>39.829427560865668</v>
      </c>
      <c r="M77">
        <v>43.230211727344553</v>
      </c>
      <c r="N77">
        <v>44.767546510029355</v>
      </c>
      <c r="O77">
        <v>48.973437944814883</v>
      </c>
      <c r="P77" s="1">
        <f t="shared" si="2"/>
        <v>43.15091417619788</v>
      </c>
    </row>
    <row r="78" spans="1:16" x14ac:dyDescent="0.2">
      <c r="C78" t="s">
        <v>387</v>
      </c>
      <c r="D78" s="42">
        <v>52</v>
      </c>
      <c r="E78" s="42">
        <v>28.38</v>
      </c>
      <c r="F78" s="42" t="s">
        <v>46</v>
      </c>
      <c r="G78" s="42">
        <v>10</v>
      </c>
      <c r="J78" t="s">
        <v>387</v>
      </c>
      <c r="K78">
        <v>16.427289170590917</v>
      </c>
      <c r="L78">
        <v>13.389744481114993</v>
      </c>
      <c r="N78">
        <v>15.667668562708299</v>
      </c>
      <c r="O78">
        <v>15.831327864766893</v>
      </c>
      <c r="P78" s="1">
        <f t="shared" si="2"/>
        <v>15.329007519795276</v>
      </c>
    </row>
    <row r="79" spans="1:16" x14ac:dyDescent="0.2">
      <c r="C79" t="s">
        <v>388</v>
      </c>
      <c r="D79" s="42">
        <v>45</v>
      </c>
      <c r="E79" s="42">
        <v>28.91</v>
      </c>
      <c r="F79" s="42" t="s">
        <v>46</v>
      </c>
      <c r="G79" s="42">
        <v>20</v>
      </c>
      <c r="J79" t="s">
        <v>388</v>
      </c>
      <c r="K79">
        <v>9.4573898751845231</v>
      </c>
      <c r="L79">
        <v>10.55230043699399</v>
      </c>
      <c r="M79">
        <v>7.3272697565492066</v>
      </c>
      <c r="N79">
        <v>10.328220955169446</v>
      </c>
      <c r="O79">
        <v>11.096105617199434</v>
      </c>
      <c r="P79" s="1">
        <f t="shared" si="2"/>
        <v>9.7522573282193186</v>
      </c>
    </row>
    <row r="80" spans="1:16" x14ac:dyDescent="0.2">
      <c r="C80" t="s">
        <v>389</v>
      </c>
      <c r="D80" s="42">
        <v>45</v>
      </c>
      <c r="E80" s="42">
        <v>35.619999999999997</v>
      </c>
      <c r="F80" s="42" t="s">
        <v>47</v>
      </c>
      <c r="G80" s="42" t="s">
        <v>390</v>
      </c>
      <c r="J80" t="s">
        <v>389</v>
      </c>
      <c r="K80">
        <v>24.038388414437215</v>
      </c>
      <c r="L80">
        <v>26.359900650027338</v>
      </c>
      <c r="M80">
        <v>20.738848646587879</v>
      </c>
      <c r="N80">
        <v>24.689294400675855</v>
      </c>
      <c r="O80">
        <v>22.777815368035156</v>
      </c>
      <c r="P80" s="1">
        <f t="shared" si="2"/>
        <v>23.720849495952688</v>
      </c>
    </row>
    <row r="81" spans="3:16" x14ac:dyDescent="0.2">
      <c r="C81" t="s">
        <v>391</v>
      </c>
      <c r="D81" s="42">
        <v>48</v>
      </c>
      <c r="E81" s="42">
        <v>39.78</v>
      </c>
      <c r="F81" s="42" t="s">
        <v>46</v>
      </c>
      <c r="G81" s="42" t="s">
        <v>392</v>
      </c>
      <c r="J81" t="s">
        <v>391</v>
      </c>
      <c r="K81">
        <v>6.8651470121283653</v>
      </c>
      <c r="L81">
        <v>7.4004384456414662</v>
      </c>
      <c r="N81">
        <v>7.4648794342756695</v>
      </c>
      <c r="O81">
        <v>8.3117572601528646</v>
      </c>
      <c r="P81" s="1">
        <f t="shared" si="2"/>
        <v>7.5105555380495908</v>
      </c>
    </row>
    <row r="82" spans="3:16" x14ac:dyDescent="0.2">
      <c r="C82" t="s">
        <v>393</v>
      </c>
      <c r="D82" s="42">
        <v>37</v>
      </c>
      <c r="E82" s="42">
        <v>32.81</v>
      </c>
      <c r="F82" s="42" t="s">
        <v>47</v>
      </c>
      <c r="G82" s="42" t="s">
        <v>394</v>
      </c>
      <c r="J82" t="s">
        <v>393</v>
      </c>
      <c r="K82">
        <v>32.115099012880997</v>
      </c>
      <c r="L82">
        <v>33.55874135189093</v>
      </c>
      <c r="N82">
        <v>34.590899877301979</v>
      </c>
      <c r="O82">
        <v>29.763652643525003</v>
      </c>
      <c r="P82" s="1">
        <f t="shared" si="2"/>
        <v>32.50709822139973</v>
      </c>
    </row>
    <row r="83" spans="3:16" x14ac:dyDescent="0.2">
      <c r="C83" t="s">
        <v>396</v>
      </c>
      <c r="D83" s="42">
        <v>50</v>
      </c>
      <c r="E83" s="42">
        <v>35.58</v>
      </c>
      <c r="F83" s="42" t="s">
        <v>46</v>
      </c>
      <c r="G83" s="42" t="s">
        <v>397</v>
      </c>
      <c r="J83" t="s">
        <v>396</v>
      </c>
      <c r="K83">
        <v>13.8259612990846</v>
      </c>
      <c r="L83">
        <v>17.052222412566874</v>
      </c>
      <c r="M83">
        <v>14.78632198564268</v>
      </c>
      <c r="N83">
        <v>14.539168656452604</v>
      </c>
      <c r="O83">
        <v>14.766429815813602</v>
      </c>
      <c r="P83" s="1">
        <f t="shared" si="2"/>
        <v>14.994020833912071</v>
      </c>
    </row>
    <row r="84" spans="3:16" x14ac:dyDescent="0.2">
      <c r="C84" t="s">
        <v>398</v>
      </c>
      <c r="D84" s="42">
        <v>56</v>
      </c>
      <c r="E84" s="42">
        <v>38.700000000000003</v>
      </c>
      <c r="F84" s="42" t="s">
        <v>46</v>
      </c>
      <c r="G84" s="42">
        <v>1</v>
      </c>
      <c r="J84" t="s">
        <v>398</v>
      </c>
      <c r="K84">
        <v>9.0430152900715033</v>
      </c>
      <c r="L84">
        <v>11.431373138467242</v>
      </c>
      <c r="M84">
        <v>8.3029956918206924</v>
      </c>
      <c r="N84">
        <v>9.0354151862942107</v>
      </c>
      <c r="O84">
        <v>7.6229924369491089</v>
      </c>
      <c r="P84" s="1">
        <f t="shared" si="2"/>
        <v>9.0871583487205516</v>
      </c>
    </row>
    <row r="85" spans="3:16" x14ac:dyDescent="0.2">
      <c r="C85" t="s">
        <v>399</v>
      </c>
      <c r="D85" s="42">
        <v>41</v>
      </c>
      <c r="E85" s="42">
        <v>28.83</v>
      </c>
      <c r="F85" s="42" t="s">
        <v>47</v>
      </c>
      <c r="G85" s="42" t="s">
        <v>400</v>
      </c>
      <c r="J85" t="s">
        <v>399</v>
      </c>
      <c r="K85">
        <v>31.421853767931761</v>
      </c>
      <c r="L85">
        <v>32.061564679558174</v>
      </c>
      <c r="N85">
        <v>36.005393183621152</v>
      </c>
      <c r="O85">
        <v>33.830335045059584</v>
      </c>
      <c r="P85" s="1">
        <f t="shared" si="2"/>
        <v>33.329786669042669</v>
      </c>
    </row>
    <row r="86" spans="3:16" x14ac:dyDescent="0.2">
      <c r="C86" t="s">
        <v>401</v>
      </c>
      <c r="D86" s="42">
        <v>55</v>
      </c>
      <c r="E86" s="42">
        <v>28.12</v>
      </c>
      <c r="F86" s="42" t="s">
        <v>47</v>
      </c>
      <c r="G86" s="42" t="s">
        <v>402</v>
      </c>
      <c r="J86" t="s">
        <v>401</v>
      </c>
      <c r="K86">
        <v>13.218026067626576</v>
      </c>
      <c r="L86">
        <v>14.482568291474863</v>
      </c>
      <c r="N86">
        <v>13.630528722906833</v>
      </c>
      <c r="O86">
        <v>16.175823971732584</v>
      </c>
      <c r="P86" s="1">
        <f t="shared" si="2"/>
        <v>14.376736763435213</v>
      </c>
    </row>
    <row r="87" spans="3:16" x14ac:dyDescent="0.2">
      <c r="C87" t="s">
        <v>403</v>
      </c>
      <c r="D87" s="42">
        <v>42</v>
      </c>
      <c r="E87" s="42">
        <v>33</v>
      </c>
      <c r="F87" s="42" t="s">
        <v>47</v>
      </c>
      <c r="G87" s="42" t="s">
        <v>404</v>
      </c>
      <c r="J87" t="s">
        <v>403</v>
      </c>
      <c r="K87">
        <v>30.258539000977791</v>
      </c>
      <c r="L87">
        <v>31.23997771378977</v>
      </c>
      <c r="M87">
        <v>33.621430368100647</v>
      </c>
      <c r="N87">
        <v>31.587934262468011</v>
      </c>
      <c r="O87">
        <v>31.868355090077149</v>
      </c>
      <c r="P87" s="1">
        <f t="shared" si="2"/>
        <v>31.715247287082672</v>
      </c>
    </row>
    <row r="88" spans="3:16" x14ac:dyDescent="0.2">
      <c r="C88" t="s">
        <v>405</v>
      </c>
      <c r="D88" s="42">
        <v>59</v>
      </c>
      <c r="E88" s="42">
        <v>29.49</v>
      </c>
      <c r="F88" s="42" t="s">
        <v>46</v>
      </c>
      <c r="G88" s="42" t="s">
        <v>406</v>
      </c>
      <c r="J88" t="s">
        <v>405</v>
      </c>
      <c r="K88">
        <v>21.195184613821219</v>
      </c>
      <c r="L88">
        <v>20.627102073050974</v>
      </c>
      <c r="M88">
        <v>21.87619414023354</v>
      </c>
      <c r="N88">
        <v>22.699686209507878</v>
      </c>
      <c r="O88">
        <v>17.727571022043875</v>
      </c>
      <c r="P88" s="1">
        <f t="shared" si="2"/>
        <v>20.825147611731495</v>
      </c>
    </row>
    <row r="89" spans="3:16" x14ac:dyDescent="0.2">
      <c r="C89" t="s">
        <v>454</v>
      </c>
      <c r="D89" s="42">
        <v>63</v>
      </c>
      <c r="E89" s="42">
        <v>24.25</v>
      </c>
      <c r="F89" s="42" t="s">
        <v>47</v>
      </c>
      <c r="G89" s="42" t="s">
        <v>404</v>
      </c>
      <c r="J89" t="s">
        <v>454</v>
      </c>
      <c r="K89">
        <v>7.0611796334966641</v>
      </c>
      <c r="L89">
        <v>7.5773124130871379</v>
      </c>
      <c r="M89">
        <v>7.2930616810937465</v>
      </c>
      <c r="N89">
        <v>7.7167287534524203</v>
      </c>
      <c r="O89">
        <v>7.5936405998142851</v>
      </c>
      <c r="P89" s="1">
        <f t="shared" si="2"/>
        <v>7.4483846161888509</v>
      </c>
    </row>
    <row r="90" spans="3:16" x14ac:dyDescent="0.2">
      <c r="C90" t="s">
        <v>407</v>
      </c>
      <c r="D90" s="42">
        <v>46</v>
      </c>
      <c r="E90" s="42">
        <v>28.72</v>
      </c>
      <c r="F90" s="42" t="s">
        <v>47</v>
      </c>
      <c r="G90" s="42" t="s">
        <v>408</v>
      </c>
      <c r="J90" t="s">
        <v>407</v>
      </c>
      <c r="K90">
        <v>17.350474391115874</v>
      </c>
      <c r="L90">
        <v>17.926817346310767</v>
      </c>
      <c r="M90">
        <v>20.872918336297843</v>
      </c>
      <c r="N90">
        <v>18.101476254716612</v>
      </c>
      <c r="O90">
        <v>19.951065806168828</v>
      </c>
      <c r="P90" s="1">
        <f t="shared" si="2"/>
        <v>18.840550426921986</v>
      </c>
    </row>
    <row r="91" spans="3:16" x14ac:dyDescent="0.2">
      <c r="C91" t="s">
        <v>409</v>
      </c>
      <c r="D91" s="42">
        <v>63</v>
      </c>
      <c r="E91" s="42">
        <v>29.6</v>
      </c>
      <c r="F91" s="42" t="s">
        <v>46</v>
      </c>
      <c r="G91" s="42" t="s">
        <v>390</v>
      </c>
      <c r="J91" t="s">
        <v>409</v>
      </c>
      <c r="K91">
        <v>2.4978063228720058</v>
      </c>
      <c r="L91">
        <v>4.5824813636312207</v>
      </c>
      <c r="M91">
        <v>3.3843563349853856</v>
      </c>
      <c r="N91">
        <v>5.3891283826633112</v>
      </c>
      <c r="O91">
        <v>3.6960527405015116</v>
      </c>
      <c r="P91" s="1">
        <f t="shared" si="2"/>
        <v>3.9099650289306864</v>
      </c>
    </row>
    <row r="92" spans="3:16" x14ac:dyDescent="0.2">
      <c r="C92" t="s">
        <v>410</v>
      </c>
      <c r="D92" s="42">
        <v>47</v>
      </c>
      <c r="E92" s="42">
        <v>30.96</v>
      </c>
      <c r="F92" s="42" t="s">
        <v>47</v>
      </c>
      <c r="G92" s="42" t="s">
        <v>411</v>
      </c>
      <c r="J92" t="s">
        <v>410</v>
      </c>
      <c r="K92">
        <v>2.3555995824806102</v>
      </c>
      <c r="L92">
        <v>3.5729375868449127</v>
      </c>
      <c r="M92">
        <v>2.4603230086664514</v>
      </c>
      <c r="N92">
        <v>3.311461295948583</v>
      </c>
      <c r="O92">
        <v>3.2605102458131001</v>
      </c>
      <c r="P92" s="1">
        <f t="shared" si="2"/>
        <v>2.9921663439507311</v>
      </c>
    </row>
    <row r="93" spans="3:16" x14ac:dyDescent="0.2">
      <c r="C93" t="s">
        <v>412</v>
      </c>
      <c r="D93" s="42">
        <v>50</v>
      </c>
      <c r="E93" s="42">
        <v>31.01</v>
      </c>
      <c r="F93" s="42" t="s">
        <v>46</v>
      </c>
      <c r="G93" s="42" t="s">
        <v>413</v>
      </c>
      <c r="J93" t="s">
        <v>412</v>
      </c>
      <c r="K93">
        <v>2.9786463257060589</v>
      </c>
      <c r="L93">
        <v>7.5269064021152161</v>
      </c>
      <c r="N93">
        <v>4.5275470983094666</v>
      </c>
      <c r="O93">
        <v>4.374144920269595</v>
      </c>
      <c r="P93" s="1">
        <f t="shared" si="2"/>
        <v>4.8518111866000844</v>
      </c>
    </row>
    <row r="94" spans="3:16" x14ac:dyDescent="0.2">
      <c r="C94" t="s">
        <v>414</v>
      </c>
      <c r="D94" s="42">
        <v>49</v>
      </c>
      <c r="E94" s="42">
        <v>25.42</v>
      </c>
      <c r="F94" s="42" t="s">
        <v>46</v>
      </c>
      <c r="G94" s="42" t="s">
        <v>404</v>
      </c>
      <c r="J94" t="s">
        <v>414</v>
      </c>
      <c r="K94">
        <v>11.720503757212212</v>
      </c>
      <c r="L94">
        <v>11.547530151360762</v>
      </c>
      <c r="M94">
        <v>11.546480465263405</v>
      </c>
      <c r="N94">
        <v>12.465553161442642</v>
      </c>
      <c r="O94">
        <v>11.519704203463849</v>
      </c>
      <c r="P94" s="1">
        <f t="shared" si="2"/>
        <v>11.759954347748575</v>
      </c>
    </row>
    <row r="95" spans="3:16" x14ac:dyDescent="0.2">
      <c r="C95" t="s">
        <v>415</v>
      </c>
      <c r="D95" s="42">
        <v>43</v>
      </c>
      <c r="E95" s="42">
        <v>23.48</v>
      </c>
      <c r="F95" s="42" t="s">
        <v>47</v>
      </c>
      <c r="G95" s="42" t="s">
        <v>416</v>
      </c>
      <c r="J95" t="s">
        <v>415</v>
      </c>
      <c r="K95">
        <v>20.292226604058055</v>
      </c>
      <c r="L95">
        <v>22.857105091163923</v>
      </c>
      <c r="N95">
        <v>21.296185197857849</v>
      </c>
      <c r="O95">
        <v>18.815695205982504</v>
      </c>
      <c r="P95" s="1">
        <f t="shared" si="2"/>
        <v>20.815303024765583</v>
      </c>
    </row>
    <row r="96" spans="3:16" x14ac:dyDescent="0.2">
      <c r="C96" t="s">
        <v>417</v>
      </c>
      <c r="D96" s="42">
        <v>61</v>
      </c>
      <c r="E96" s="42">
        <v>32.56</v>
      </c>
      <c r="F96" s="42" t="s">
        <v>47</v>
      </c>
      <c r="G96" s="42" t="s">
        <v>418</v>
      </c>
      <c r="J96" t="s">
        <v>417</v>
      </c>
      <c r="K96">
        <v>18.015794215842259</v>
      </c>
      <c r="L96">
        <v>17.512961594008239</v>
      </c>
      <c r="M96">
        <v>16.148077894905196</v>
      </c>
      <c r="N96">
        <v>21.438337613853957</v>
      </c>
      <c r="O96">
        <v>15.150673902098893</v>
      </c>
      <c r="P96" s="1">
        <f t="shared" si="2"/>
        <v>17.653169044141709</v>
      </c>
    </row>
    <row r="97" spans="1:16" x14ac:dyDescent="0.2">
      <c r="P97" s="1"/>
    </row>
    <row r="98" spans="1:16" x14ac:dyDescent="0.2">
      <c r="P98" s="1"/>
    </row>
    <row r="99" spans="1:16" x14ac:dyDescent="0.2">
      <c r="P99" s="1"/>
    </row>
    <row r="100" spans="1:16" x14ac:dyDescent="0.2">
      <c r="C100" t="s">
        <v>55</v>
      </c>
      <c r="D100" s="1" t="s">
        <v>315</v>
      </c>
      <c r="E100" s="40" t="s">
        <v>316</v>
      </c>
      <c r="F100" s="1" t="s">
        <v>45</v>
      </c>
      <c r="G100" s="1" t="s">
        <v>375</v>
      </c>
      <c r="H100" t="s">
        <v>421</v>
      </c>
      <c r="I100" t="s">
        <v>419</v>
      </c>
      <c r="K100" t="s">
        <v>174</v>
      </c>
      <c r="L100" t="s">
        <v>175</v>
      </c>
      <c r="M100" t="s">
        <v>176</v>
      </c>
      <c r="N100" t="s">
        <v>177</v>
      </c>
      <c r="O100" t="s">
        <v>178</v>
      </c>
      <c r="P100" s="1" t="s">
        <v>11</v>
      </c>
    </row>
    <row r="101" spans="1:16" x14ac:dyDescent="0.2">
      <c r="A101" t="s">
        <v>421</v>
      </c>
      <c r="B101" t="s">
        <v>419</v>
      </c>
      <c r="C101" s="22" t="s">
        <v>420</v>
      </c>
      <c r="D101" s="42">
        <v>26</v>
      </c>
      <c r="E101" s="42">
        <v>16.399999999999999</v>
      </c>
      <c r="F101" s="42" t="s">
        <v>47</v>
      </c>
      <c r="G101" s="42">
        <v>5</v>
      </c>
      <c r="J101" t="s">
        <v>420</v>
      </c>
      <c r="K101">
        <v>56.966521158979575</v>
      </c>
      <c r="L101">
        <v>61.368501122611768</v>
      </c>
      <c r="M101">
        <v>69.754878748565829</v>
      </c>
      <c r="N101">
        <v>61.537190537904955</v>
      </c>
      <c r="O101">
        <v>66.22178832671986</v>
      </c>
      <c r="P101" s="1">
        <f>AVERAGE(K101:O101)</f>
        <v>63.169775978956395</v>
      </c>
    </row>
    <row r="102" spans="1:16" x14ac:dyDescent="0.2">
      <c r="C102" s="22" t="s">
        <v>422</v>
      </c>
      <c r="D102" s="42">
        <v>29</v>
      </c>
      <c r="E102" s="42">
        <v>22.03</v>
      </c>
      <c r="F102" s="42" t="s">
        <v>47</v>
      </c>
      <c r="G102" s="42">
        <v>7</v>
      </c>
      <c r="J102" t="s">
        <v>422</v>
      </c>
      <c r="K102">
        <v>40.690933313739095</v>
      </c>
      <c r="L102">
        <v>42.918076711612969</v>
      </c>
      <c r="M102">
        <v>48.304925403296366</v>
      </c>
      <c r="N102">
        <v>41.957801740113531</v>
      </c>
      <c r="O102">
        <v>45.391285561773927</v>
      </c>
      <c r="P102" s="1">
        <f>AVERAGE(K102:O102)</f>
        <v>43.852604546107173</v>
      </c>
    </row>
    <row r="103" spans="1:16" x14ac:dyDescent="0.2">
      <c r="C103" s="22" t="s">
        <v>423</v>
      </c>
      <c r="D103" s="42">
        <v>14</v>
      </c>
      <c r="E103" s="42">
        <v>13.2</v>
      </c>
      <c r="F103" s="42" t="s">
        <v>47</v>
      </c>
      <c r="G103" s="42"/>
      <c r="J103" t="s">
        <v>423</v>
      </c>
      <c r="K103">
        <v>31.189413510626849</v>
      </c>
      <c r="L103">
        <v>34.020838679226699</v>
      </c>
      <c r="M103">
        <v>31.083349287993013</v>
      </c>
      <c r="N103">
        <v>36.154190501516176</v>
      </c>
      <c r="O103">
        <v>29.386807950579172</v>
      </c>
      <c r="P103" s="1">
        <f>AVERAGE(K103:O103)</f>
        <v>32.366919985988382</v>
      </c>
    </row>
    <row r="104" spans="1:16" x14ac:dyDescent="0.2">
      <c r="C104" t="s">
        <v>424</v>
      </c>
      <c r="D104" s="42">
        <v>12</v>
      </c>
      <c r="E104" s="42">
        <v>15.42</v>
      </c>
      <c r="F104" s="42" t="s">
        <v>46</v>
      </c>
      <c r="G104" s="42">
        <v>3</v>
      </c>
      <c r="J104" t="s">
        <v>424</v>
      </c>
      <c r="K104">
        <v>15.009549764831567</v>
      </c>
      <c r="L104">
        <v>15.312543108264842</v>
      </c>
      <c r="N104">
        <v>18.658482057557229</v>
      </c>
      <c r="O104">
        <v>12.604034474381024</v>
      </c>
      <c r="P104" s="1">
        <f>AVERAGE(K104:O104)</f>
        <v>15.396152351258666</v>
      </c>
    </row>
    <row r="105" spans="1:16" x14ac:dyDescent="0.2">
      <c r="C105" t="s">
        <v>425</v>
      </c>
      <c r="D105" s="42">
        <v>12</v>
      </c>
      <c r="E105" s="42">
        <v>18.5</v>
      </c>
      <c r="F105" s="42" t="s">
        <v>46</v>
      </c>
      <c r="G105" s="42" t="s">
        <v>404</v>
      </c>
      <c r="J105" t="s">
        <v>425</v>
      </c>
      <c r="K105">
        <v>11.425870388052026</v>
      </c>
      <c r="L105">
        <v>12.839768446161134</v>
      </c>
      <c r="M105">
        <v>11.196776942130604</v>
      </c>
      <c r="N105">
        <v>12.176644970758881</v>
      </c>
      <c r="O105">
        <v>10.736420096291857</v>
      </c>
      <c r="P105" s="1">
        <f t="shared" ref="P105:P110" si="3">AVERAGE(K105:O105)</f>
        <v>11.6750961686789</v>
      </c>
    </row>
    <row r="106" spans="1:16" x14ac:dyDescent="0.2">
      <c r="C106" t="s">
        <v>426</v>
      </c>
      <c r="D106" s="42">
        <v>15</v>
      </c>
      <c r="E106" s="42">
        <v>19.3</v>
      </c>
      <c r="F106" s="42" t="s">
        <v>46</v>
      </c>
      <c r="G106" s="42" t="s">
        <v>392</v>
      </c>
      <c r="J106" t="s">
        <v>426</v>
      </c>
      <c r="K106">
        <v>56.478737031889629</v>
      </c>
      <c r="L106">
        <v>51.869064763439695</v>
      </c>
      <c r="N106">
        <v>58.986073597340919</v>
      </c>
      <c r="O106">
        <v>47.232799528229762</v>
      </c>
      <c r="P106" s="1">
        <f t="shared" si="3"/>
        <v>53.641668730225007</v>
      </c>
    </row>
    <row r="107" spans="1:16" x14ac:dyDescent="0.2">
      <c r="C107" t="s">
        <v>427</v>
      </c>
      <c r="D107" s="42">
        <v>18</v>
      </c>
      <c r="E107" s="42">
        <v>20.65</v>
      </c>
      <c r="F107" s="42" t="s">
        <v>47</v>
      </c>
      <c r="G107" s="42" t="s">
        <v>428</v>
      </c>
      <c r="J107" t="s">
        <v>427</v>
      </c>
      <c r="K107">
        <v>33.450722832991708</v>
      </c>
      <c r="L107">
        <v>37.61795214705387</v>
      </c>
      <c r="M107">
        <v>40.07502651271939</v>
      </c>
      <c r="N107">
        <v>37.357827448947972</v>
      </c>
      <c r="O107">
        <v>30.968389011635757</v>
      </c>
      <c r="P107" s="1">
        <f t="shared" si="3"/>
        <v>35.893983590669741</v>
      </c>
    </row>
    <row r="108" spans="1:16" x14ac:dyDescent="0.2">
      <c r="C108" t="s">
        <v>429</v>
      </c>
      <c r="D108" s="42">
        <v>9</v>
      </c>
      <c r="E108" s="42">
        <v>15.92</v>
      </c>
      <c r="F108" s="42" t="s">
        <v>47</v>
      </c>
      <c r="G108" s="42" t="s">
        <v>430</v>
      </c>
      <c r="J108" t="s">
        <v>429</v>
      </c>
      <c r="K108">
        <v>31.915204037096203</v>
      </c>
      <c r="L108">
        <v>33.001312345035046</v>
      </c>
      <c r="M108">
        <v>31.757737740398053</v>
      </c>
      <c r="N108">
        <v>35.501775117874637</v>
      </c>
      <c r="O108">
        <v>29.869218449744036</v>
      </c>
      <c r="P108" s="1">
        <f t="shared" si="3"/>
        <v>32.409049538029599</v>
      </c>
    </row>
    <row r="109" spans="1:16" x14ac:dyDescent="0.2">
      <c r="C109" t="s">
        <v>431</v>
      </c>
      <c r="D109" s="42">
        <v>25</v>
      </c>
      <c r="E109" s="42">
        <v>21.35</v>
      </c>
      <c r="F109" s="42" t="s">
        <v>47</v>
      </c>
      <c r="G109" s="42" t="s">
        <v>402</v>
      </c>
      <c r="J109" t="s">
        <v>431</v>
      </c>
      <c r="K109">
        <v>2.0190216348601817</v>
      </c>
      <c r="L109">
        <v>4.5318408117004472</v>
      </c>
      <c r="M109">
        <v>1.6759123019202082</v>
      </c>
      <c r="N109">
        <v>3.5903828899721071</v>
      </c>
      <c r="O109">
        <v>2.8202467468612871</v>
      </c>
      <c r="P109" s="1">
        <f t="shared" si="3"/>
        <v>2.927480877062846</v>
      </c>
    </row>
    <row r="110" spans="1:16" x14ac:dyDescent="0.2">
      <c r="C110" t="s">
        <v>432</v>
      </c>
      <c r="D110" s="42">
        <v>35</v>
      </c>
      <c r="E110" s="42">
        <v>23.63</v>
      </c>
      <c r="F110" s="42" t="s">
        <v>46</v>
      </c>
      <c r="G110" s="42" t="s">
        <v>433</v>
      </c>
      <c r="J110" t="s">
        <v>432</v>
      </c>
      <c r="K110">
        <v>6.2209546798406832</v>
      </c>
      <c r="L110">
        <v>5.4431582119936417</v>
      </c>
      <c r="M110">
        <v>4.8590470204834286</v>
      </c>
      <c r="N110">
        <v>5.341479692277745</v>
      </c>
      <c r="O110">
        <v>5.3013576604898205</v>
      </c>
      <c r="P110" s="1">
        <f t="shared" si="3"/>
        <v>5.4331994530170631</v>
      </c>
    </row>
    <row r="114" spans="1:14" ht="24" x14ac:dyDescent="0.3">
      <c r="A114" s="26" t="s">
        <v>488</v>
      </c>
    </row>
    <row r="115" spans="1:14" x14ac:dyDescent="0.2">
      <c r="A115" t="s">
        <v>320</v>
      </c>
      <c r="B115" t="s">
        <v>318</v>
      </c>
      <c r="C115" t="s">
        <v>55</v>
      </c>
      <c r="D115" s="1" t="s">
        <v>315</v>
      </c>
      <c r="E115" s="40" t="s">
        <v>316</v>
      </c>
      <c r="F115" s="1" t="s">
        <v>45</v>
      </c>
      <c r="H115" t="s">
        <v>320</v>
      </c>
      <c r="I115" t="s">
        <v>318</v>
      </c>
      <c r="K115" t="s">
        <v>8</v>
      </c>
      <c r="L115" t="s">
        <v>9</v>
      </c>
      <c r="M115" t="s">
        <v>10</v>
      </c>
      <c r="N115" s="1" t="s">
        <v>11</v>
      </c>
    </row>
    <row r="116" spans="1:14" x14ac:dyDescent="0.2">
      <c r="C116" t="s">
        <v>319</v>
      </c>
      <c r="D116" s="42">
        <v>24</v>
      </c>
      <c r="E116" s="42">
        <v>32.200000000000003</v>
      </c>
      <c r="F116" s="42" t="s">
        <v>46</v>
      </c>
      <c r="J116" t="s">
        <v>319</v>
      </c>
      <c r="K116">
        <v>38.118259440264183</v>
      </c>
      <c r="L116">
        <v>19.582462169736402</v>
      </c>
      <c r="M116">
        <v>40.818553161646285</v>
      </c>
      <c r="N116" s="1">
        <v>32.839758257215628</v>
      </c>
    </row>
    <row r="117" spans="1:14" x14ac:dyDescent="0.2">
      <c r="C117" t="s">
        <v>321</v>
      </c>
      <c r="D117" s="42">
        <v>14</v>
      </c>
      <c r="E117" s="42">
        <v>24.1</v>
      </c>
      <c r="F117" s="42" t="s">
        <v>46</v>
      </c>
      <c r="J117" t="s">
        <v>321</v>
      </c>
      <c r="K117">
        <v>5.2091910201788671</v>
      </c>
      <c r="L117">
        <v>4.2792630589252543</v>
      </c>
      <c r="M117">
        <v>7.952794093221895</v>
      </c>
      <c r="N117" s="1">
        <v>5.8137493907753388</v>
      </c>
    </row>
    <row r="118" spans="1:14" x14ac:dyDescent="0.2">
      <c r="C118" t="s">
        <v>322</v>
      </c>
      <c r="D118" s="42">
        <v>46</v>
      </c>
      <c r="E118" s="42">
        <v>19.100000000000001</v>
      </c>
      <c r="F118" s="42" t="s">
        <v>47</v>
      </c>
      <c r="J118" t="s">
        <v>322</v>
      </c>
      <c r="K118">
        <v>2.5324036134205192</v>
      </c>
      <c r="L118">
        <v>1.1865088728680724</v>
      </c>
      <c r="M118">
        <v>2.7872734196998108</v>
      </c>
      <c r="N118" s="1">
        <v>2.1687286353294675</v>
      </c>
    </row>
    <row r="119" spans="1:14" x14ac:dyDescent="0.2">
      <c r="C119" t="s">
        <v>323</v>
      </c>
      <c r="D119" s="42">
        <v>3</v>
      </c>
      <c r="E119" s="42">
        <v>17.600000000000001</v>
      </c>
      <c r="F119" s="42" t="s">
        <v>47</v>
      </c>
      <c r="J119" t="s">
        <v>323</v>
      </c>
      <c r="K119">
        <v>6.303398402114631</v>
      </c>
      <c r="L119">
        <v>1.5124948607277326</v>
      </c>
      <c r="M119">
        <v>7.2527236762328613</v>
      </c>
      <c r="N119" s="1">
        <v>5.0228723130250748</v>
      </c>
    </row>
    <row r="120" spans="1:14" x14ac:dyDescent="0.2">
      <c r="C120" t="s">
        <v>324</v>
      </c>
      <c r="D120" s="42">
        <v>18</v>
      </c>
      <c r="E120" s="42">
        <v>29.6</v>
      </c>
      <c r="F120" s="42" t="s">
        <v>46</v>
      </c>
      <c r="J120" t="s">
        <v>324</v>
      </c>
      <c r="K120">
        <v>18.835990355514426</v>
      </c>
      <c r="L120">
        <v>7.0461550954583512</v>
      </c>
      <c r="M120">
        <v>23.207130586196719</v>
      </c>
      <c r="N120" s="1">
        <v>16.363092012389831</v>
      </c>
    </row>
    <row r="121" spans="1:14" x14ac:dyDescent="0.2">
      <c r="C121" t="s">
        <v>325</v>
      </c>
      <c r="D121" s="42">
        <v>43</v>
      </c>
      <c r="E121" s="42">
        <v>30.93</v>
      </c>
      <c r="F121" s="42" t="s">
        <v>46</v>
      </c>
      <c r="J121" t="s">
        <v>325</v>
      </c>
      <c r="K121">
        <v>19.765359858707015</v>
      </c>
      <c r="L121">
        <v>14.337594283650374</v>
      </c>
      <c r="M121">
        <v>22.90005322481116</v>
      </c>
      <c r="N121" s="1">
        <v>19.001002455722851</v>
      </c>
    </row>
    <row r="122" spans="1:14" x14ac:dyDescent="0.2">
      <c r="C122" t="s">
        <v>326</v>
      </c>
      <c r="D122" s="42">
        <v>31</v>
      </c>
      <c r="E122" s="48">
        <v>24.47</v>
      </c>
      <c r="F122" s="42" t="s">
        <v>47</v>
      </c>
      <c r="J122" t="s">
        <v>326</v>
      </c>
      <c r="K122">
        <v>18.143572251158819</v>
      </c>
      <c r="L122">
        <v>5.7686831132527701</v>
      </c>
      <c r="M122">
        <v>15.135726412138833</v>
      </c>
      <c r="N122" s="1">
        <v>13.015993925516808</v>
      </c>
    </row>
    <row r="123" spans="1:14" x14ac:dyDescent="0.2">
      <c r="C123" t="s">
        <v>327</v>
      </c>
      <c r="D123" s="42">
        <v>39</v>
      </c>
      <c r="E123" s="42">
        <v>34.700000000000003</v>
      </c>
      <c r="F123" s="42" t="s">
        <v>46</v>
      </c>
      <c r="J123" t="s">
        <v>327</v>
      </c>
      <c r="K123">
        <v>34.161643806708071</v>
      </c>
      <c r="L123">
        <v>23.195243142369399</v>
      </c>
      <c r="M123">
        <v>40.393283355560094</v>
      </c>
      <c r="N123" s="1">
        <v>32.583390101545852</v>
      </c>
    </row>
    <row r="124" spans="1:14" x14ac:dyDescent="0.2">
      <c r="C124" t="s">
        <v>329</v>
      </c>
      <c r="D124" s="42">
        <v>35</v>
      </c>
      <c r="E124" s="42">
        <v>26.91</v>
      </c>
      <c r="F124" s="42" t="s">
        <v>47</v>
      </c>
      <c r="J124" t="s">
        <v>329</v>
      </c>
      <c r="K124">
        <v>33.235692439785112</v>
      </c>
      <c r="L124">
        <v>13.522683179292883</v>
      </c>
      <c r="M124">
        <v>34.444021029444322</v>
      </c>
      <c r="N124" s="1">
        <v>27.067465549507443</v>
      </c>
    </row>
    <row r="125" spans="1:14" x14ac:dyDescent="0.2">
      <c r="C125" t="s">
        <v>330</v>
      </c>
      <c r="D125" s="44">
        <v>23</v>
      </c>
      <c r="E125" s="44">
        <v>16</v>
      </c>
      <c r="F125" s="44" t="s">
        <v>46</v>
      </c>
      <c r="J125" t="s">
        <v>330</v>
      </c>
      <c r="K125">
        <v>25.31835444079498</v>
      </c>
      <c r="L125">
        <v>12.645638268942186</v>
      </c>
      <c r="M125">
        <v>23.934706338149766</v>
      </c>
      <c r="N125" s="1">
        <v>20.632899682628977</v>
      </c>
    </row>
    <row r="126" spans="1:14" x14ac:dyDescent="0.2">
      <c r="C126" t="s">
        <v>331</v>
      </c>
      <c r="D126" s="42">
        <v>35</v>
      </c>
      <c r="E126" s="42">
        <v>21.9</v>
      </c>
      <c r="F126" s="42" t="s">
        <v>46</v>
      </c>
      <c r="J126" t="s">
        <v>331</v>
      </c>
      <c r="K126">
        <v>15.576948971366669</v>
      </c>
      <c r="L126">
        <v>10.248850429214299</v>
      </c>
      <c r="M126">
        <v>20.582049723967511</v>
      </c>
      <c r="N126" s="1">
        <v>15.469283041516158</v>
      </c>
    </row>
    <row r="127" spans="1:14" x14ac:dyDescent="0.2">
      <c r="C127" t="s">
        <v>436</v>
      </c>
      <c r="D127" s="42">
        <v>1</v>
      </c>
      <c r="E127" s="42">
        <v>17.899999999999999</v>
      </c>
      <c r="F127" s="42" t="s">
        <v>47</v>
      </c>
      <c r="J127" t="s">
        <v>436</v>
      </c>
      <c r="K127">
        <v>0.31233220791426625</v>
      </c>
      <c r="L127">
        <v>1.2861959788314556</v>
      </c>
      <c r="M127">
        <v>0.4678470284493576</v>
      </c>
      <c r="N127" s="1">
        <v>0.68879173839835983</v>
      </c>
    </row>
    <row r="128" spans="1:14" x14ac:dyDescent="0.2">
      <c r="C128" t="s">
        <v>437</v>
      </c>
      <c r="D128" s="42">
        <v>33</v>
      </c>
      <c r="E128" s="42">
        <v>32.89</v>
      </c>
      <c r="F128" s="42" t="s">
        <v>47</v>
      </c>
      <c r="J128" t="s">
        <v>437</v>
      </c>
      <c r="K128">
        <v>17.074754923506998</v>
      </c>
      <c r="L128">
        <v>13.073721830371653</v>
      </c>
      <c r="M128">
        <v>17.84019078481418</v>
      </c>
      <c r="N128" s="1">
        <v>15.99622251289761</v>
      </c>
    </row>
    <row r="129" spans="3:14" x14ac:dyDescent="0.2">
      <c r="C129" t="s">
        <v>333</v>
      </c>
      <c r="D129" s="42">
        <v>45</v>
      </c>
      <c r="E129" s="42">
        <v>38.409999999999997</v>
      </c>
      <c r="F129" s="42" t="s">
        <v>46</v>
      </c>
      <c r="J129" t="s">
        <v>333</v>
      </c>
      <c r="K129">
        <v>18.613176200990267</v>
      </c>
      <c r="L129">
        <v>22.966423694536832</v>
      </c>
      <c r="M129">
        <v>23.882967267165352</v>
      </c>
      <c r="N129" s="1">
        <v>21.820855720897484</v>
      </c>
    </row>
    <row r="130" spans="3:14" x14ac:dyDescent="0.2">
      <c r="C130" t="s">
        <v>334</v>
      </c>
      <c r="D130" s="42">
        <v>58</v>
      </c>
      <c r="E130" s="42">
        <v>31.07</v>
      </c>
      <c r="F130" s="42" t="s">
        <v>46</v>
      </c>
      <c r="J130" t="s">
        <v>334</v>
      </c>
      <c r="K130">
        <v>12.896848612918152</v>
      </c>
      <c r="L130">
        <v>19.578835944462963</v>
      </c>
      <c r="M130">
        <v>19.328918109796597</v>
      </c>
      <c r="N130" s="1">
        <v>17.268200889059237</v>
      </c>
    </row>
    <row r="131" spans="3:14" x14ac:dyDescent="0.2">
      <c r="C131" t="s">
        <v>335</v>
      </c>
      <c r="D131" s="42">
        <v>26</v>
      </c>
      <c r="E131" s="42">
        <v>34.97</v>
      </c>
      <c r="F131" s="42" t="s">
        <v>47</v>
      </c>
      <c r="J131" t="s">
        <v>335</v>
      </c>
      <c r="K131">
        <v>28.977907631634654</v>
      </c>
      <c r="L131">
        <v>28.834949153943143</v>
      </c>
      <c r="M131">
        <v>31.401327626249678</v>
      </c>
      <c r="N131" s="1">
        <v>29.738061470609157</v>
      </c>
    </row>
    <row r="132" spans="3:14" x14ac:dyDescent="0.2">
      <c r="C132" t="s">
        <v>336</v>
      </c>
      <c r="D132" s="42">
        <v>47</v>
      </c>
      <c r="E132" s="42">
        <v>24.86</v>
      </c>
      <c r="F132" s="42" t="s">
        <v>46</v>
      </c>
      <c r="J132" t="s">
        <v>336</v>
      </c>
      <c r="K132">
        <v>5.7369399680234787</v>
      </c>
      <c r="L132">
        <v>6.8734578457678985</v>
      </c>
      <c r="M132">
        <v>10.336292437610968</v>
      </c>
      <c r="N132" s="1">
        <v>7.6488967504674479</v>
      </c>
    </row>
    <row r="133" spans="3:14" x14ac:dyDescent="0.2">
      <c r="C133" t="s">
        <v>337</v>
      </c>
      <c r="D133" s="42">
        <v>40</v>
      </c>
      <c r="E133" s="42">
        <v>36.880000000000003</v>
      </c>
      <c r="F133" s="42" t="s">
        <v>46</v>
      </c>
      <c r="J133" t="s">
        <v>337</v>
      </c>
      <c r="K133">
        <v>18.417514041591168</v>
      </c>
      <c r="L133">
        <v>17.824344234038517</v>
      </c>
      <c r="M133">
        <v>24.372688951818784</v>
      </c>
      <c r="N133" s="1">
        <v>20.204849075816156</v>
      </c>
    </row>
    <row r="134" spans="3:14" x14ac:dyDescent="0.2">
      <c r="C134" t="s">
        <v>338</v>
      </c>
      <c r="D134" s="42">
        <v>35</v>
      </c>
      <c r="E134" s="42">
        <v>27.52</v>
      </c>
      <c r="F134" s="42" t="s">
        <v>47</v>
      </c>
      <c r="J134" t="s">
        <v>338</v>
      </c>
      <c r="K134">
        <v>17.903620880027411</v>
      </c>
      <c r="L134">
        <v>18.973885562718117</v>
      </c>
      <c r="M134">
        <v>23.5072121099833</v>
      </c>
      <c r="N134" s="1">
        <v>20.128239517576276</v>
      </c>
    </row>
    <row r="135" spans="3:14" x14ac:dyDescent="0.2">
      <c r="C135" t="s">
        <v>449</v>
      </c>
      <c r="D135" s="47">
        <v>47</v>
      </c>
      <c r="E135" s="47">
        <v>32.78</v>
      </c>
      <c r="F135" s="47" t="s">
        <v>47</v>
      </c>
      <c r="J135" t="s">
        <v>449</v>
      </c>
      <c r="K135">
        <v>20.93883717038387</v>
      </c>
      <c r="L135">
        <v>23.62710556983944</v>
      </c>
      <c r="M135">
        <v>28.034785432790052</v>
      </c>
      <c r="N135" s="1">
        <v>24.200242724337784</v>
      </c>
    </row>
    <row r="136" spans="3:14" x14ac:dyDescent="0.2">
      <c r="C136" t="s">
        <v>339</v>
      </c>
      <c r="D136" s="42">
        <v>22</v>
      </c>
      <c r="E136" s="42">
        <v>35.71</v>
      </c>
      <c r="F136" s="42" t="s">
        <v>47</v>
      </c>
      <c r="J136" t="s">
        <v>339</v>
      </c>
      <c r="K136">
        <v>21.987537337780754</v>
      </c>
      <c r="L136">
        <v>21.155824720564837</v>
      </c>
      <c r="M136">
        <v>27.447710475502934</v>
      </c>
      <c r="N136" s="1">
        <v>23.53035751128284</v>
      </c>
    </row>
    <row r="137" spans="3:14" x14ac:dyDescent="0.2">
      <c r="C137" t="s">
        <v>341</v>
      </c>
      <c r="D137" s="42">
        <v>23</v>
      </c>
      <c r="E137" s="42">
        <v>34.32</v>
      </c>
      <c r="F137" s="42" t="s">
        <v>46</v>
      </c>
      <c r="J137" t="s">
        <v>341</v>
      </c>
      <c r="K137">
        <v>49.237041130119081</v>
      </c>
      <c r="L137">
        <v>39.341650446326149</v>
      </c>
      <c r="M137">
        <v>50.812837345406663</v>
      </c>
      <c r="N137" s="1">
        <v>46.463842973950626</v>
      </c>
    </row>
    <row r="138" spans="3:14" x14ac:dyDescent="0.2">
      <c r="C138" t="s">
        <v>342</v>
      </c>
      <c r="D138" s="42">
        <v>28</v>
      </c>
      <c r="E138" s="42">
        <v>24.7</v>
      </c>
      <c r="F138" s="42" t="s">
        <v>46</v>
      </c>
      <c r="J138" t="s">
        <v>342</v>
      </c>
      <c r="K138">
        <v>45.432746962975123</v>
      </c>
      <c r="L138">
        <v>37.683664029662438</v>
      </c>
      <c r="M138">
        <v>47.440625892322636</v>
      </c>
      <c r="N138" s="1">
        <v>43.51901229498673</v>
      </c>
    </row>
    <row r="139" spans="3:14" x14ac:dyDescent="0.2">
      <c r="C139" t="s">
        <v>343</v>
      </c>
      <c r="D139" s="42">
        <v>55</v>
      </c>
      <c r="E139" s="42">
        <v>38.01</v>
      </c>
      <c r="F139" s="42" t="s">
        <v>46</v>
      </c>
      <c r="J139" t="s">
        <v>343</v>
      </c>
      <c r="K139">
        <v>14.970568116903674</v>
      </c>
      <c r="L139">
        <v>16.182204675039301</v>
      </c>
      <c r="M139">
        <v>20.612388019964907</v>
      </c>
      <c r="N139" s="1">
        <v>17.255053603969294</v>
      </c>
    </row>
    <row r="140" spans="3:14" x14ac:dyDescent="0.2">
      <c r="C140" t="s">
        <v>344</v>
      </c>
      <c r="D140" s="42">
        <v>48</v>
      </c>
      <c r="E140" s="42">
        <v>36.44</v>
      </c>
      <c r="F140" s="42" t="s">
        <v>46</v>
      </c>
      <c r="J140" t="s">
        <v>344</v>
      </c>
      <c r="K140">
        <v>19.644493966170394</v>
      </c>
      <c r="L140">
        <v>13.519359728316243</v>
      </c>
      <c r="M140">
        <v>22.652198817989309</v>
      </c>
      <c r="N140" s="1">
        <v>18.605350837491979</v>
      </c>
    </row>
    <row r="141" spans="3:14" x14ac:dyDescent="0.2">
      <c r="C141" t="s">
        <v>345</v>
      </c>
      <c r="D141" s="42">
        <v>4</v>
      </c>
      <c r="E141" s="42">
        <v>20.63</v>
      </c>
      <c r="F141" s="42" t="s">
        <v>47</v>
      </c>
      <c r="J141" t="s">
        <v>345</v>
      </c>
      <c r="K141">
        <v>8.5836006581164543</v>
      </c>
      <c r="L141">
        <v>7.1638422053103739</v>
      </c>
      <c r="M141">
        <v>12.502686949109298</v>
      </c>
      <c r="N141" s="1">
        <v>9.4167099375120422</v>
      </c>
    </row>
    <row r="142" spans="3:14" x14ac:dyDescent="0.2">
      <c r="C142" t="s">
        <v>346</v>
      </c>
      <c r="D142" s="42">
        <v>51</v>
      </c>
      <c r="E142" s="42">
        <v>28.1</v>
      </c>
      <c r="F142" s="42" t="s">
        <v>46</v>
      </c>
      <c r="J142" t="s">
        <v>346</v>
      </c>
      <c r="K142">
        <v>27.73264115568573</v>
      </c>
      <c r="L142">
        <v>9.4346463691906468</v>
      </c>
      <c r="M142">
        <v>29.618918333028159</v>
      </c>
      <c r="N142" s="1">
        <v>22.262068619301512</v>
      </c>
    </row>
    <row r="143" spans="3:14" x14ac:dyDescent="0.2">
      <c r="C143" t="s">
        <v>347</v>
      </c>
      <c r="D143" s="42">
        <v>31</v>
      </c>
      <c r="E143" s="42">
        <v>36.29</v>
      </c>
      <c r="F143" s="42" t="s">
        <v>47</v>
      </c>
      <c r="J143" t="s">
        <v>347</v>
      </c>
      <c r="K143">
        <v>11.536441191613605</v>
      </c>
      <c r="L143">
        <v>8.1686247221460224</v>
      </c>
      <c r="M143">
        <v>15.687547733202873</v>
      </c>
      <c r="N143" s="1">
        <v>11.797537882320833</v>
      </c>
    </row>
    <row r="144" spans="3:14" x14ac:dyDescent="0.2">
      <c r="C144" t="s">
        <v>450</v>
      </c>
      <c r="D144" s="42">
        <v>41</v>
      </c>
      <c r="E144" s="42">
        <v>31.63</v>
      </c>
      <c r="F144" s="42" t="s">
        <v>46</v>
      </c>
      <c r="J144" t="s">
        <v>450</v>
      </c>
      <c r="K144">
        <v>19.826356981176016</v>
      </c>
      <c r="L144">
        <v>16.191036682846576</v>
      </c>
      <c r="M144">
        <v>24.962668759040962</v>
      </c>
      <c r="N144" s="1">
        <v>20.326687474354518</v>
      </c>
    </row>
    <row r="145" spans="3:14" x14ac:dyDescent="0.2">
      <c r="C145" t="s">
        <v>348</v>
      </c>
      <c r="D145" s="42">
        <v>64</v>
      </c>
      <c r="E145" s="42">
        <v>32.39</v>
      </c>
      <c r="F145" s="42" t="s">
        <v>47</v>
      </c>
      <c r="J145" t="s">
        <v>348</v>
      </c>
      <c r="K145">
        <v>9.9363848192196453</v>
      </c>
      <c r="L145">
        <v>7.3565920187619627</v>
      </c>
      <c r="M145">
        <v>12.684818588832844</v>
      </c>
      <c r="N145" s="1">
        <v>9.992598475604817</v>
      </c>
    </row>
    <row r="146" spans="3:14" x14ac:dyDescent="0.2">
      <c r="C146" t="s">
        <v>349</v>
      </c>
      <c r="D146" s="42">
        <v>51</v>
      </c>
      <c r="E146" s="42">
        <v>33.01</v>
      </c>
      <c r="F146" s="42" t="s">
        <v>46</v>
      </c>
      <c r="J146" t="s">
        <v>349</v>
      </c>
      <c r="K146">
        <v>14.535407932871495</v>
      </c>
      <c r="L146">
        <v>8.9352619088655256</v>
      </c>
      <c r="M146">
        <v>17.913291811070486</v>
      </c>
      <c r="N146" s="1">
        <v>13.794653884269168</v>
      </c>
    </row>
    <row r="147" spans="3:14" x14ac:dyDescent="0.2">
      <c r="C147" t="s">
        <v>350</v>
      </c>
      <c r="D147" s="42">
        <v>48</v>
      </c>
      <c r="E147" s="42">
        <v>29.45</v>
      </c>
      <c r="F147" s="42" t="s">
        <v>46</v>
      </c>
      <c r="J147" t="s">
        <v>350</v>
      </c>
      <c r="K147">
        <v>37.417112644865654</v>
      </c>
      <c r="L147">
        <v>31.627771315003177</v>
      </c>
      <c r="M147">
        <v>38.107211715848116</v>
      </c>
      <c r="N147" s="1">
        <v>35.717365225238979</v>
      </c>
    </row>
    <row r="148" spans="3:14" x14ac:dyDescent="0.2">
      <c r="C148" t="s">
        <v>351</v>
      </c>
      <c r="D148" s="42">
        <v>42</v>
      </c>
      <c r="E148" s="42">
        <v>28.85</v>
      </c>
      <c r="F148" s="42" t="s">
        <v>47</v>
      </c>
      <c r="J148" t="s">
        <v>351</v>
      </c>
      <c r="K148">
        <v>9.9307002131987563</v>
      </c>
      <c r="L148">
        <v>3.9856376853959445</v>
      </c>
      <c r="M148">
        <v>10.637311235405225</v>
      </c>
      <c r="N148" s="1">
        <v>8.1845497113333092</v>
      </c>
    </row>
    <row r="149" spans="3:14" x14ac:dyDescent="0.2">
      <c r="C149" t="s">
        <v>352</v>
      </c>
      <c r="D149" s="42">
        <v>21</v>
      </c>
      <c r="E149" s="42">
        <v>30.05</v>
      </c>
      <c r="F149" s="42" t="s">
        <v>46</v>
      </c>
      <c r="J149" t="s">
        <v>352</v>
      </c>
      <c r="K149">
        <v>9.2286684921622886</v>
      </c>
      <c r="L149">
        <v>8.0128471840007212</v>
      </c>
      <c r="M149">
        <v>13.7528852695655</v>
      </c>
      <c r="N149" s="1">
        <v>10.331466981909504</v>
      </c>
    </row>
    <row r="150" spans="3:14" x14ac:dyDescent="0.2">
      <c r="C150" t="s">
        <v>353</v>
      </c>
      <c r="D150" s="42">
        <v>38</v>
      </c>
      <c r="E150" s="42">
        <v>24.17</v>
      </c>
      <c r="F150" s="42" t="s">
        <v>47</v>
      </c>
      <c r="J150" t="s">
        <v>353</v>
      </c>
      <c r="K150">
        <v>2.4633066178613161</v>
      </c>
      <c r="L150">
        <v>8.8832053913392155</v>
      </c>
      <c r="M150">
        <v>1.7790764176893292</v>
      </c>
      <c r="N150" s="1">
        <v>4.3751961422966197</v>
      </c>
    </row>
    <row r="151" spans="3:14" x14ac:dyDescent="0.2">
      <c r="C151" t="s">
        <v>354</v>
      </c>
      <c r="D151" s="42">
        <v>53</v>
      </c>
      <c r="E151" s="42">
        <v>31</v>
      </c>
      <c r="F151" s="42" t="s">
        <v>47</v>
      </c>
      <c r="J151" t="s">
        <v>354</v>
      </c>
      <c r="K151">
        <v>22.01544930415789</v>
      </c>
      <c r="L151">
        <v>14.516329335709131</v>
      </c>
      <c r="M151">
        <v>19.439121493992737</v>
      </c>
      <c r="N151" s="1">
        <v>18.656966711286586</v>
      </c>
    </row>
    <row r="152" spans="3:14" x14ac:dyDescent="0.2">
      <c r="C152" t="s">
        <v>355</v>
      </c>
      <c r="D152" s="42">
        <v>49</v>
      </c>
      <c r="E152" s="42">
        <v>30.12</v>
      </c>
      <c r="F152" s="42" t="s">
        <v>47</v>
      </c>
      <c r="J152" t="s">
        <v>355</v>
      </c>
      <c r="K152">
        <v>35.013124265124517</v>
      </c>
      <c r="L152">
        <v>27.186036771439287</v>
      </c>
      <c r="M152">
        <v>35.790916400396696</v>
      </c>
      <c r="N152" s="1">
        <v>32.663359145653502</v>
      </c>
    </row>
    <row r="153" spans="3:14" x14ac:dyDescent="0.2">
      <c r="C153" t="s">
        <v>356</v>
      </c>
      <c r="D153" s="42">
        <v>19</v>
      </c>
      <c r="E153" s="42">
        <v>18.010000000000002</v>
      </c>
      <c r="F153" s="42" t="s">
        <v>46</v>
      </c>
      <c r="J153" t="s">
        <v>356</v>
      </c>
      <c r="K153">
        <v>11.984254117568797</v>
      </c>
      <c r="L153">
        <v>15.927241181785789</v>
      </c>
      <c r="M153">
        <v>19.287729152056421</v>
      </c>
      <c r="N153" s="1">
        <v>15.733074817137002</v>
      </c>
    </row>
    <row r="154" spans="3:14" x14ac:dyDescent="0.2">
      <c r="C154" t="s">
        <v>357</v>
      </c>
      <c r="D154" s="42">
        <v>23</v>
      </c>
      <c r="E154" s="42">
        <v>22.5</v>
      </c>
      <c r="F154" s="42" t="s">
        <v>47</v>
      </c>
      <c r="J154" t="s">
        <v>357</v>
      </c>
      <c r="K154">
        <v>26.848956504128914</v>
      </c>
      <c r="L154">
        <v>28.432699834680648</v>
      </c>
      <c r="M154">
        <v>31.288882693282041</v>
      </c>
      <c r="N154" s="1">
        <v>28.856846344030533</v>
      </c>
    </row>
    <row r="155" spans="3:14" x14ac:dyDescent="0.2">
      <c r="C155" t="s">
        <v>358</v>
      </c>
      <c r="D155" s="42">
        <v>5</v>
      </c>
      <c r="E155" s="42">
        <v>15.71</v>
      </c>
      <c r="F155" s="42" t="s">
        <v>46</v>
      </c>
      <c r="J155" t="s">
        <v>358</v>
      </c>
      <c r="K155">
        <v>6.3279967414223552</v>
      </c>
      <c r="L155">
        <v>3.6370268968947643</v>
      </c>
      <c r="M155">
        <v>8.4663204919172355</v>
      </c>
      <c r="N155" s="1">
        <v>6.1437813767447862</v>
      </c>
    </row>
    <row r="156" spans="3:14" x14ac:dyDescent="0.2">
      <c r="C156" t="s">
        <v>359</v>
      </c>
      <c r="D156" s="42">
        <v>22</v>
      </c>
      <c r="E156" s="42">
        <v>26.52</v>
      </c>
      <c r="F156" s="42" t="s">
        <v>47</v>
      </c>
      <c r="J156" t="s">
        <v>359</v>
      </c>
      <c r="K156">
        <v>11.499956073201366</v>
      </c>
      <c r="L156">
        <v>10.013866814315694</v>
      </c>
      <c r="M156">
        <v>13.204344986748655</v>
      </c>
      <c r="N156" s="1">
        <v>11.572722624755238</v>
      </c>
    </row>
    <row r="157" spans="3:14" x14ac:dyDescent="0.2">
      <c r="N157" s="1"/>
    </row>
    <row r="158" spans="3:14" x14ac:dyDescent="0.2">
      <c r="N158" s="1"/>
    </row>
    <row r="159" spans="3:14" x14ac:dyDescent="0.2">
      <c r="N159" s="1"/>
    </row>
    <row r="160" spans="3:14" x14ac:dyDescent="0.2">
      <c r="N160" s="1"/>
    </row>
    <row r="161" spans="1:14" x14ac:dyDescent="0.2">
      <c r="N161" s="1"/>
    </row>
    <row r="162" spans="1:14" x14ac:dyDescent="0.2">
      <c r="N162" s="1"/>
    </row>
    <row r="163" spans="1:14" x14ac:dyDescent="0.2">
      <c r="A163" t="s">
        <v>534</v>
      </c>
      <c r="B163" t="s">
        <v>361</v>
      </c>
      <c r="C163" t="s">
        <v>55</v>
      </c>
      <c r="D163" s="1" t="s">
        <v>315</v>
      </c>
      <c r="E163" s="40" t="s">
        <v>316</v>
      </c>
      <c r="F163" s="1" t="s">
        <v>45</v>
      </c>
      <c r="H163" t="s">
        <v>534</v>
      </c>
      <c r="I163" t="s">
        <v>361</v>
      </c>
      <c r="K163" t="s">
        <v>8</v>
      </c>
      <c r="L163" t="s">
        <v>9</v>
      </c>
      <c r="M163" t="s">
        <v>10</v>
      </c>
      <c r="N163" s="1" t="s">
        <v>11</v>
      </c>
    </row>
    <row r="164" spans="1:14" x14ac:dyDescent="0.2">
      <c r="C164" t="s">
        <v>362</v>
      </c>
      <c r="D164" s="42">
        <v>29</v>
      </c>
      <c r="E164" s="42">
        <v>24.5</v>
      </c>
      <c r="F164" s="42" t="s">
        <v>47</v>
      </c>
      <c r="J164" t="s">
        <v>362</v>
      </c>
      <c r="K164">
        <v>25.424927241640127</v>
      </c>
      <c r="L164">
        <v>15.482451387299095</v>
      </c>
      <c r="M164">
        <v>28.146877837306597</v>
      </c>
      <c r="N164" s="1">
        <v>23.018085488748607</v>
      </c>
    </row>
    <row r="165" spans="1:14" x14ac:dyDescent="0.2">
      <c r="C165" t="s">
        <v>364</v>
      </c>
      <c r="D165" s="42">
        <v>24</v>
      </c>
      <c r="E165" s="42">
        <v>31.9</v>
      </c>
      <c r="F165" s="42" t="s">
        <v>46</v>
      </c>
      <c r="J165" t="s">
        <v>364</v>
      </c>
      <c r="K165">
        <v>16.166517111515166</v>
      </c>
      <c r="L165">
        <v>7.2374745481047089</v>
      </c>
      <c r="M165">
        <v>17.322906235924982</v>
      </c>
      <c r="N165" s="1">
        <v>13.575632631848286</v>
      </c>
    </row>
    <row r="166" spans="1:14" x14ac:dyDescent="0.2">
      <c r="C166" t="s">
        <v>365</v>
      </c>
      <c r="D166" s="42">
        <v>3</v>
      </c>
      <c r="E166" s="42">
        <v>14.9</v>
      </c>
      <c r="F166" s="42" t="s">
        <v>47</v>
      </c>
      <c r="J166" t="s">
        <v>365</v>
      </c>
      <c r="K166">
        <v>9.5726946873945682</v>
      </c>
      <c r="L166">
        <v>14.852716239694224</v>
      </c>
      <c r="M166">
        <v>19.5323481692282</v>
      </c>
      <c r="N166" s="1">
        <v>14.652586365438998</v>
      </c>
    </row>
    <row r="167" spans="1:14" x14ac:dyDescent="0.2">
      <c r="C167" t="s">
        <v>366</v>
      </c>
      <c r="D167" s="42">
        <v>30</v>
      </c>
      <c r="E167" s="42">
        <v>25.21</v>
      </c>
      <c r="F167" s="42" t="s">
        <v>47</v>
      </c>
      <c r="J167" t="s">
        <v>366</v>
      </c>
      <c r="K167">
        <v>1.095098651515249</v>
      </c>
      <c r="L167">
        <v>2.517562616865205</v>
      </c>
      <c r="M167">
        <v>0.76728505144723469</v>
      </c>
      <c r="N167" s="1">
        <v>1.4599821066092293</v>
      </c>
    </row>
    <row r="168" spans="1:14" x14ac:dyDescent="0.2">
      <c r="C168" t="s">
        <v>367</v>
      </c>
      <c r="D168" s="42">
        <v>30</v>
      </c>
      <c r="E168" s="42">
        <v>23.7</v>
      </c>
      <c r="F168" s="42" t="s">
        <v>47</v>
      </c>
      <c r="J168" t="s">
        <v>367</v>
      </c>
      <c r="K168">
        <v>32.905298964080757</v>
      </c>
      <c r="L168">
        <v>18.997277806285588</v>
      </c>
      <c r="M168">
        <v>33.359359745282049</v>
      </c>
      <c r="N168" s="1">
        <v>28.420645505216129</v>
      </c>
    </row>
    <row r="169" spans="1:14" x14ac:dyDescent="0.2">
      <c r="C169" t="s">
        <v>368</v>
      </c>
      <c r="D169" s="42">
        <v>22</v>
      </c>
      <c r="E169" s="42">
        <v>29.8</v>
      </c>
      <c r="F169" s="42" t="s">
        <v>47</v>
      </c>
      <c r="J169" t="s">
        <v>368</v>
      </c>
      <c r="K169">
        <v>20.697418692834873</v>
      </c>
      <c r="L169">
        <v>14.360414347802424</v>
      </c>
      <c r="M169">
        <v>26.644371103919177</v>
      </c>
      <c r="N169" s="1">
        <v>20.567401381518824</v>
      </c>
    </row>
    <row r="170" spans="1:14" x14ac:dyDescent="0.2">
      <c r="C170" t="s">
        <v>369</v>
      </c>
      <c r="D170" s="47">
        <v>18</v>
      </c>
      <c r="E170" s="47">
        <v>24.3</v>
      </c>
      <c r="F170" s="47" t="s">
        <v>47</v>
      </c>
      <c r="J170" t="s">
        <v>369</v>
      </c>
      <c r="K170">
        <v>5.951325430929181</v>
      </c>
      <c r="L170">
        <v>2.1565273312059334</v>
      </c>
      <c r="M170">
        <v>7.3130356502118943</v>
      </c>
      <c r="N170" s="1">
        <v>5.1402961374490026</v>
      </c>
    </row>
    <row r="171" spans="1:14" x14ac:dyDescent="0.2">
      <c r="C171" t="s">
        <v>370</v>
      </c>
      <c r="D171" s="47">
        <v>23</v>
      </c>
      <c r="E171" s="47">
        <v>28.6</v>
      </c>
      <c r="F171" s="47" t="s">
        <v>47</v>
      </c>
      <c r="J171" t="s">
        <v>370</v>
      </c>
      <c r="K171">
        <v>10.178509260643169</v>
      </c>
      <c r="L171">
        <v>6.9693955186921457</v>
      </c>
      <c r="M171">
        <v>13.481331768577057</v>
      </c>
      <c r="N171" s="1">
        <v>10.209745515970789</v>
      </c>
    </row>
    <row r="172" spans="1:14" x14ac:dyDescent="0.2">
      <c r="C172" t="s">
        <v>371</v>
      </c>
      <c r="D172" s="42">
        <v>27</v>
      </c>
      <c r="E172" s="42">
        <v>26.2</v>
      </c>
      <c r="F172" s="42" t="s">
        <v>46</v>
      </c>
      <c r="J172" t="s">
        <v>371</v>
      </c>
      <c r="K172">
        <v>16.717229867805685</v>
      </c>
      <c r="L172">
        <v>13.680032580208492</v>
      </c>
      <c r="M172">
        <v>21.309878524389802</v>
      </c>
      <c r="N172" s="1">
        <f>AVERAGE(K172:M172)</f>
        <v>17.235713657467993</v>
      </c>
    </row>
    <row r="173" spans="1:14" x14ac:dyDescent="0.2">
      <c r="C173" t="s">
        <v>372</v>
      </c>
      <c r="D173" s="42">
        <v>30</v>
      </c>
      <c r="E173" s="42">
        <v>26.2</v>
      </c>
      <c r="F173" s="42" t="s">
        <v>47</v>
      </c>
      <c r="J173" t="s">
        <v>372</v>
      </c>
      <c r="K173">
        <v>2.2123522249150778</v>
      </c>
      <c r="L173">
        <v>9.3548688643801068</v>
      </c>
      <c r="M173">
        <v>2.1787637803734383</v>
      </c>
      <c r="N173" s="1">
        <v>4.5819949565562075</v>
      </c>
    </row>
    <row r="174" spans="1:14" x14ac:dyDescent="0.2">
      <c r="C174" t="s">
        <v>451</v>
      </c>
      <c r="D174" s="47">
        <v>19</v>
      </c>
      <c r="E174" s="47">
        <v>23.1</v>
      </c>
      <c r="F174" s="47" t="s">
        <v>47</v>
      </c>
      <c r="J174" t="s">
        <v>451</v>
      </c>
      <c r="K174">
        <v>9.4667802783370458</v>
      </c>
      <c r="L174">
        <v>10.48488096945546</v>
      </c>
      <c r="M174">
        <v>15.278956984744523</v>
      </c>
      <c r="N174" s="1">
        <f>AVERAGE(K174:M174)</f>
        <v>11.743539410845678</v>
      </c>
    </row>
    <row r="175" spans="1:14" x14ac:dyDescent="0.2">
      <c r="C175" t="s">
        <v>373</v>
      </c>
      <c r="D175" s="42">
        <v>21</v>
      </c>
      <c r="E175" s="42">
        <v>25.59</v>
      </c>
      <c r="F175" s="42" t="s">
        <v>47</v>
      </c>
      <c r="J175" t="s">
        <v>373</v>
      </c>
      <c r="K175">
        <v>0.28710327526279728</v>
      </c>
      <c r="L175">
        <v>4.2839592318988968</v>
      </c>
      <c r="M175">
        <v>0.74502365689149774</v>
      </c>
      <c r="N175" s="1">
        <v>1.7720287213510639</v>
      </c>
    </row>
    <row r="176" spans="1:14" x14ac:dyDescent="0.2">
      <c r="C176" t="s">
        <v>374</v>
      </c>
      <c r="D176" s="42">
        <v>15</v>
      </c>
      <c r="E176" s="42">
        <v>23.59</v>
      </c>
      <c r="F176" s="42" t="s">
        <v>47</v>
      </c>
      <c r="J176" t="s">
        <v>374</v>
      </c>
      <c r="K176">
        <v>6.8362292333822028</v>
      </c>
      <c r="L176">
        <v>1.648057297938335</v>
      </c>
      <c r="M176">
        <v>6.9648893968913042</v>
      </c>
      <c r="N176" s="1">
        <f>AVERAGE(K176:M176)</f>
        <v>5.1497253094039479</v>
      </c>
    </row>
    <row r="177" spans="1:14" x14ac:dyDescent="0.2">
      <c r="C177" t="s">
        <v>452</v>
      </c>
      <c r="D177" s="42">
        <v>21</v>
      </c>
      <c r="E177" s="42">
        <v>25.66</v>
      </c>
      <c r="F177" s="42" t="s">
        <v>46</v>
      </c>
      <c r="J177" t="s">
        <v>452</v>
      </c>
      <c r="K177">
        <v>23.274488671477208</v>
      </c>
      <c r="L177">
        <v>13.544505651290574</v>
      </c>
      <c r="M177">
        <v>26.967567475757097</v>
      </c>
      <c r="N177" s="1">
        <f>AVERAGE(K177:M177)</f>
        <v>21.262187266174958</v>
      </c>
    </row>
    <row r="178" spans="1:14" x14ac:dyDescent="0.2">
      <c r="C178" t="s">
        <v>615</v>
      </c>
      <c r="D178" s="42">
        <v>7</v>
      </c>
      <c r="E178" s="42">
        <v>14.9</v>
      </c>
      <c r="F178" s="42" t="s">
        <v>47</v>
      </c>
      <c r="J178" t="s">
        <v>614</v>
      </c>
      <c r="K178">
        <v>3.9910812833758906</v>
      </c>
      <c r="L178">
        <v>4.090106171976216</v>
      </c>
      <c r="M178">
        <v>7.1143121155848741</v>
      </c>
      <c r="N178" s="1">
        <v>5.0651665236456607</v>
      </c>
    </row>
    <row r="179" spans="1:14" x14ac:dyDescent="0.2">
      <c r="N179" s="1"/>
    </row>
    <row r="180" spans="1:14" x14ac:dyDescent="0.2">
      <c r="A180" t="s">
        <v>377</v>
      </c>
      <c r="B180" t="s">
        <v>234</v>
      </c>
      <c r="C180" t="s">
        <v>55</v>
      </c>
      <c r="D180" s="1" t="s">
        <v>315</v>
      </c>
      <c r="E180" s="40" t="s">
        <v>316</v>
      </c>
      <c r="F180" s="1" t="s">
        <v>45</v>
      </c>
      <c r="G180" s="1" t="s">
        <v>375</v>
      </c>
      <c r="H180" t="s">
        <v>377</v>
      </c>
      <c r="I180" t="s">
        <v>234</v>
      </c>
      <c r="K180" t="s">
        <v>8</v>
      </c>
      <c r="L180" t="s">
        <v>9</v>
      </c>
      <c r="M180" t="s">
        <v>10</v>
      </c>
      <c r="N180" s="1" t="s">
        <v>11</v>
      </c>
    </row>
    <row r="181" spans="1:14" x14ac:dyDescent="0.2">
      <c r="C181" t="s">
        <v>376</v>
      </c>
      <c r="D181" s="42">
        <v>47</v>
      </c>
      <c r="E181" s="42">
        <v>32.200000000000003</v>
      </c>
      <c r="F181" s="42" t="s">
        <v>47</v>
      </c>
      <c r="G181" s="42">
        <v>20</v>
      </c>
      <c r="J181" t="s">
        <v>376</v>
      </c>
      <c r="K181">
        <v>8.7995736720828965</v>
      </c>
      <c r="L181">
        <v>1.5817937631884076</v>
      </c>
      <c r="M181">
        <v>11.215786013908609</v>
      </c>
      <c r="N181" s="1">
        <v>7.1990511497266381</v>
      </c>
    </row>
    <row r="182" spans="1:14" x14ac:dyDescent="0.2">
      <c r="C182" t="s">
        <v>378</v>
      </c>
      <c r="D182" s="42">
        <v>42</v>
      </c>
      <c r="E182" s="42">
        <v>36.799999999999997</v>
      </c>
      <c r="F182" s="42" t="s">
        <v>46</v>
      </c>
      <c r="G182" s="42" t="s">
        <v>379</v>
      </c>
      <c r="J182" t="s">
        <v>378</v>
      </c>
      <c r="K182">
        <v>31.027069064656956</v>
      </c>
      <c r="L182">
        <v>18.339514091196666</v>
      </c>
      <c r="M182">
        <v>32.389743262393594</v>
      </c>
      <c r="N182" s="1">
        <v>27.252108806082404</v>
      </c>
    </row>
    <row r="183" spans="1:14" x14ac:dyDescent="0.2">
      <c r="C183" t="s">
        <v>380</v>
      </c>
      <c r="D183" s="42">
        <v>28</v>
      </c>
      <c r="E183" s="42">
        <v>41.6</v>
      </c>
      <c r="F183" s="42" t="s">
        <v>46</v>
      </c>
      <c r="G183" s="42">
        <v>5</v>
      </c>
      <c r="J183" t="s">
        <v>380</v>
      </c>
      <c r="K183">
        <v>28.703573857963669</v>
      </c>
      <c r="L183">
        <v>21.044167483905159</v>
      </c>
      <c r="M183">
        <v>37.704493875552792</v>
      </c>
      <c r="N183" s="1">
        <v>29.150745072473871</v>
      </c>
    </row>
    <row r="184" spans="1:14" x14ac:dyDescent="0.2">
      <c r="C184" t="s">
        <v>381</v>
      </c>
      <c r="D184" s="42">
        <v>59</v>
      </c>
      <c r="E184" s="42">
        <v>38.270000000000003</v>
      </c>
      <c r="F184" s="42" t="s">
        <v>46</v>
      </c>
      <c r="G184" s="42" t="s">
        <v>382</v>
      </c>
      <c r="J184" t="s">
        <v>381</v>
      </c>
      <c r="K184">
        <v>8.5739112566782598</v>
      </c>
      <c r="L184">
        <v>7.8198785697368471</v>
      </c>
      <c r="M184">
        <v>12.542144254282922</v>
      </c>
      <c r="N184" s="1">
        <f t="shared" ref="N184:N206" si="4">AVERAGE(K184:M184)</f>
        <v>9.645311360232677</v>
      </c>
    </row>
    <row r="185" spans="1:14" x14ac:dyDescent="0.2">
      <c r="C185" t="s">
        <v>383</v>
      </c>
      <c r="D185" s="42">
        <v>56</v>
      </c>
      <c r="E185" s="42">
        <v>26.48</v>
      </c>
      <c r="F185" s="42" t="s">
        <v>47</v>
      </c>
      <c r="G185" s="42" t="s">
        <v>384</v>
      </c>
      <c r="J185" t="s">
        <v>383</v>
      </c>
      <c r="K185">
        <v>7.411281937777277</v>
      </c>
      <c r="L185">
        <v>5.0955816228668702</v>
      </c>
      <c r="M185">
        <v>11.673341745862825</v>
      </c>
      <c r="N185" s="1">
        <f t="shared" si="4"/>
        <v>8.0600684355023233</v>
      </c>
    </row>
    <row r="186" spans="1:14" x14ac:dyDescent="0.2">
      <c r="C186" t="s">
        <v>385</v>
      </c>
      <c r="D186" s="42">
        <v>40</v>
      </c>
      <c r="E186" s="42">
        <v>37.47</v>
      </c>
      <c r="F186" s="42" t="s">
        <v>47</v>
      </c>
      <c r="G186" s="42">
        <v>3</v>
      </c>
      <c r="J186" t="s">
        <v>385</v>
      </c>
      <c r="K186">
        <v>0.67043206680774325</v>
      </c>
      <c r="L186">
        <v>3.464808878678924</v>
      </c>
      <c r="M186">
        <v>2.7087897756911841</v>
      </c>
      <c r="N186" s="1">
        <v>2.2813435737259504</v>
      </c>
    </row>
    <row r="187" spans="1:14" x14ac:dyDescent="0.2">
      <c r="C187" t="s">
        <v>386</v>
      </c>
      <c r="D187" s="42">
        <v>55</v>
      </c>
      <c r="E187" s="42">
        <v>17.09</v>
      </c>
      <c r="F187" s="42" t="s">
        <v>47</v>
      </c>
      <c r="G187" s="42">
        <v>16</v>
      </c>
      <c r="J187" t="s">
        <v>386</v>
      </c>
      <c r="K187">
        <v>4.5857731168812288</v>
      </c>
      <c r="L187">
        <v>2.1525351076539465</v>
      </c>
      <c r="M187">
        <v>8.5730633192758408</v>
      </c>
      <c r="N187" s="1">
        <f t="shared" si="4"/>
        <v>5.1037905146036726</v>
      </c>
    </row>
    <row r="188" spans="1:14" x14ac:dyDescent="0.2">
      <c r="C188" t="s">
        <v>387</v>
      </c>
      <c r="D188" s="42">
        <v>52</v>
      </c>
      <c r="E188" s="42">
        <v>28.38</v>
      </c>
      <c r="F188" s="42" t="s">
        <v>46</v>
      </c>
      <c r="G188" s="42">
        <v>10</v>
      </c>
      <c r="J188" t="s">
        <v>387</v>
      </c>
      <c r="K188">
        <v>22.41207663691241</v>
      </c>
      <c r="L188">
        <v>21.442016779499159</v>
      </c>
      <c r="M188">
        <v>30.769541675041488</v>
      </c>
      <c r="N188" s="1">
        <f t="shared" si="4"/>
        <v>24.874545030484352</v>
      </c>
    </row>
    <row r="189" spans="1:14" x14ac:dyDescent="0.2">
      <c r="C189" t="s">
        <v>388</v>
      </c>
      <c r="D189" s="42">
        <v>45</v>
      </c>
      <c r="E189" s="42">
        <v>28.91</v>
      </c>
      <c r="F189" s="42" t="s">
        <v>46</v>
      </c>
      <c r="G189" s="42">
        <v>20</v>
      </c>
      <c r="J189" t="s">
        <v>388</v>
      </c>
      <c r="K189">
        <v>23.633113869377389</v>
      </c>
      <c r="L189">
        <v>17.697983125850449</v>
      </c>
      <c r="M189">
        <v>34.777130615414542</v>
      </c>
      <c r="N189" s="1">
        <f t="shared" si="4"/>
        <v>25.369409203547463</v>
      </c>
    </row>
    <row r="190" spans="1:14" x14ac:dyDescent="0.2">
      <c r="C190" t="s">
        <v>389</v>
      </c>
      <c r="D190" s="42">
        <v>45</v>
      </c>
      <c r="E190" s="42">
        <v>35.619999999999997</v>
      </c>
      <c r="F190" s="42" t="s">
        <v>47</v>
      </c>
      <c r="G190" s="42" t="s">
        <v>390</v>
      </c>
      <c r="J190" t="s">
        <v>389</v>
      </c>
      <c r="K190">
        <v>14.205729177920503</v>
      </c>
      <c r="L190">
        <v>19.54707911668828</v>
      </c>
      <c r="M190">
        <v>18.646253185037512</v>
      </c>
      <c r="N190" s="1">
        <f t="shared" si="4"/>
        <v>17.466353826548765</v>
      </c>
    </row>
    <row r="191" spans="1:14" x14ac:dyDescent="0.2">
      <c r="C191" t="s">
        <v>391</v>
      </c>
      <c r="D191" s="42">
        <v>48</v>
      </c>
      <c r="E191" s="42">
        <v>39.78</v>
      </c>
      <c r="F191" s="42" t="s">
        <v>46</v>
      </c>
      <c r="G191" s="42" t="s">
        <v>392</v>
      </c>
      <c r="J191" t="s">
        <v>391</v>
      </c>
      <c r="K191">
        <v>12.358318614122192</v>
      </c>
      <c r="L191">
        <v>4.823444029165274</v>
      </c>
      <c r="M191">
        <v>16.308212780989688</v>
      </c>
      <c r="N191" s="1">
        <f t="shared" si="4"/>
        <v>11.163325141425718</v>
      </c>
    </row>
    <row r="192" spans="1:14" x14ac:dyDescent="0.2">
      <c r="C192" t="s">
        <v>393</v>
      </c>
      <c r="D192" s="42">
        <v>37</v>
      </c>
      <c r="E192" s="42">
        <v>32.81</v>
      </c>
      <c r="F192" s="42" t="s">
        <v>47</v>
      </c>
      <c r="G192" s="42" t="s">
        <v>394</v>
      </c>
      <c r="J192" t="s">
        <v>393</v>
      </c>
      <c r="K192">
        <v>7.2218450920276469</v>
      </c>
      <c r="L192">
        <v>5.797810532949156</v>
      </c>
      <c r="M192">
        <v>11.548310392215303</v>
      </c>
      <c r="N192" s="1">
        <f t="shared" si="4"/>
        <v>8.1893220057307019</v>
      </c>
    </row>
    <row r="193" spans="3:14" x14ac:dyDescent="0.2">
      <c r="C193" t="s">
        <v>396</v>
      </c>
      <c r="D193" s="42">
        <v>50</v>
      </c>
      <c r="E193" s="42">
        <v>35.58</v>
      </c>
      <c r="F193" s="42" t="s">
        <v>46</v>
      </c>
      <c r="G193" s="42" t="s">
        <v>397</v>
      </c>
      <c r="J193" t="s">
        <v>396</v>
      </c>
      <c r="K193">
        <v>21.40347165785607</v>
      </c>
      <c r="L193">
        <v>16.995851765430302</v>
      </c>
      <c r="M193">
        <v>22.308573049723691</v>
      </c>
      <c r="N193" s="1">
        <f t="shared" si="4"/>
        <v>20.235965491003356</v>
      </c>
    </row>
    <row r="194" spans="3:14" x14ac:dyDescent="0.2">
      <c r="C194" t="s">
        <v>398</v>
      </c>
      <c r="D194" s="42">
        <v>56</v>
      </c>
      <c r="E194" s="42">
        <v>38.700000000000003</v>
      </c>
      <c r="F194" s="42" t="s">
        <v>46</v>
      </c>
      <c r="G194" s="42">
        <v>1</v>
      </c>
      <c r="J194" t="s">
        <v>398</v>
      </c>
      <c r="K194">
        <v>18.60752610997616</v>
      </c>
      <c r="L194">
        <v>18.633652276156113</v>
      </c>
      <c r="M194">
        <v>21.881264302699478</v>
      </c>
      <c r="N194" s="1">
        <f t="shared" si="4"/>
        <v>19.70748089627725</v>
      </c>
    </row>
    <row r="195" spans="3:14" x14ac:dyDescent="0.2">
      <c r="C195" t="s">
        <v>399</v>
      </c>
      <c r="D195" s="42">
        <v>41</v>
      </c>
      <c r="E195" s="42">
        <v>28.83</v>
      </c>
      <c r="F195" s="42" t="s">
        <v>47</v>
      </c>
      <c r="G195" s="42" t="s">
        <v>400</v>
      </c>
      <c r="J195" t="s">
        <v>399</v>
      </c>
      <c r="K195">
        <v>4.8542725778786417</v>
      </c>
      <c r="L195">
        <v>4.6282740350940008</v>
      </c>
      <c r="M195">
        <v>8.9372376697379821</v>
      </c>
      <c r="N195" s="1">
        <f t="shared" si="4"/>
        <v>6.1399280942368746</v>
      </c>
    </row>
    <row r="196" spans="3:14" x14ac:dyDescent="0.2">
      <c r="C196" t="s">
        <v>401</v>
      </c>
      <c r="D196" s="42">
        <v>55</v>
      </c>
      <c r="E196" s="42">
        <v>28.12</v>
      </c>
      <c r="F196" s="42" t="s">
        <v>47</v>
      </c>
      <c r="G196" s="42" t="s">
        <v>402</v>
      </c>
      <c r="J196" t="s">
        <v>401</v>
      </c>
      <c r="K196">
        <v>34.794536229297904</v>
      </c>
      <c r="L196">
        <v>12.977707726987871</v>
      </c>
      <c r="M196">
        <v>35.450784300177681</v>
      </c>
      <c r="N196" s="1">
        <f t="shared" si="4"/>
        <v>27.741009418821154</v>
      </c>
    </row>
    <row r="197" spans="3:14" x14ac:dyDescent="0.2">
      <c r="C197" t="s">
        <v>403</v>
      </c>
      <c r="D197" s="42">
        <v>42</v>
      </c>
      <c r="E197" s="42">
        <v>33</v>
      </c>
      <c r="F197" s="42" t="s">
        <v>47</v>
      </c>
      <c r="G197" s="42" t="s">
        <v>404</v>
      </c>
      <c r="J197" t="s">
        <v>403</v>
      </c>
      <c r="K197">
        <v>2.8459477409544127</v>
      </c>
      <c r="L197">
        <v>3.4506529406694897</v>
      </c>
      <c r="M197">
        <v>6.1646622421316124</v>
      </c>
      <c r="N197" s="1">
        <f t="shared" si="4"/>
        <v>4.1537543079185051</v>
      </c>
    </row>
    <row r="198" spans="3:14" x14ac:dyDescent="0.2">
      <c r="C198" t="s">
        <v>405</v>
      </c>
      <c r="D198" s="42">
        <v>59</v>
      </c>
      <c r="E198" s="42">
        <v>29.49</v>
      </c>
      <c r="F198" s="42" t="s">
        <v>46</v>
      </c>
      <c r="G198" s="42" t="s">
        <v>406</v>
      </c>
      <c r="J198" t="s">
        <v>405</v>
      </c>
      <c r="K198">
        <v>19.468622296420271</v>
      </c>
      <c r="L198">
        <v>17.447637169595833</v>
      </c>
      <c r="M198">
        <v>27.652458078961971</v>
      </c>
      <c r="N198" s="1">
        <f t="shared" si="4"/>
        <v>21.522905848326022</v>
      </c>
    </row>
    <row r="199" spans="3:14" x14ac:dyDescent="0.2">
      <c r="C199" t="s">
        <v>454</v>
      </c>
      <c r="D199" s="42">
        <v>63</v>
      </c>
      <c r="E199" s="42">
        <v>24.25</v>
      </c>
      <c r="F199" s="42" t="s">
        <v>47</v>
      </c>
      <c r="G199" s="42" t="s">
        <v>404</v>
      </c>
      <c r="J199" t="s">
        <v>454</v>
      </c>
      <c r="K199">
        <v>29.028107820751988</v>
      </c>
      <c r="L199">
        <v>17.334823956043458</v>
      </c>
      <c r="M199">
        <v>31.122398579973616</v>
      </c>
      <c r="N199" s="1">
        <f t="shared" si="4"/>
        <v>25.828443452256355</v>
      </c>
    </row>
    <row r="200" spans="3:14" x14ac:dyDescent="0.2">
      <c r="C200" t="s">
        <v>407</v>
      </c>
      <c r="D200" s="42">
        <v>46</v>
      </c>
      <c r="E200" s="42">
        <v>28.72</v>
      </c>
      <c r="F200" s="42" t="s">
        <v>47</v>
      </c>
      <c r="G200" s="42" t="s">
        <v>408</v>
      </c>
      <c r="J200" t="s">
        <v>407</v>
      </c>
      <c r="K200">
        <v>4.3075806306958375</v>
      </c>
      <c r="L200">
        <v>4.5516853106053875E-3</v>
      </c>
      <c r="M200">
        <v>9.1062225223156261</v>
      </c>
      <c r="N200" s="1">
        <f t="shared" si="4"/>
        <v>4.4727849461073568</v>
      </c>
    </row>
    <row r="201" spans="3:14" x14ac:dyDescent="0.2">
      <c r="C201" t="s">
        <v>409</v>
      </c>
      <c r="D201" s="42">
        <v>63</v>
      </c>
      <c r="E201" s="42">
        <v>29.6</v>
      </c>
      <c r="F201" s="42" t="s">
        <v>46</v>
      </c>
      <c r="G201" s="42" t="s">
        <v>390</v>
      </c>
      <c r="J201" t="s">
        <v>409</v>
      </c>
      <c r="K201">
        <v>36.431365844495012</v>
      </c>
      <c r="L201">
        <v>28.28135368520822</v>
      </c>
      <c r="M201">
        <v>45.434272426339405</v>
      </c>
      <c r="N201" s="1">
        <f t="shared" si="4"/>
        <v>36.715663985347547</v>
      </c>
    </row>
    <row r="202" spans="3:14" x14ac:dyDescent="0.2">
      <c r="C202" t="s">
        <v>410</v>
      </c>
      <c r="D202" s="42">
        <v>47</v>
      </c>
      <c r="E202" s="42">
        <v>30.96</v>
      </c>
      <c r="F202" s="42" t="s">
        <v>47</v>
      </c>
      <c r="G202" s="42" t="s">
        <v>411</v>
      </c>
      <c r="J202" t="s">
        <v>410</v>
      </c>
      <c r="K202">
        <v>17.642515556042792</v>
      </c>
      <c r="L202">
        <v>7.979322985399671</v>
      </c>
      <c r="M202">
        <v>17.532785312462011</v>
      </c>
      <c r="N202" s="1">
        <f t="shared" si="4"/>
        <v>14.384874617968158</v>
      </c>
    </row>
    <row r="203" spans="3:14" x14ac:dyDescent="0.2">
      <c r="C203" t="s">
        <v>412</v>
      </c>
      <c r="D203" s="42">
        <v>50</v>
      </c>
      <c r="E203" s="42">
        <v>31.01</v>
      </c>
      <c r="F203" s="42" t="s">
        <v>46</v>
      </c>
      <c r="G203" s="42" t="s">
        <v>413</v>
      </c>
      <c r="J203" t="s">
        <v>412</v>
      </c>
      <c r="K203">
        <v>15.628284251667873</v>
      </c>
      <c r="L203">
        <v>14.838544604910586</v>
      </c>
      <c r="M203">
        <v>17.417972213950701</v>
      </c>
      <c r="N203" s="1">
        <f t="shared" si="4"/>
        <v>15.961600356843055</v>
      </c>
    </row>
    <row r="204" spans="3:14" x14ac:dyDescent="0.2">
      <c r="C204" t="s">
        <v>414</v>
      </c>
      <c r="D204" s="42">
        <v>49</v>
      </c>
      <c r="E204" s="42">
        <v>25.42</v>
      </c>
      <c r="F204" s="42" t="s">
        <v>46</v>
      </c>
      <c r="G204" s="42" t="s">
        <v>404</v>
      </c>
      <c r="J204" t="s">
        <v>414</v>
      </c>
      <c r="K204">
        <v>35.128912210843076</v>
      </c>
      <c r="L204">
        <v>24.542248360986427</v>
      </c>
      <c r="M204">
        <v>35.186323442574626</v>
      </c>
      <c r="N204" s="1">
        <f t="shared" si="4"/>
        <v>31.619161338134706</v>
      </c>
    </row>
    <row r="205" spans="3:14" x14ac:dyDescent="0.2">
      <c r="C205" t="s">
        <v>415</v>
      </c>
      <c r="D205" s="42">
        <v>43</v>
      </c>
      <c r="E205" s="42">
        <v>23.48</v>
      </c>
      <c r="F205" s="42" t="s">
        <v>47</v>
      </c>
      <c r="G205" s="42" t="s">
        <v>416</v>
      </c>
      <c r="J205" t="s">
        <v>415</v>
      </c>
      <c r="K205">
        <v>17.48980107423203</v>
      </c>
      <c r="L205">
        <v>17.823590537624941</v>
      </c>
      <c r="M205">
        <v>21.971834931479769</v>
      </c>
      <c r="N205" s="1">
        <f t="shared" si="4"/>
        <v>19.095075514445579</v>
      </c>
    </row>
    <row r="206" spans="3:14" x14ac:dyDescent="0.2">
      <c r="C206" t="s">
        <v>417</v>
      </c>
      <c r="D206" s="42">
        <v>61</v>
      </c>
      <c r="E206" s="42">
        <v>32.56</v>
      </c>
      <c r="F206" s="42" t="s">
        <v>47</v>
      </c>
      <c r="G206" s="42" t="s">
        <v>418</v>
      </c>
      <c r="J206" t="s">
        <v>417</v>
      </c>
      <c r="K206">
        <v>8.8809365077113558</v>
      </c>
      <c r="L206">
        <v>10.039504162448122</v>
      </c>
      <c r="M206">
        <v>13.037055868394969</v>
      </c>
      <c r="N206" s="1">
        <f t="shared" si="4"/>
        <v>10.652498846184816</v>
      </c>
    </row>
    <row r="207" spans="3:14" x14ac:dyDescent="0.2">
      <c r="N207" s="1"/>
    </row>
    <row r="208" spans="3:14" x14ac:dyDescent="0.2">
      <c r="N208" s="1"/>
    </row>
    <row r="209" spans="1:14" x14ac:dyDescent="0.2">
      <c r="N209" s="1"/>
    </row>
    <row r="210" spans="1:14" x14ac:dyDescent="0.2">
      <c r="N210" s="1"/>
    </row>
    <row r="211" spans="1:14" x14ac:dyDescent="0.2">
      <c r="J211" t="s">
        <v>489</v>
      </c>
      <c r="N211" s="1"/>
    </row>
    <row r="212" spans="1:14" x14ac:dyDescent="0.2">
      <c r="N212" s="1"/>
    </row>
    <row r="213" spans="1:14" x14ac:dyDescent="0.2">
      <c r="A213" t="s">
        <v>421</v>
      </c>
      <c r="B213" s="22" t="s">
        <v>419</v>
      </c>
      <c r="C213" t="s">
        <v>55</v>
      </c>
      <c r="D213" s="1" t="s">
        <v>315</v>
      </c>
      <c r="E213" s="40" t="s">
        <v>316</v>
      </c>
      <c r="F213" s="1" t="s">
        <v>45</v>
      </c>
      <c r="G213" s="1" t="s">
        <v>375</v>
      </c>
      <c r="H213" t="s">
        <v>421</v>
      </c>
      <c r="I213" s="22" t="s">
        <v>419</v>
      </c>
      <c r="J213" s="22"/>
      <c r="K213" s="22" t="s">
        <v>8</v>
      </c>
      <c r="L213" s="22" t="s">
        <v>9</v>
      </c>
      <c r="M213" s="22" t="s">
        <v>10</v>
      </c>
      <c r="N213" s="58" t="s">
        <v>11</v>
      </c>
    </row>
    <row r="214" spans="1:14" x14ac:dyDescent="0.2">
      <c r="C214" s="22" t="s">
        <v>420</v>
      </c>
      <c r="D214" s="42">
        <v>26</v>
      </c>
      <c r="E214" s="42">
        <v>16.399999999999999</v>
      </c>
      <c r="F214" s="42" t="s">
        <v>47</v>
      </c>
      <c r="G214" s="42">
        <v>5</v>
      </c>
      <c r="J214" s="22" t="s">
        <v>420</v>
      </c>
      <c r="K214" s="22">
        <v>0.30310174000000001</v>
      </c>
      <c r="L214" s="22">
        <v>1.3730021400000001</v>
      </c>
      <c r="M214" s="22">
        <v>0.72033731999999995</v>
      </c>
      <c r="N214" s="58">
        <v>0.79881373</v>
      </c>
    </row>
    <row r="215" spans="1:14" x14ac:dyDescent="0.2">
      <c r="B215" s="22"/>
      <c r="C215" s="22" t="s">
        <v>422</v>
      </c>
      <c r="D215" s="42">
        <v>29</v>
      </c>
      <c r="E215" s="42">
        <v>22.03</v>
      </c>
      <c r="F215" s="42" t="s">
        <v>47</v>
      </c>
      <c r="G215" s="42">
        <v>7</v>
      </c>
      <c r="I215" s="22"/>
      <c r="J215" s="22" t="s">
        <v>422</v>
      </c>
      <c r="K215" s="22">
        <v>3.0032189100000002</v>
      </c>
      <c r="L215" s="22">
        <v>3.9501648600000001</v>
      </c>
      <c r="M215" s="22">
        <v>1.0948766299999999</v>
      </c>
      <c r="N215" s="58">
        <v>2.6827534700000002</v>
      </c>
    </row>
    <row r="216" spans="1:14" x14ac:dyDescent="0.2">
      <c r="B216" s="22"/>
      <c r="C216" s="22" t="s">
        <v>423</v>
      </c>
      <c r="D216" s="42">
        <v>14</v>
      </c>
      <c r="E216" s="42">
        <v>13.2</v>
      </c>
      <c r="F216" s="42" t="s">
        <v>47</v>
      </c>
      <c r="G216" s="42"/>
      <c r="I216" s="22"/>
      <c r="J216" s="22" t="s">
        <v>423</v>
      </c>
      <c r="K216" s="22">
        <v>2.4415239199999998</v>
      </c>
      <c r="L216" s="22">
        <v>6.4524789</v>
      </c>
      <c r="M216" s="22">
        <v>6.38966922</v>
      </c>
      <c r="N216" s="58">
        <v>5.0945573399999997</v>
      </c>
    </row>
    <row r="217" spans="1:14" x14ac:dyDescent="0.2">
      <c r="B217" s="22"/>
      <c r="C217" t="s">
        <v>424</v>
      </c>
      <c r="D217" s="42">
        <v>12</v>
      </c>
      <c r="E217" s="42">
        <v>15.42</v>
      </c>
      <c r="F217" s="42" t="s">
        <v>46</v>
      </c>
      <c r="G217" s="42">
        <v>3</v>
      </c>
      <c r="I217" s="22"/>
      <c r="J217" t="s">
        <v>424</v>
      </c>
      <c r="K217">
        <v>37.615801126772908</v>
      </c>
      <c r="L217">
        <v>36.95185473596738</v>
      </c>
      <c r="M217">
        <v>49.675084958452715</v>
      </c>
      <c r="N217" s="1">
        <f>AVERAGE(K217:M217)</f>
        <v>41.414246940397668</v>
      </c>
    </row>
    <row r="218" spans="1:14" x14ac:dyDescent="0.2">
      <c r="B218" s="22"/>
      <c r="C218" t="s">
        <v>425</v>
      </c>
      <c r="D218" s="42">
        <v>12</v>
      </c>
      <c r="E218" s="42">
        <v>18.5</v>
      </c>
      <c r="F218" s="42" t="s">
        <v>46</v>
      </c>
      <c r="G218" s="42" t="s">
        <v>404</v>
      </c>
      <c r="I218" s="22"/>
      <c r="J218" t="s">
        <v>425</v>
      </c>
      <c r="K218">
        <v>12.624125000436845</v>
      </c>
      <c r="L218">
        <v>12.553750872475844</v>
      </c>
      <c r="M218">
        <v>19.290468703913668</v>
      </c>
      <c r="N218" s="1">
        <f>AVERAGE(K218:M218)</f>
        <v>14.822781525608784</v>
      </c>
    </row>
    <row r="219" spans="1:14" x14ac:dyDescent="0.2">
      <c r="B219" s="22"/>
      <c r="C219" t="s">
        <v>426</v>
      </c>
      <c r="D219" s="42">
        <v>15</v>
      </c>
      <c r="E219" s="42">
        <v>19.3</v>
      </c>
      <c r="F219" s="42" t="s">
        <v>46</v>
      </c>
      <c r="G219" s="42" t="s">
        <v>392</v>
      </c>
      <c r="I219" s="22"/>
      <c r="J219" t="s">
        <v>426</v>
      </c>
      <c r="K219">
        <v>1.8930186357491414</v>
      </c>
      <c r="L219">
        <v>6.9262333574370727</v>
      </c>
      <c r="M219">
        <v>0.95548537217047391</v>
      </c>
      <c r="N219" s="1">
        <v>3.2582457884522289</v>
      </c>
    </row>
    <row r="220" spans="1:14" x14ac:dyDescent="0.2">
      <c r="C220" t="s">
        <v>427</v>
      </c>
      <c r="D220" s="42">
        <v>18</v>
      </c>
      <c r="E220" s="42">
        <v>20.65</v>
      </c>
      <c r="F220" s="42" t="s">
        <v>47</v>
      </c>
      <c r="G220" s="42" t="s">
        <v>428</v>
      </c>
      <c r="J220" t="s">
        <v>427</v>
      </c>
      <c r="K220">
        <v>1.8221674265253318</v>
      </c>
      <c r="L220">
        <v>5.9944810337828924</v>
      </c>
      <c r="M220">
        <v>3.4376442056177519</v>
      </c>
      <c r="N220" s="1">
        <v>3.7514308886419925</v>
      </c>
    </row>
    <row r="221" spans="1:14" x14ac:dyDescent="0.2">
      <c r="C221" t="s">
        <v>429</v>
      </c>
      <c r="D221" s="42">
        <v>9</v>
      </c>
      <c r="E221" s="42">
        <v>15.92</v>
      </c>
      <c r="F221" s="42" t="s">
        <v>47</v>
      </c>
      <c r="G221" s="42" t="s">
        <v>430</v>
      </c>
      <c r="J221" t="s">
        <v>429</v>
      </c>
      <c r="L221">
        <v>5.3035730873656117</v>
      </c>
      <c r="M221">
        <v>15.541291289047312</v>
      </c>
      <c r="N221" s="1">
        <f>AVERAGE(K221:M221)</f>
        <v>10.422432188206461</v>
      </c>
    </row>
    <row r="222" spans="1:14" x14ac:dyDescent="0.2">
      <c r="C222" t="s">
        <v>431</v>
      </c>
      <c r="D222" s="42">
        <v>25</v>
      </c>
      <c r="E222" s="42">
        <v>21.35</v>
      </c>
      <c r="F222" s="42" t="s">
        <v>47</v>
      </c>
      <c r="G222" s="42" t="s">
        <v>402</v>
      </c>
      <c r="J222" t="s">
        <v>431</v>
      </c>
      <c r="K222">
        <v>69.619332857713658</v>
      </c>
      <c r="L222">
        <v>61.206915810819254</v>
      </c>
      <c r="M222">
        <v>63.798521408880561</v>
      </c>
      <c r="N222" s="1">
        <f>AVERAGE(K222:M222)</f>
        <v>64.874923359137824</v>
      </c>
    </row>
    <row r="223" spans="1:14" x14ac:dyDescent="0.2">
      <c r="C223" t="s">
        <v>432</v>
      </c>
      <c r="D223" s="42">
        <v>35</v>
      </c>
      <c r="E223" s="42">
        <v>23.63</v>
      </c>
      <c r="F223" s="42" t="s">
        <v>46</v>
      </c>
      <c r="G223" s="42" t="s">
        <v>433</v>
      </c>
      <c r="J223" t="s">
        <v>432</v>
      </c>
      <c r="K223">
        <v>49.209947317063971</v>
      </c>
      <c r="L223">
        <v>45.508319150154215</v>
      </c>
      <c r="M223">
        <v>53.435060424500705</v>
      </c>
      <c r="N223" s="1">
        <f>AVERAGE(K223:M223)</f>
        <v>49.384442297239637</v>
      </c>
    </row>
    <row r="224" spans="1:14" x14ac:dyDescent="0.2">
      <c r="N224" s="1"/>
    </row>
    <row r="228" spans="1:14" ht="24" x14ac:dyDescent="0.3">
      <c r="A228" s="26" t="s">
        <v>490</v>
      </c>
    </row>
    <row r="229" spans="1:14" x14ac:dyDescent="0.2">
      <c r="A229" t="s">
        <v>320</v>
      </c>
      <c r="B229" t="s">
        <v>318</v>
      </c>
      <c r="C229" t="s">
        <v>55</v>
      </c>
      <c r="D229" s="1" t="s">
        <v>315</v>
      </c>
      <c r="E229" s="40" t="s">
        <v>316</v>
      </c>
      <c r="F229" s="1" t="s">
        <v>45</v>
      </c>
      <c r="H229" t="s">
        <v>320</v>
      </c>
      <c r="I229" t="s">
        <v>318</v>
      </c>
      <c r="K229" t="s">
        <v>90</v>
      </c>
      <c r="L229" t="s">
        <v>52</v>
      </c>
      <c r="M229" t="s">
        <v>53</v>
      </c>
      <c r="N229" s="1" t="s">
        <v>11</v>
      </c>
    </row>
    <row r="230" spans="1:14" x14ac:dyDescent="0.2">
      <c r="C230" t="s">
        <v>319</v>
      </c>
      <c r="D230" s="42">
        <v>24</v>
      </c>
      <c r="E230" s="42">
        <v>32.200000000000003</v>
      </c>
      <c r="F230" s="42" t="s">
        <v>46</v>
      </c>
      <c r="J230" t="s">
        <v>319</v>
      </c>
      <c r="K230">
        <v>37.398161819273433</v>
      </c>
      <c r="L230">
        <v>36.580421229370558</v>
      </c>
      <c r="M230">
        <v>39.290407294271645</v>
      </c>
      <c r="N230" s="1">
        <v>37.756330114305214</v>
      </c>
    </row>
    <row r="231" spans="1:14" x14ac:dyDescent="0.2">
      <c r="C231" t="s">
        <v>321</v>
      </c>
      <c r="D231" s="42">
        <v>14</v>
      </c>
      <c r="E231" s="42">
        <v>24.1</v>
      </c>
      <c r="F231" s="42" t="s">
        <v>46</v>
      </c>
      <c r="J231" t="s">
        <v>321</v>
      </c>
      <c r="K231">
        <v>25.716545729413848</v>
      </c>
      <c r="L231">
        <v>23.425765435036602</v>
      </c>
      <c r="M231">
        <v>18.961502132771038</v>
      </c>
      <c r="N231" s="1">
        <v>22.701271099073825</v>
      </c>
    </row>
    <row r="232" spans="1:14" x14ac:dyDescent="0.2">
      <c r="C232" t="s">
        <v>322</v>
      </c>
      <c r="D232" s="42">
        <v>46</v>
      </c>
      <c r="E232" s="42">
        <v>19.100000000000001</v>
      </c>
      <c r="F232" s="42" t="s">
        <v>47</v>
      </c>
      <c r="J232" t="s">
        <v>322</v>
      </c>
      <c r="K232">
        <v>13.522429473688714</v>
      </c>
      <c r="L232">
        <v>16.814272829966267</v>
      </c>
      <c r="M232">
        <v>13.548403862035574</v>
      </c>
      <c r="N232" s="1">
        <v>14.628368721896853</v>
      </c>
    </row>
    <row r="233" spans="1:14" x14ac:dyDescent="0.2">
      <c r="C233" t="s">
        <v>323</v>
      </c>
      <c r="D233" s="42">
        <v>3</v>
      </c>
      <c r="E233" s="42">
        <v>17.600000000000001</v>
      </c>
      <c r="F233" s="42" t="s">
        <v>47</v>
      </c>
      <c r="J233" t="s">
        <v>323</v>
      </c>
      <c r="K233">
        <v>10.732467129281178</v>
      </c>
      <c r="L233">
        <v>8.2301856256248289</v>
      </c>
      <c r="M233">
        <v>10.784130833738326</v>
      </c>
      <c r="N233" s="1">
        <v>9.9155945295481107</v>
      </c>
    </row>
    <row r="234" spans="1:14" x14ac:dyDescent="0.2">
      <c r="C234" t="s">
        <v>324</v>
      </c>
      <c r="D234" s="42">
        <v>18</v>
      </c>
      <c r="E234" s="42">
        <v>29.6</v>
      </c>
      <c r="F234" s="42" t="s">
        <v>46</v>
      </c>
      <c r="J234" t="s">
        <v>324</v>
      </c>
      <c r="K234">
        <v>33.829967153846241</v>
      </c>
      <c r="L234">
        <v>39.561120387030755</v>
      </c>
      <c r="M234">
        <v>35.968099453464859</v>
      </c>
      <c r="N234" s="1">
        <v>36.453062331447285</v>
      </c>
    </row>
    <row r="235" spans="1:14" x14ac:dyDescent="0.2">
      <c r="C235" t="s">
        <v>325</v>
      </c>
      <c r="D235" s="42">
        <v>43</v>
      </c>
      <c r="E235" s="42">
        <v>30.93</v>
      </c>
      <c r="F235" s="42" t="s">
        <v>46</v>
      </c>
      <c r="J235" t="s">
        <v>325</v>
      </c>
      <c r="K235">
        <v>56.644246630345918</v>
      </c>
      <c r="L235">
        <v>54.585211645980536</v>
      </c>
      <c r="M235">
        <v>46.314052999850091</v>
      </c>
      <c r="N235" s="1">
        <v>52.514503758725517</v>
      </c>
    </row>
    <row r="236" spans="1:14" x14ac:dyDescent="0.2">
      <c r="C236" t="s">
        <v>326</v>
      </c>
      <c r="D236" s="42">
        <v>31</v>
      </c>
      <c r="E236" s="44">
        <v>24.47</v>
      </c>
      <c r="F236" s="42" t="s">
        <v>47</v>
      </c>
      <c r="J236" t="s">
        <v>326</v>
      </c>
      <c r="K236">
        <v>28.375558888075414</v>
      </c>
      <c r="L236">
        <v>29.778850974295366</v>
      </c>
      <c r="M236">
        <v>35.842533802781517</v>
      </c>
      <c r="N236" s="1">
        <v>31.332314555050768</v>
      </c>
    </row>
    <row r="237" spans="1:14" x14ac:dyDescent="0.2">
      <c r="C237" t="s">
        <v>327</v>
      </c>
      <c r="D237" s="42">
        <v>39</v>
      </c>
      <c r="E237" s="42">
        <v>34.700000000000003</v>
      </c>
      <c r="F237" s="42" t="s">
        <v>46</v>
      </c>
      <c r="J237" t="s">
        <v>327</v>
      </c>
      <c r="K237">
        <v>39.1212930342936</v>
      </c>
      <c r="L237">
        <v>42.177628480273448</v>
      </c>
      <c r="M237">
        <v>46.470521092245221</v>
      </c>
      <c r="N237" s="1">
        <v>42.589814202270752</v>
      </c>
    </row>
    <row r="238" spans="1:14" x14ac:dyDescent="0.2">
      <c r="C238" t="s">
        <v>329</v>
      </c>
      <c r="D238" s="42">
        <v>35</v>
      </c>
      <c r="E238" s="42">
        <v>26.91</v>
      </c>
      <c r="F238" s="42" t="s">
        <v>47</v>
      </c>
      <c r="J238" t="s">
        <v>329</v>
      </c>
      <c r="K238">
        <v>32.950964285413342</v>
      </c>
      <c r="L238">
        <v>30.346677802804464</v>
      </c>
      <c r="M238">
        <v>32.234746521854369</v>
      </c>
      <c r="N238" s="1">
        <f t="shared" ref="N238:N270" si="5">AVERAGE(K238:M238)</f>
        <v>31.844129536690726</v>
      </c>
    </row>
    <row r="239" spans="1:14" x14ac:dyDescent="0.2">
      <c r="C239" t="s">
        <v>330</v>
      </c>
      <c r="D239" s="44">
        <v>23</v>
      </c>
      <c r="E239" s="44">
        <v>16</v>
      </c>
      <c r="F239" s="44" t="s">
        <v>46</v>
      </c>
      <c r="J239" t="s">
        <v>330</v>
      </c>
      <c r="K239">
        <v>36.540143343724459</v>
      </c>
      <c r="L239">
        <v>31.837638819594584</v>
      </c>
      <c r="M239">
        <v>35.185205107717017</v>
      </c>
      <c r="N239" s="1">
        <f t="shared" si="5"/>
        <v>34.520995757012024</v>
      </c>
    </row>
    <row r="240" spans="1:14" x14ac:dyDescent="0.2">
      <c r="C240" t="s">
        <v>331</v>
      </c>
      <c r="D240" s="42">
        <v>35</v>
      </c>
      <c r="E240" s="42">
        <v>21.9</v>
      </c>
      <c r="F240" s="42" t="s">
        <v>46</v>
      </c>
      <c r="J240" t="s">
        <v>331</v>
      </c>
      <c r="K240">
        <v>49.808640058101723</v>
      </c>
      <c r="L240">
        <v>43.87450973898882</v>
      </c>
      <c r="M240">
        <v>38.67240045884887</v>
      </c>
      <c r="N240" s="1">
        <f t="shared" si="5"/>
        <v>44.118516751979804</v>
      </c>
    </row>
    <row r="241" spans="3:14" x14ac:dyDescent="0.2">
      <c r="C241" t="s">
        <v>436</v>
      </c>
      <c r="D241" s="42">
        <v>1</v>
      </c>
      <c r="E241" s="42">
        <v>17.899999999999999</v>
      </c>
      <c r="F241" s="42" t="s">
        <v>47</v>
      </c>
      <c r="J241" t="s">
        <v>436</v>
      </c>
      <c r="K241">
        <v>0.98686913490070927</v>
      </c>
      <c r="L241">
        <v>2.0119651958776248</v>
      </c>
      <c r="M241">
        <v>4.9571982446700211</v>
      </c>
      <c r="N241" s="1">
        <f t="shared" si="5"/>
        <v>2.6520108584827851</v>
      </c>
    </row>
    <row r="242" spans="3:14" x14ac:dyDescent="0.2">
      <c r="C242" t="s">
        <v>437</v>
      </c>
      <c r="D242" s="42">
        <v>33</v>
      </c>
      <c r="E242" s="42">
        <v>32.89</v>
      </c>
      <c r="F242" s="42" t="s">
        <v>47</v>
      </c>
      <c r="J242" t="s">
        <v>437</v>
      </c>
      <c r="K242">
        <v>26.264269311726327</v>
      </c>
      <c r="L242">
        <v>22.828148046303795</v>
      </c>
      <c r="M242">
        <v>25.79723619564373</v>
      </c>
      <c r="N242" s="1">
        <f t="shared" si="5"/>
        <v>24.963217851224616</v>
      </c>
    </row>
    <row r="243" spans="3:14" x14ac:dyDescent="0.2">
      <c r="C243" t="s">
        <v>333</v>
      </c>
      <c r="D243" s="42">
        <v>45</v>
      </c>
      <c r="E243" s="42">
        <v>38.409999999999997</v>
      </c>
      <c r="F243" s="42" t="s">
        <v>46</v>
      </c>
      <c r="J243" t="s">
        <v>333</v>
      </c>
      <c r="K243">
        <v>34.990997588449538</v>
      </c>
      <c r="L243">
        <v>33.62075454301398</v>
      </c>
      <c r="M243">
        <v>30.325435886372006</v>
      </c>
      <c r="N243" s="1">
        <f t="shared" si="5"/>
        <v>32.979062672611839</v>
      </c>
    </row>
    <row r="244" spans="3:14" x14ac:dyDescent="0.2">
      <c r="C244" t="s">
        <v>334</v>
      </c>
      <c r="D244" s="42">
        <v>58</v>
      </c>
      <c r="E244" s="42">
        <v>31.07</v>
      </c>
      <c r="F244" s="42" t="s">
        <v>46</v>
      </c>
      <c r="J244" t="s">
        <v>334</v>
      </c>
      <c r="K244">
        <v>19.923978709947146</v>
      </c>
      <c r="L244">
        <v>21.252250318827333</v>
      </c>
      <c r="M244">
        <v>23.980045068129105</v>
      </c>
      <c r="N244" s="1">
        <f t="shared" si="5"/>
        <v>21.718758032301196</v>
      </c>
    </row>
    <row r="245" spans="3:14" x14ac:dyDescent="0.2">
      <c r="C245" t="s">
        <v>335</v>
      </c>
      <c r="D245" s="42">
        <v>26</v>
      </c>
      <c r="E245" s="42">
        <v>34.97</v>
      </c>
      <c r="F245" s="42" t="s">
        <v>47</v>
      </c>
      <c r="J245" t="s">
        <v>335</v>
      </c>
      <c r="K245">
        <v>24.741242190742586</v>
      </c>
      <c r="L245">
        <v>24.687630171760098</v>
      </c>
      <c r="M245">
        <v>22.812768593127082</v>
      </c>
      <c r="N245" s="1">
        <f t="shared" si="5"/>
        <v>24.080546985209924</v>
      </c>
    </row>
    <row r="246" spans="3:14" x14ac:dyDescent="0.2">
      <c r="C246" t="s">
        <v>336</v>
      </c>
      <c r="D246" s="42">
        <v>47</v>
      </c>
      <c r="E246" s="42">
        <v>24.86</v>
      </c>
      <c r="F246" s="42" t="s">
        <v>46</v>
      </c>
      <c r="J246" t="s">
        <v>336</v>
      </c>
      <c r="K246">
        <v>12.9624361696162</v>
      </c>
      <c r="L246">
        <v>9.1579124246419816</v>
      </c>
      <c r="M246">
        <v>14.023891097443242</v>
      </c>
      <c r="N246" s="1">
        <f t="shared" si="5"/>
        <v>12.048079897233807</v>
      </c>
    </row>
    <row r="247" spans="3:14" x14ac:dyDescent="0.2">
      <c r="C247" t="s">
        <v>337</v>
      </c>
      <c r="D247" s="42">
        <v>40</v>
      </c>
      <c r="E247" s="42">
        <v>36.880000000000003</v>
      </c>
      <c r="F247" s="42" t="s">
        <v>46</v>
      </c>
      <c r="J247" t="s">
        <v>337</v>
      </c>
      <c r="K247">
        <v>51.7452853975986</v>
      </c>
      <c r="L247">
        <v>50.849040973775956</v>
      </c>
      <c r="M247">
        <v>49.009969961263721</v>
      </c>
      <c r="N247" s="1">
        <f t="shared" si="5"/>
        <v>50.534765444212759</v>
      </c>
    </row>
    <row r="248" spans="3:14" x14ac:dyDescent="0.2">
      <c r="C248" t="s">
        <v>338</v>
      </c>
      <c r="D248" s="42">
        <v>35</v>
      </c>
      <c r="E248" s="42">
        <v>27.52</v>
      </c>
      <c r="F248" s="42" t="s">
        <v>47</v>
      </c>
      <c r="J248" t="s">
        <v>338</v>
      </c>
      <c r="K248">
        <v>51.410948803829591</v>
      </c>
      <c r="L248">
        <v>50.923532607505891</v>
      </c>
      <c r="M248">
        <v>46.529304916903349</v>
      </c>
      <c r="N248" s="1">
        <f t="shared" si="5"/>
        <v>49.621262109412946</v>
      </c>
    </row>
    <row r="249" spans="3:14" x14ac:dyDescent="0.2">
      <c r="C249" t="s">
        <v>449</v>
      </c>
      <c r="D249" s="47">
        <v>47</v>
      </c>
      <c r="E249" s="47">
        <v>32.78</v>
      </c>
      <c r="F249" s="47" t="s">
        <v>47</v>
      </c>
      <c r="J249" t="s">
        <v>449</v>
      </c>
      <c r="K249">
        <v>46.472069577246899</v>
      </c>
      <c r="L249">
        <v>41.382602629807856</v>
      </c>
      <c r="M249">
        <v>44.87503858687375</v>
      </c>
      <c r="N249" s="1">
        <f t="shared" si="5"/>
        <v>44.243236931309504</v>
      </c>
    </row>
    <row r="250" spans="3:14" x14ac:dyDescent="0.2">
      <c r="C250" t="s">
        <v>339</v>
      </c>
      <c r="D250" s="42">
        <v>22</v>
      </c>
      <c r="E250" s="42">
        <v>35.71</v>
      </c>
      <c r="F250" s="42" t="s">
        <v>47</v>
      </c>
      <c r="J250" t="s">
        <v>339</v>
      </c>
      <c r="K250">
        <v>38.665191068955728</v>
      </c>
      <c r="L250">
        <v>35.905510496605594</v>
      </c>
      <c r="M250">
        <v>38.795329047214793</v>
      </c>
      <c r="N250" s="1">
        <f t="shared" si="5"/>
        <v>37.788676870925372</v>
      </c>
    </row>
    <row r="251" spans="3:14" x14ac:dyDescent="0.2">
      <c r="C251" t="s">
        <v>341</v>
      </c>
      <c r="D251" s="42">
        <v>23</v>
      </c>
      <c r="E251" s="42">
        <v>34.32</v>
      </c>
      <c r="F251" s="42" t="s">
        <v>46</v>
      </c>
      <c r="J251" t="s">
        <v>341</v>
      </c>
      <c r="K251">
        <v>27.506245883547685</v>
      </c>
      <c r="L251">
        <v>27.993606354535704</v>
      </c>
      <c r="M251">
        <v>22.201118631567009</v>
      </c>
      <c r="N251" s="1">
        <f t="shared" si="5"/>
        <v>25.900323623216803</v>
      </c>
    </row>
    <row r="252" spans="3:14" x14ac:dyDescent="0.2">
      <c r="C252" t="s">
        <v>342</v>
      </c>
      <c r="D252" s="42">
        <v>28</v>
      </c>
      <c r="E252" s="42">
        <v>24.7</v>
      </c>
      <c r="F252" s="42" t="s">
        <v>46</v>
      </c>
      <c r="J252" t="s">
        <v>342</v>
      </c>
      <c r="K252">
        <v>24.029320355417887</v>
      </c>
      <c r="L252">
        <v>20.945528608986507</v>
      </c>
      <c r="M252">
        <v>24.112083067912668</v>
      </c>
      <c r="N252" s="1">
        <f t="shared" si="5"/>
        <v>23.028977344105687</v>
      </c>
    </row>
    <row r="253" spans="3:14" x14ac:dyDescent="0.2">
      <c r="C253" t="s">
        <v>343</v>
      </c>
      <c r="D253" s="42">
        <v>55</v>
      </c>
      <c r="E253" s="42">
        <v>38.01</v>
      </c>
      <c r="F253" s="42" t="s">
        <v>46</v>
      </c>
      <c r="J253" t="s">
        <v>343</v>
      </c>
      <c r="K253">
        <v>57.793742423492887</v>
      </c>
      <c r="L253">
        <v>56.350340400810083</v>
      </c>
      <c r="M253">
        <v>59.801281578482715</v>
      </c>
      <c r="N253" s="1">
        <f t="shared" si="5"/>
        <v>57.981788134261897</v>
      </c>
    </row>
    <row r="254" spans="3:14" x14ac:dyDescent="0.2">
      <c r="C254" t="s">
        <v>344</v>
      </c>
      <c r="D254" s="42">
        <v>48</v>
      </c>
      <c r="E254" s="42">
        <v>36.44</v>
      </c>
      <c r="F254" s="42" t="s">
        <v>46</v>
      </c>
      <c r="J254" t="s">
        <v>344</v>
      </c>
      <c r="K254">
        <v>45.428909186939009</v>
      </c>
      <c r="L254">
        <v>42.15533407863969</v>
      </c>
      <c r="M254">
        <v>47.122106014938801</v>
      </c>
      <c r="N254" s="1">
        <f t="shared" si="5"/>
        <v>44.902116426839164</v>
      </c>
    </row>
    <row r="255" spans="3:14" x14ac:dyDescent="0.2">
      <c r="C255" t="s">
        <v>345</v>
      </c>
      <c r="D255" s="42">
        <v>4</v>
      </c>
      <c r="E255" s="42">
        <v>20.63</v>
      </c>
      <c r="F255" s="42" t="s">
        <v>47</v>
      </c>
      <c r="J255" t="s">
        <v>345</v>
      </c>
      <c r="K255">
        <v>29.152397574878957</v>
      </c>
      <c r="L255">
        <v>26.757873878000215</v>
      </c>
      <c r="M255">
        <v>21.498986339263727</v>
      </c>
      <c r="N255" s="1">
        <f t="shared" si="5"/>
        <v>25.8030859307143</v>
      </c>
    </row>
    <row r="256" spans="3:14" x14ac:dyDescent="0.2">
      <c r="C256" t="s">
        <v>346</v>
      </c>
      <c r="D256" s="42">
        <v>51</v>
      </c>
      <c r="E256" s="42">
        <v>28.1</v>
      </c>
      <c r="F256" s="42" t="s">
        <v>46</v>
      </c>
      <c r="J256" t="s">
        <v>346</v>
      </c>
      <c r="K256">
        <v>62.609288223809763</v>
      </c>
      <c r="L256">
        <v>53.638501714753176</v>
      </c>
      <c r="M256">
        <v>57.49624975917235</v>
      </c>
      <c r="N256" s="1">
        <f t="shared" si="5"/>
        <v>57.914679899245094</v>
      </c>
    </row>
    <row r="257" spans="3:14" x14ac:dyDescent="0.2">
      <c r="C257" t="s">
        <v>347</v>
      </c>
      <c r="D257" s="42">
        <v>31</v>
      </c>
      <c r="E257" s="42">
        <v>36.29</v>
      </c>
      <c r="F257" s="42" t="s">
        <v>47</v>
      </c>
      <c r="J257" t="s">
        <v>347</v>
      </c>
      <c r="K257">
        <v>60.530906081860493</v>
      </c>
      <c r="L257">
        <v>60.600742126659405</v>
      </c>
      <c r="M257">
        <v>57.282689739366973</v>
      </c>
      <c r="N257" s="1">
        <f t="shared" si="5"/>
        <v>59.47144598262895</v>
      </c>
    </row>
    <row r="258" spans="3:14" x14ac:dyDescent="0.2">
      <c r="C258" t="s">
        <v>450</v>
      </c>
      <c r="D258" s="42">
        <v>41</v>
      </c>
      <c r="E258" s="42">
        <v>31.63</v>
      </c>
      <c r="F258" s="42" t="s">
        <v>46</v>
      </c>
      <c r="J258" t="s">
        <v>450</v>
      </c>
      <c r="K258">
        <v>36.59871917486803</v>
      </c>
      <c r="L258">
        <v>29.009136597343037</v>
      </c>
      <c r="M258">
        <v>36.32296702254029</v>
      </c>
      <c r="N258" s="1">
        <f t="shared" si="5"/>
        <v>33.976940931583783</v>
      </c>
    </row>
    <row r="259" spans="3:14" x14ac:dyDescent="0.2">
      <c r="C259" t="s">
        <v>348</v>
      </c>
      <c r="D259" s="42">
        <v>64</v>
      </c>
      <c r="E259" s="42">
        <v>32.39</v>
      </c>
      <c r="F259" s="42" t="s">
        <v>47</v>
      </c>
      <c r="J259" t="s">
        <v>348</v>
      </c>
      <c r="K259">
        <v>43.275743723543194</v>
      </c>
      <c r="L259">
        <v>36.798086229615727</v>
      </c>
      <c r="M259">
        <v>41.540100104429946</v>
      </c>
      <c r="N259" s="1">
        <f t="shared" si="5"/>
        <v>40.537976685862958</v>
      </c>
    </row>
    <row r="260" spans="3:14" x14ac:dyDescent="0.2">
      <c r="C260" t="s">
        <v>349</v>
      </c>
      <c r="D260" s="42">
        <v>51</v>
      </c>
      <c r="E260" s="42">
        <v>33.01</v>
      </c>
      <c r="F260" s="42" t="s">
        <v>46</v>
      </c>
      <c r="J260" t="s">
        <v>349</v>
      </c>
      <c r="K260">
        <v>44.502713324415623</v>
      </c>
      <c r="L260">
        <v>43.262336867433902</v>
      </c>
      <c r="M260">
        <v>45.318169562867268</v>
      </c>
      <c r="N260" s="1">
        <f t="shared" si="5"/>
        <v>44.361073251572265</v>
      </c>
    </row>
    <row r="261" spans="3:14" x14ac:dyDescent="0.2">
      <c r="C261" t="s">
        <v>350</v>
      </c>
      <c r="D261" s="42">
        <v>48</v>
      </c>
      <c r="E261" s="42">
        <v>29.45</v>
      </c>
      <c r="F261" s="42" t="s">
        <v>46</v>
      </c>
      <c r="J261" t="s">
        <v>350</v>
      </c>
      <c r="K261">
        <v>36.509516377980056</v>
      </c>
      <c r="L261">
        <v>33.365144047394338</v>
      </c>
      <c r="M261">
        <v>35.840733569729139</v>
      </c>
      <c r="N261" s="1">
        <f t="shared" si="5"/>
        <v>35.238464665034513</v>
      </c>
    </row>
    <row r="262" spans="3:14" x14ac:dyDescent="0.2">
      <c r="C262" t="s">
        <v>351</v>
      </c>
      <c r="D262" s="42">
        <v>42</v>
      </c>
      <c r="E262" s="42">
        <v>28.85</v>
      </c>
      <c r="F262" s="42" t="s">
        <v>47</v>
      </c>
      <c r="J262" t="s">
        <v>351</v>
      </c>
      <c r="K262">
        <v>70.726719907134708</v>
      </c>
      <c r="L262">
        <v>66.243744437950411</v>
      </c>
      <c r="M262">
        <v>61.32304853914826</v>
      </c>
      <c r="N262" s="1">
        <f t="shared" si="5"/>
        <v>66.097837628077798</v>
      </c>
    </row>
    <row r="263" spans="3:14" x14ac:dyDescent="0.2">
      <c r="C263" t="s">
        <v>352</v>
      </c>
      <c r="D263" s="42">
        <v>21</v>
      </c>
      <c r="E263" s="42">
        <v>30.05</v>
      </c>
      <c r="F263" s="42" t="s">
        <v>46</v>
      </c>
      <c r="J263" t="s">
        <v>352</v>
      </c>
      <c r="K263">
        <v>59.716240259614658</v>
      </c>
      <c r="L263">
        <v>46.919453486798325</v>
      </c>
      <c r="M263">
        <v>45.261091441694269</v>
      </c>
      <c r="N263" s="1">
        <f t="shared" si="5"/>
        <v>50.632261729369084</v>
      </c>
    </row>
    <row r="264" spans="3:14" x14ac:dyDescent="0.2">
      <c r="C264" t="s">
        <v>353</v>
      </c>
      <c r="D264" s="42">
        <v>38</v>
      </c>
      <c r="E264" s="42">
        <v>24.17</v>
      </c>
      <c r="F264" s="42" t="s">
        <v>47</v>
      </c>
      <c r="J264" t="s">
        <v>353</v>
      </c>
      <c r="K264">
        <v>5.8059623915186815</v>
      </c>
      <c r="L264">
        <v>4.2549715073592633</v>
      </c>
      <c r="M264">
        <v>8.0796794108592938</v>
      </c>
      <c r="N264" s="1">
        <f t="shared" si="5"/>
        <v>6.0468711032457465</v>
      </c>
    </row>
    <row r="265" spans="3:14" x14ac:dyDescent="0.2">
      <c r="C265" t="s">
        <v>354</v>
      </c>
      <c r="D265" s="42">
        <v>53</v>
      </c>
      <c r="E265" s="42">
        <v>31</v>
      </c>
      <c r="F265" s="42" t="s">
        <v>47</v>
      </c>
      <c r="J265" t="s">
        <v>354</v>
      </c>
      <c r="K265">
        <v>36.701418122242593</v>
      </c>
      <c r="L265">
        <v>31.972582865617657</v>
      </c>
      <c r="M265">
        <v>35.374331922464783</v>
      </c>
      <c r="N265" s="1">
        <f t="shared" si="5"/>
        <v>34.682777636775008</v>
      </c>
    </row>
    <row r="266" spans="3:14" x14ac:dyDescent="0.2">
      <c r="C266" t="s">
        <v>355</v>
      </c>
      <c r="D266" s="42">
        <v>49</v>
      </c>
      <c r="E266" s="42">
        <v>30.12</v>
      </c>
      <c r="F266" s="42" t="s">
        <v>47</v>
      </c>
      <c r="J266" t="s">
        <v>355</v>
      </c>
      <c r="K266">
        <v>28.920966798894153</v>
      </c>
      <c r="L266">
        <v>22.164532054788474</v>
      </c>
      <c r="M266">
        <v>28.70762192445083</v>
      </c>
      <c r="N266" s="1">
        <f t="shared" si="5"/>
        <v>26.597706926044484</v>
      </c>
    </row>
    <row r="267" spans="3:14" x14ac:dyDescent="0.2">
      <c r="C267" t="s">
        <v>356</v>
      </c>
      <c r="D267" s="42">
        <v>19</v>
      </c>
      <c r="E267" s="42">
        <v>18.010000000000002</v>
      </c>
      <c r="F267" s="42" t="s">
        <v>46</v>
      </c>
      <c r="J267" t="s">
        <v>356</v>
      </c>
      <c r="K267">
        <v>37.812681969257994</v>
      </c>
      <c r="L267">
        <v>34.427013941703088</v>
      </c>
      <c r="M267">
        <v>32.719397010070679</v>
      </c>
      <c r="N267" s="1">
        <f t="shared" si="5"/>
        <v>34.986364307010582</v>
      </c>
    </row>
    <row r="268" spans="3:14" x14ac:dyDescent="0.2">
      <c r="C268" t="s">
        <v>357</v>
      </c>
      <c r="D268" s="42">
        <v>23</v>
      </c>
      <c r="E268" s="42">
        <v>22.5</v>
      </c>
      <c r="F268" s="42" t="s">
        <v>47</v>
      </c>
      <c r="J268" t="s">
        <v>357</v>
      </c>
      <c r="K268">
        <v>29.953523342231819</v>
      </c>
      <c r="L268">
        <v>24.803020367615179</v>
      </c>
      <c r="M268">
        <v>27.219462737275229</v>
      </c>
      <c r="N268" s="1">
        <f t="shared" si="5"/>
        <v>27.325335482374072</v>
      </c>
    </row>
    <row r="269" spans="3:14" x14ac:dyDescent="0.2">
      <c r="C269" t="s">
        <v>358</v>
      </c>
      <c r="D269" s="42">
        <v>5</v>
      </c>
      <c r="E269" s="42">
        <v>15.71</v>
      </c>
      <c r="F269" s="42" t="s">
        <v>46</v>
      </c>
      <c r="J269" t="s">
        <v>358</v>
      </c>
      <c r="K269">
        <v>25.479092620405165</v>
      </c>
      <c r="L269">
        <v>21.836415855433717</v>
      </c>
      <c r="M269">
        <v>20.733307745200872</v>
      </c>
      <c r="N269" s="1">
        <f t="shared" si="5"/>
        <v>22.682938740346586</v>
      </c>
    </row>
    <row r="270" spans="3:14" x14ac:dyDescent="0.2">
      <c r="C270" t="s">
        <v>359</v>
      </c>
      <c r="D270" s="42">
        <v>22</v>
      </c>
      <c r="E270" s="42">
        <v>26.52</v>
      </c>
      <c r="F270" s="42" t="s">
        <v>47</v>
      </c>
      <c r="J270" t="s">
        <v>359</v>
      </c>
      <c r="K270">
        <v>30.523458270017564</v>
      </c>
      <c r="L270">
        <v>26.663513122402652</v>
      </c>
      <c r="M270">
        <v>22.623152818547041</v>
      </c>
      <c r="N270" s="1">
        <f t="shared" si="5"/>
        <v>26.603374736989085</v>
      </c>
    </row>
    <row r="271" spans="3:14" x14ac:dyDescent="0.2">
      <c r="N271" s="1"/>
    </row>
    <row r="272" spans="3:14" x14ac:dyDescent="0.2">
      <c r="N272" s="1"/>
    </row>
    <row r="273" spans="1:14" x14ac:dyDescent="0.2">
      <c r="N273" s="1"/>
    </row>
    <row r="274" spans="1:14" x14ac:dyDescent="0.2">
      <c r="N274" s="1"/>
    </row>
    <row r="275" spans="1:14" x14ac:dyDescent="0.2">
      <c r="N275" s="1"/>
    </row>
    <row r="276" spans="1:14" x14ac:dyDescent="0.2">
      <c r="N276" s="1"/>
    </row>
    <row r="277" spans="1:14" x14ac:dyDescent="0.2">
      <c r="A277" t="s">
        <v>534</v>
      </c>
      <c r="B277" t="s">
        <v>361</v>
      </c>
      <c r="C277" t="s">
        <v>55</v>
      </c>
      <c r="D277" s="1" t="s">
        <v>315</v>
      </c>
      <c r="E277" s="40" t="s">
        <v>316</v>
      </c>
      <c r="F277" s="1" t="s">
        <v>45</v>
      </c>
      <c r="H277" t="s">
        <v>534</v>
      </c>
      <c r="I277" t="s">
        <v>361</v>
      </c>
      <c r="K277" t="s">
        <v>90</v>
      </c>
      <c r="L277" t="s">
        <v>52</v>
      </c>
      <c r="M277" t="s">
        <v>53</v>
      </c>
      <c r="N277" s="1" t="s">
        <v>11</v>
      </c>
    </row>
    <row r="278" spans="1:14" x14ac:dyDescent="0.2">
      <c r="C278" t="s">
        <v>362</v>
      </c>
      <c r="D278" s="42">
        <v>29</v>
      </c>
      <c r="E278" s="42">
        <v>24.5</v>
      </c>
      <c r="F278" s="42" t="s">
        <v>47</v>
      </c>
      <c r="J278" t="s">
        <v>362</v>
      </c>
      <c r="K278">
        <v>44.540111535909887</v>
      </c>
      <c r="L278">
        <v>32.966263371577185</v>
      </c>
      <c r="M278">
        <v>43.063092392778103</v>
      </c>
      <c r="N278" s="1">
        <v>40.189822433421725</v>
      </c>
    </row>
    <row r="279" spans="1:14" x14ac:dyDescent="0.2">
      <c r="C279" t="s">
        <v>364</v>
      </c>
      <c r="D279" s="42">
        <v>24</v>
      </c>
      <c r="E279" s="42">
        <v>31.9</v>
      </c>
      <c r="F279" s="42" t="s">
        <v>46</v>
      </c>
      <c r="J279" t="s">
        <v>364</v>
      </c>
      <c r="K279">
        <v>38.772807430998611</v>
      </c>
      <c r="L279">
        <v>39.84541277574516</v>
      </c>
      <c r="M279">
        <v>30.993374128907121</v>
      </c>
      <c r="N279" s="1">
        <v>36.537198111883633</v>
      </c>
    </row>
    <row r="280" spans="1:14" x14ac:dyDescent="0.2">
      <c r="C280" t="s">
        <v>365</v>
      </c>
      <c r="D280" s="42">
        <v>3</v>
      </c>
      <c r="E280" s="42">
        <v>14.9</v>
      </c>
      <c r="F280" s="42" t="s">
        <v>47</v>
      </c>
      <c r="J280" t="s">
        <v>365</v>
      </c>
      <c r="K280">
        <v>27.484386506331845</v>
      </c>
      <c r="L280">
        <v>29.635366660239349</v>
      </c>
      <c r="M280">
        <v>21.123173120941743</v>
      </c>
      <c r="N280" s="1">
        <v>26.08097542917098</v>
      </c>
    </row>
    <row r="281" spans="1:14" x14ac:dyDescent="0.2">
      <c r="C281" t="s">
        <v>366</v>
      </c>
      <c r="D281" s="42">
        <v>30</v>
      </c>
      <c r="E281" s="42">
        <v>25.21</v>
      </c>
      <c r="F281" s="42" t="s">
        <v>47</v>
      </c>
      <c r="J281" t="s">
        <v>366</v>
      </c>
      <c r="K281">
        <v>6.2173371383653677</v>
      </c>
      <c r="L281">
        <v>5.0035739926286027</v>
      </c>
      <c r="M281">
        <v>10.588429149757509</v>
      </c>
      <c r="N281" s="1">
        <v>7.2697800935838259</v>
      </c>
    </row>
    <row r="282" spans="1:14" x14ac:dyDescent="0.2">
      <c r="C282" t="s">
        <v>367</v>
      </c>
      <c r="D282" s="42">
        <v>30</v>
      </c>
      <c r="E282" s="42">
        <v>23.7</v>
      </c>
      <c r="F282" s="42" t="s">
        <v>47</v>
      </c>
      <c r="J282" t="s">
        <v>367</v>
      </c>
      <c r="K282">
        <v>38.582538233675422</v>
      </c>
      <c r="L282">
        <v>35.281720656426863</v>
      </c>
      <c r="M282">
        <v>36.17586727884796</v>
      </c>
      <c r="N282" s="1">
        <v>36.680042056316751</v>
      </c>
    </row>
    <row r="283" spans="1:14" x14ac:dyDescent="0.2">
      <c r="C283" t="s">
        <v>368</v>
      </c>
      <c r="D283" s="42">
        <v>22</v>
      </c>
      <c r="E283" s="42">
        <v>29.8</v>
      </c>
      <c r="F283" s="42" t="s">
        <v>47</v>
      </c>
      <c r="J283" t="s">
        <v>368</v>
      </c>
      <c r="K283">
        <v>39.592179058104009</v>
      </c>
      <c r="L283">
        <v>41.656426984669544</v>
      </c>
      <c r="M283">
        <v>42.892213259080634</v>
      </c>
      <c r="N283" s="1">
        <v>41.380273100618062</v>
      </c>
    </row>
    <row r="284" spans="1:14" x14ac:dyDescent="0.2">
      <c r="C284" t="s">
        <v>369</v>
      </c>
      <c r="D284" s="47">
        <v>18</v>
      </c>
      <c r="E284" s="47">
        <v>24.3</v>
      </c>
      <c r="F284" s="47" t="s">
        <v>47</v>
      </c>
      <c r="J284" t="s">
        <v>369</v>
      </c>
      <c r="K284">
        <v>29.300493951854811</v>
      </c>
      <c r="L284">
        <v>27.067804921889113</v>
      </c>
      <c r="M284">
        <v>33.618788505551905</v>
      </c>
      <c r="N284" s="1">
        <v>29.995695793098609</v>
      </c>
    </row>
    <row r="285" spans="1:14" x14ac:dyDescent="0.2">
      <c r="C285" t="s">
        <v>370</v>
      </c>
      <c r="D285" s="47">
        <v>23</v>
      </c>
      <c r="E285" s="47">
        <v>28.6</v>
      </c>
      <c r="F285" s="47" t="s">
        <v>47</v>
      </c>
      <c r="J285" t="s">
        <v>370</v>
      </c>
      <c r="K285">
        <v>38.384382508321679</v>
      </c>
      <c r="L285">
        <v>30.640388494088853</v>
      </c>
      <c r="M285">
        <v>36.187356626792301</v>
      </c>
      <c r="N285" s="1">
        <v>35.070709209734275</v>
      </c>
    </row>
    <row r="286" spans="1:14" x14ac:dyDescent="0.2">
      <c r="C286" t="s">
        <v>371</v>
      </c>
      <c r="D286" s="42">
        <v>27</v>
      </c>
      <c r="E286" s="42">
        <v>26.2</v>
      </c>
      <c r="F286" s="42" t="s">
        <v>46</v>
      </c>
      <c r="J286" t="s">
        <v>371</v>
      </c>
      <c r="K286">
        <v>36.019652595380812</v>
      </c>
      <c r="L286">
        <v>31.375779203454627</v>
      </c>
      <c r="M286">
        <v>33.243505694327027</v>
      </c>
      <c r="N286" s="1">
        <f t="shared" ref="N286:N291" si="6">AVERAGE(K286:M286)</f>
        <v>33.54631249772082</v>
      </c>
    </row>
    <row r="287" spans="1:14" x14ac:dyDescent="0.2">
      <c r="C287" t="s">
        <v>372</v>
      </c>
      <c r="D287" s="42">
        <v>30</v>
      </c>
      <c r="E287" s="42">
        <v>26.2</v>
      </c>
      <c r="F287" s="42" t="s">
        <v>47</v>
      </c>
      <c r="J287" t="s">
        <v>372</v>
      </c>
      <c r="K287">
        <v>5.5411574061804547</v>
      </c>
      <c r="L287">
        <v>4.0381753598972772</v>
      </c>
      <c r="M287">
        <v>8.1424665920307255</v>
      </c>
      <c r="N287" s="1">
        <f t="shared" si="6"/>
        <v>5.9072664527028182</v>
      </c>
    </row>
    <row r="288" spans="1:14" x14ac:dyDescent="0.2">
      <c r="C288" t="s">
        <v>451</v>
      </c>
      <c r="D288" s="47">
        <v>19</v>
      </c>
      <c r="E288" s="47">
        <v>23.1</v>
      </c>
      <c r="F288" s="47" t="s">
        <v>47</v>
      </c>
      <c r="J288" t="s">
        <v>451</v>
      </c>
      <c r="K288">
        <v>34.84161837180983</v>
      </c>
      <c r="L288">
        <v>33.305340314687705</v>
      </c>
      <c r="M288">
        <v>34.404074254534905</v>
      </c>
      <c r="N288" s="1">
        <f t="shared" si="6"/>
        <v>34.183677647010811</v>
      </c>
    </row>
    <row r="289" spans="1:14" x14ac:dyDescent="0.2">
      <c r="C289" t="s">
        <v>373</v>
      </c>
      <c r="D289" s="42">
        <v>21</v>
      </c>
      <c r="E289" s="42">
        <v>25.59</v>
      </c>
      <c r="F289" s="42" t="s">
        <v>47</v>
      </c>
      <c r="J289" t="s">
        <v>373</v>
      </c>
      <c r="K289">
        <v>2.9514047187812666</v>
      </c>
      <c r="L289">
        <v>2.6254574348219166</v>
      </c>
      <c r="M289">
        <v>5.5669506473691373</v>
      </c>
      <c r="N289" s="1">
        <f t="shared" si="6"/>
        <v>3.7146042669907735</v>
      </c>
    </row>
    <row r="290" spans="1:14" x14ac:dyDescent="0.2">
      <c r="C290" t="s">
        <v>374</v>
      </c>
      <c r="D290" s="42">
        <v>15</v>
      </c>
      <c r="E290" s="42">
        <v>23.59</v>
      </c>
      <c r="F290" s="42" t="s">
        <v>47</v>
      </c>
      <c r="J290" t="s">
        <v>374</v>
      </c>
      <c r="K290">
        <v>25.827704942587378</v>
      </c>
      <c r="L290">
        <v>19.480014061842571</v>
      </c>
      <c r="M290">
        <v>23.339123140111408</v>
      </c>
      <c r="N290" s="1">
        <f t="shared" si="6"/>
        <v>22.882280714847116</v>
      </c>
    </row>
    <row r="291" spans="1:14" x14ac:dyDescent="0.2">
      <c r="C291" t="s">
        <v>452</v>
      </c>
      <c r="D291" s="42">
        <v>21</v>
      </c>
      <c r="E291" s="42">
        <v>25.66</v>
      </c>
      <c r="F291" s="42" t="s">
        <v>46</v>
      </c>
      <c r="J291" t="s">
        <v>452</v>
      </c>
      <c r="K291">
        <v>44.493009044429712</v>
      </c>
      <c r="L291">
        <v>43.013926906496373</v>
      </c>
      <c r="M291">
        <v>37.096699331487486</v>
      </c>
      <c r="N291" s="1">
        <f t="shared" si="6"/>
        <v>41.534545094137854</v>
      </c>
    </row>
    <row r="292" spans="1:14" x14ac:dyDescent="0.2">
      <c r="C292" t="s">
        <v>615</v>
      </c>
      <c r="D292" s="42">
        <v>7</v>
      </c>
      <c r="E292" s="42">
        <v>14.9</v>
      </c>
      <c r="F292" s="42" t="s">
        <v>47</v>
      </c>
      <c r="J292" t="s">
        <v>614</v>
      </c>
      <c r="K292">
        <v>33.452863912360492</v>
      </c>
      <c r="L292">
        <v>31.608576670982249</v>
      </c>
      <c r="M292">
        <v>26.066534400549259</v>
      </c>
      <c r="N292" s="1">
        <v>30.375991661297334</v>
      </c>
    </row>
    <row r="293" spans="1:14" x14ac:dyDescent="0.2">
      <c r="N293" s="1"/>
    </row>
    <row r="294" spans="1:14" x14ac:dyDescent="0.2">
      <c r="A294" t="s">
        <v>377</v>
      </c>
      <c r="B294" t="s">
        <v>234</v>
      </c>
      <c r="C294" t="s">
        <v>55</v>
      </c>
      <c r="D294" s="1" t="s">
        <v>315</v>
      </c>
      <c r="E294" s="40" t="s">
        <v>316</v>
      </c>
      <c r="F294" s="1" t="s">
        <v>45</v>
      </c>
      <c r="G294" s="1" t="s">
        <v>375</v>
      </c>
      <c r="H294" t="s">
        <v>377</v>
      </c>
      <c r="I294" t="s">
        <v>234</v>
      </c>
      <c r="K294" t="s">
        <v>90</v>
      </c>
      <c r="L294" t="s">
        <v>52</v>
      </c>
      <c r="M294" t="s">
        <v>53</v>
      </c>
      <c r="N294" s="1" t="s">
        <v>11</v>
      </c>
    </row>
    <row r="295" spans="1:14" x14ac:dyDescent="0.2">
      <c r="C295" t="s">
        <v>376</v>
      </c>
      <c r="D295" s="42">
        <v>47</v>
      </c>
      <c r="E295" s="42">
        <v>32.200000000000003</v>
      </c>
      <c r="F295" s="42" t="s">
        <v>47</v>
      </c>
      <c r="G295" s="42">
        <v>20</v>
      </c>
      <c r="J295" t="s">
        <v>376</v>
      </c>
      <c r="K295">
        <v>19.061523577585312</v>
      </c>
      <c r="L295">
        <v>13.062841339178751</v>
      </c>
      <c r="M295">
        <v>19.15524957775623</v>
      </c>
      <c r="N295" s="1">
        <v>17.093204831506764</v>
      </c>
    </row>
    <row r="296" spans="1:14" x14ac:dyDescent="0.2">
      <c r="C296" t="s">
        <v>378</v>
      </c>
      <c r="D296" s="42">
        <v>42</v>
      </c>
      <c r="E296" s="42">
        <v>36.799999999999997</v>
      </c>
      <c r="F296" s="42" t="s">
        <v>46</v>
      </c>
      <c r="G296" s="42" t="s">
        <v>379</v>
      </c>
      <c r="J296" t="s">
        <v>378</v>
      </c>
      <c r="K296">
        <v>33.681213133263306</v>
      </c>
      <c r="L296">
        <v>36.537785421667515</v>
      </c>
      <c r="M296">
        <v>36.062524050234984</v>
      </c>
      <c r="N296" s="1">
        <v>35.427174201721932</v>
      </c>
    </row>
    <row r="297" spans="1:14" x14ac:dyDescent="0.2">
      <c r="C297" t="s">
        <v>380</v>
      </c>
      <c r="D297" s="42">
        <v>28</v>
      </c>
      <c r="E297" s="42">
        <v>41.6</v>
      </c>
      <c r="F297" s="42" t="s">
        <v>46</v>
      </c>
      <c r="G297" s="42">
        <v>5</v>
      </c>
      <c r="J297" t="s">
        <v>380</v>
      </c>
      <c r="K297">
        <v>42.376564157099203</v>
      </c>
      <c r="L297">
        <v>44.51739651547625</v>
      </c>
      <c r="M297">
        <v>46.153742909336557</v>
      </c>
      <c r="N297" s="1">
        <v>44.349234527303999</v>
      </c>
    </row>
    <row r="298" spans="1:14" x14ac:dyDescent="0.2">
      <c r="C298" t="s">
        <v>381</v>
      </c>
      <c r="D298" s="42">
        <v>59</v>
      </c>
      <c r="E298" s="42">
        <v>38.270000000000003</v>
      </c>
      <c r="F298" s="42" t="s">
        <v>46</v>
      </c>
      <c r="G298" s="42" t="s">
        <v>382</v>
      </c>
      <c r="J298" t="s">
        <v>381</v>
      </c>
      <c r="K298">
        <v>18.091164171850494</v>
      </c>
      <c r="L298">
        <v>15.426102333305737</v>
      </c>
      <c r="M298">
        <v>21.141781024397666</v>
      </c>
      <c r="N298" s="1">
        <f t="shared" ref="N298:N312" si="7">AVERAGE(K298:M298)</f>
        <v>18.2196825098513</v>
      </c>
    </row>
    <row r="299" spans="1:14" x14ac:dyDescent="0.2">
      <c r="C299" t="s">
        <v>383</v>
      </c>
      <c r="D299" s="42">
        <v>56</v>
      </c>
      <c r="E299" s="42">
        <v>26.48</v>
      </c>
      <c r="F299" s="42" t="s">
        <v>47</v>
      </c>
      <c r="G299" s="42" t="s">
        <v>384</v>
      </c>
      <c r="J299" t="s">
        <v>383</v>
      </c>
      <c r="K299">
        <v>12.669189546540359</v>
      </c>
      <c r="L299">
        <v>9.8182467195882897</v>
      </c>
      <c r="M299">
        <v>15.844033163750293</v>
      </c>
      <c r="N299" s="1">
        <f t="shared" si="7"/>
        <v>12.777156476626311</v>
      </c>
    </row>
    <row r="300" spans="1:14" x14ac:dyDescent="0.2">
      <c r="C300" t="s">
        <v>385</v>
      </c>
      <c r="D300" s="42">
        <v>40</v>
      </c>
      <c r="E300" s="42">
        <v>37.47</v>
      </c>
      <c r="F300" s="42" t="s">
        <v>47</v>
      </c>
      <c r="G300" s="42">
        <v>3</v>
      </c>
      <c r="J300" t="s">
        <v>385</v>
      </c>
      <c r="K300">
        <v>11.940575364561097</v>
      </c>
      <c r="L300">
        <v>9.191854270777565</v>
      </c>
      <c r="M300">
        <v>14.026719942653843</v>
      </c>
      <c r="N300" s="1">
        <f t="shared" si="7"/>
        <v>11.7197165259975</v>
      </c>
    </row>
    <row r="301" spans="1:14" x14ac:dyDescent="0.2">
      <c r="C301" t="s">
        <v>386</v>
      </c>
      <c r="D301" s="42">
        <v>55</v>
      </c>
      <c r="E301" s="42">
        <v>17.09</v>
      </c>
      <c r="F301" s="42" t="s">
        <v>47</v>
      </c>
      <c r="G301" s="42">
        <v>16</v>
      </c>
      <c r="J301" t="s">
        <v>386</v>
      </c>
      <c r="K301">
        <v>4.3915296861856277</v>
      </c>
      <c r="L301">
        <v>5.5410560380013596</v>
      </c>
      <c r="M301">
        <v>9.1243800580733332</v>
      </c>
      <c r="N301" s="1">
        <f t="shared" si="7"/>
        <v>6.3523219274201068</v>
      </c>
    </row>
    <row r="302" spans="1:14" x14ac:dyDescent="0.2">
      <c r="C302" t="s">
        <v>387</v>
      </c>
      <c r="D302" s="42">
        <v>52</v>
      </c>
      <c r="E302" s="42">
        <v>28.38</v>
      </c>
      <c r="F302" s="42" t="s">
        <v>46</v>
      </c>
      <c r="G302" s="42">
        <v>10</v>
      </c>
      <c r="J302" t="s">
        <v>387</v>
      </c>
      <c r="K302">
        <v>32.343913383546976</v>
      </c>
      <c r="L302">
        <v>32.048287017525936</v>
      </c>
      <c r="M302">
        <v>33.109706591921395</v>
      </c>
      <c r="N302" s="1">
        <f t="shared" si="7"/>
        <v>32.500635664331433</v>
      </c>
    </row>
    <row r="303" spans="1:14" x14ac:dyDescent="0.2">
      <c r="C303" t="s">
        <v>388</v>
      </c>
      <c r="D303" s="42">
        <v>45</v>
      </c>
      <c r="E303" s="42">
        <v>28.91</v>
      </c>
      <c r="F303" s="42" t="s">
        <v>46</v>
      </c>
      <c r="G303" s="42">
        <v>20</v>
      </c>
      <c r="J303" t="s">
        <v>388</v>
      </c>
      <c r="K303">
        <v>32.274190983985825</v>
      </c>
      <c r="L303">
        <v>26.311967568569898</v>
      </c>
      <c r="M303">
        <v>31.349903632190166</v>
      </c>
      <c r="N303" s="1">
        <f t="shared" si="7"/>
        <v>29.978687394915298</v>
      </c>
    </row>
    <row r="304" spans="1:14" x14ac:dyDescent="0.2">
      <c r="C304" t="s">
        <v>389</v>
      </c>
      <c r="D304" s="42">
        <v>45</v>
      </c>
      <c r="E304" s="42">
        <v>35.619999999999997</v>
      </c>
      <c r="F304" s="42" t="s">
        <v>47</v>
      </c>
      <c r="G304" s="42" t="s">
        <v>390</v>
      </c>
      <c r="J304" t="s">
        <v>389</v>
      </c>
      <c r="K304">
        <v>11.821610017552215</v>
      </c>
      <c r="L304">
        <v>10.973602580919717</v>
      </c>
      <c r="M304">
        <v>13.590679554673624</v>
      </c>
      <c r="N304" s="1">
        <f t="shared" si="7"/>
        <v>12.128630717715188</v>
      </c>
    </row>
    <row r="305" spans="3:14" x14ac:dyDescent="0.2">
      <c r="C305" t="s">
        <v>391</v>
      </c>
      <c r="D305" s="42">
        <v>48</v>
      </c>
      <c r="E305" s="42">
        <v>39.78</v>
      </c>
      <c r="F305" s="42" t="s">
        <v>46</v>
      </c>
      <c r="G305" s="42" t="s">
        <v>392</v>
      </c>
      <c r="J305" t="s">
        <v>391</v>
      </c>
      <c r="K305">
        <v>58.028198279371757</v>
      </c>
      <c r="L305">
        <v>51.969807935036329</v>
      </c>
      <c r="M305">
        <v>52.048775334556098</v>
      </c>
      <c r="N305" s="1">
        <f t="shared" si="7"/>
        <v>54.015593849654728</v>
      </c>
    </row>
    <row r="306" spans="3:14" x14ac:dyDescent="0.2">
      <c r="C306" t="s">
        <v>393</v>
      </c>
      <c r="D306" s="42">
        <v>37</v>
      </c>
      <c r="E306" s="42">
        <v>32.81</v>
      </c>
      <c r="F306" s="42" t="s">
        <v>47</v>
      </c>
      <c r="G306" s="42" t="s">
        <v>394</v>
      </c>
      <c r="J306" t="s">
        <v>393</v>
      </c>
      <c r="K306">
        <v>17.019099697511763</v>
      </c>
      <c r="L306">
        <v>13.690406517511995</v>
      </c>
      <c r="M306">
        <v>17.141861250280577</v>
      </c>
      <c r="N306" s="1">
        <f t="shared" si="7"/>
        <v>15.950455821768111</v>
      </c>
    </row>
    <row r="307" spans="3:14" x14ac:dyDescent="0.2">
      <c r="C307" t="s">
        <v>396</v>
      </c>
      <c r="D307" s="42">
        <v>50</v>
      </c>
      <c r="E307" s="42">
        <v>35.58</v>
      </c>
      <c r="F307" s="42" t="s">
        <v>46</v>
      </c>
      <c r="G307" s="42" t="s">
        <v>397</v>
      </c>
      <c r="J307" t="s">
        <v>396</v>
      </c>
      <c r="K307">
        <v>23.576935176644238</v>
      </c>
      <c r="L307">
        <v>20.744912919932631</v>
      </c>
      <c r="M307">
        <v>25.678340276567283</v>
      </c>
      <c r="N307" s="1">
        <f t="shared" si="7"/>
        <v>23.333396124381384</v>
      </c>
    </row>
    <row r="308" spans="3:14" x14ac:dyDescent="0.2">
      <c r="C308" t="s">
        <v>398</v>
      </c>
      <c r="D308" s="42">
        <v>56</v>
      </c>
      <c r="E308" s="42">
        <v>38.700000000000003</v>
      </c>
      <c r="F308" s="42" t="s">
        <v>46</v>
      </c>
      <c r="G308" s="42">
        <v>1</v>
      </c>
      <c r="J308" t="s">
        <v>398</v>
      </c>
      <c r="K308">
        <v>43.275402783665591</v>
      </c>
      <c r="L308">
        <v>39.870595417246378</v>
      </c>
      <c r="M308">
        <v>40.504374253352808</v>
      </c>
      <c r="N308" s="1">
        <f t="shared" si="7"/>
        <v>41.216790818088263</v>
      </c>
    </row>
    <row r="309" spans="3:14" x14ac:dyDescent="0.2">
      <c r="C309" t="s">
        <v>399</v>
      </c>
      <c r="D309" s="42">
        <v>41</v>
      </c>
      <c r="E309" s="42">
        <v>28.83</v>
      </c>
      <c r="F309" s="42" t="s">
        <v>47</v>
      </c>
      <c r="G309" s="42" t="s">
        <v>400</v>
      </c>
      <c r="J309" t="s">
        <v>399</v>
      </c>
      <c r="K309">
        <v>6.3400710926484134</v>
      </c>
      <c r="L309">
        <v>6.6604548030014952</v>
      </c>
      <c r="M309">
        <v>9.6460066886408633</v>
      </c>
      <c r="N309" s="1">
        <f t="shared" si="7"/>
        <v>7.54884419476359</v>
      </c>
    </row>
    <row r="310" spans="3:14" x14ac:dyDescent="0.2">
      <c r="C310" t="s">
        <v>401</v>
      </c>
      <c r="D310" s="42">
        <v>55</v>
      </c>
      <c r="E310" s="42">
        <v>28.12</v>
      </c>
      <c r="F310" s="42" t="s">
        <v>47</v>
      </c>
      <c r="G310" s="42" t="s">
        <v>402</v>
      </c>
      <c r="J310" t="s">
        <v>401</v>
      </c>
      <c r="K310">
        <v>30.900286628258794</v>
      </c>
      <c r="L310">
        <v>22.189136759438028</v>
      </c>
      <c r="M310">
        <v>28.512444908251066</v>
      </c>
      <c r="N310" s="1">
        <f t="shared" si="7"/>
        <v>27.200622765315966</v>
      </c>
    </row>
    <row r="311" spans="3:14" x14ac:dyDescent="0.2">
      <c r="C311" t="s">
        <v>403</v>
      </c>
      <c r="D311" s="42">
        <v>42</v>
      </c>
      <c r="E311" s="42">
        <v>33</v>
      </c>
      <c r="F311" s="42" t="s">
        <v>47</v>
      </c>
      <c r="G311" s="42" t="s">
        <v>404</v>
      </c>
      <c r="J311" t="s">
        <v>403</v>
      </c>
      <c r="K311">
        <v>9.7742809337901377</v>
      </c>
      <c r="L311">
        <v>8.444484162790971</v>
      </c>
      <c r="M311">
        <v>12.969592527182174</v>
      </c>
      <c r="N311" s="1">
        <f t="shared" si="7"/>
        <v>10.396119207921094</v>
      </c>
    </row>
    <row r="312" spans="3:14" x14ac:dyDescent="0.2">
      <c r="C312" t="s">
        <v>405</v>
      </c>
      <c r="D312" s="42">
        <v>59</v>
      </c>
      <c r="E312" s="42">
        <v>29.49</v>
      </c>
      <c r="F312" s="42" t="s">
        <v>46</v>
      </c>
      <c r="G312" s="42" t="s">
        <v>406</v>
      </c>
      <c r="J312" t="s">
        <v>405</v>
      </c>
      <c r="K312">
        <v>36.752202040665779</v>
      </c>
      <c r="L312">
        <v>32.219087479772661</v>
      </c>
      <c r="M312">
        <v>35.410333921956266</v>
      </c>
      <c r="N312" s="1">
        <f t="shared" si="7"/>
        <v>34.79387448079823</v>
      </c>
    </row>
    <row r="313" spans="3:14" x14ac:dyDescent="0.2">
      <c r="C313" t="s">
        <v>454</v>
      </c>
      <c r="D313" s="42">
        <v>63</v>
      </c>
      <c r="E313" s="42">
        <v>24.25</v>
      </c>
      <c r="F313" s="42" t="s">
        <v>47</v>
      </c>
      <c r="G313" s="42" t="s">
        <v>404</v>
      </c>
      <c r="J313" t="s">
        <v>454</v>
      </c>
      <c r="K313">
        <v>47.549226502334172</v>
      </c>
      <c r="L313">
        <v>43.490667329348597</v>
      </c>
      <c r="M313">
        <v>46.408363365831157</v>
      </c>
      <c r="N313" s="1">
        <v>45.816085732504639</v>
      </c>
    </row>
    <row r="314" spans="3:14" x14ac:dyDescent="0.2">
      <c r="C314" t="s">
        <v>407</v>
      </c>
      <c r="D314" s="42">
        <v>46</v>
      </c>
      <c r="E314" s="42">
        <v>28.72</v>
      </c>
      <c r="F314" s="42" t="s">
        <v>47</v>
      </c>
      <c r="G314" s="42" t="s">
        <v>408</v>
      </c>
      <c r="J314" t="s">
        <v>407</v>
      </c>
      <c r="K314">
        <v>13.874633532805664</v>
      </c>
      <c r="L314">
        <v>10.763732760763421</v>
      </c>
      <c r="M314">
        <v>16.722588934732585</v>
      </c>
      <c r="N314" s="1">
        <f t="shared" ref="N314:N320" si="8">AVERAGE(K314:M314)</f>
        <v>13.786985076100557</v>
      </c>
    </row>
    <row r="315" spans="3:14" x14ac:dyDescent="0.2">
      <c r="C315" t="s">
        <v>409</v>
      </c>
      <c r="D315" s="42">
        <v>63</v>
      </c>
      <c r="E315" s="42">
        <v>29.6</v>
      </c>
      <c r="F315" s="42" t="s">
        <v>46</v>
      </c>
      <c r="G315" s="42" t="s">
        <v>390</v>
      </c>
      <c r="J315" t="s">
        <v>409</v>
      </c>
      <c r="K315">
        <v>32.063675711634005</v>
      </c>
      <c r="L315">
        <v>26.158679085659124</v>
      </c>
      <c r="M315">
        <v>30.216796380187287</v>
      </c>
      <c r="N315" s="1">
        <f t="shared" si="8"/>
        <v>29.479717059160137</v>
      </c>
    </row>
    <row r="316" spans="3:14" x14ac:dyDescent="0.2">
      <c r="C316" t="s">
        <v>410</v>
      </c>
      <c r="D316" s="42">
        <v>47</v>
      </c>
      <c r="E316" s="42">
        <v>30.96</v>
      </c>
      <c r="F316" s="42" t="s">
        <v>47</v>
      </c>
      <c r="G316" s="42" t="s">
        <v>411</v>
      </c>
      <c r="J316" t="s">
        <v>410</v>
      </c>
      <c r="K316">
        <v>62.104888835383242</v>
      </c>
      <c r="L316">
        <v>62.79932142052666</v>
      </c>
      <c r="M316">
        <v>58.501114052452458</v>
      </c>
      <c r="N316" s="1">
        <f t="shared" si="8"/>
        <v>61.135108102787456</v>
      </c>
    </row>
    <row r="317" spans="3:14" x14ac:dyDescent="0.2">
      <c r="C317" t="s">
        <v>412</v>
      </c>
      <c r="D317" s="42">
        <v>50</v>
      </c>
      <c r="E317" s="42">
        <v>31.01</v>
      </c>
      <c r="F317" s="42" t="s">
        <v>46</v>
      </c>
      <c r="G317" s="42" t="s">
        <v>413</v>
      </c>
      <c r="J317" t="s">
        <v>412</v>
      </c>
      <c r="K317">
        <v>50.546419093062305</v>
      </c>
      <c r="L317">
        <v>45.471784309240505</v>
      </c>
      <c r="M317">
        <v>50.252976510254811</v>
      </c>
      <c r="N317" s="1">
        <f t="shared" si="8"/>
        <v>48.757059970852538</v>
      </c>
    </row>
    <row r="318" spans="3:14" x14ac:dyDescent="0.2">
      <c r="C318" t="s">
        <v>414</v>
      </c>
      <c r="D318" s="42">
        <v>49</v>
      </c>
      <c r="E318" s="42">
        <v>25.42</v>
      </c>
      <c r="F318" s="42" t="s">
        <v>46</v>
      </c>
      <c r="G318" s="42" t="s">
        <v>404</v>
      </c>
      <c r="J318" t="s">
        <v>414</v>
      </c>
      <c r="K318">
        <v>33.296312922530639</v>
      </c>
      <c r="L318">
        <v>32.375514064384184</v>
      </c>
      <c r="M318">
        <v>33.526305384335288</v>
      </c>
      <c r="N318" s="1">
        <f t="shared" si="8"/>
        <v>33.066044123750039</v>
      </c>
    </row>
    <row r="319" spans="3:14" x14ac:dyDescent="0.2">
      <c r="C319" t="s">
        <v>415</v>
      </c>
      <c r="D319" s="42">
        <v>43</v>
      </c>
      <c r="E319" s="42">
        <v>23.48</v>
      </c>
      <c r="F319" s="42" t="s">
        <v>47</v>
      </c>
      <c r="G319" s="42" t="s">
        <v>416</v>
      </c>
      <c r="J319" t="s">
        <v>415</v>
      </c>
      <c r="K319">
        <v>27.05774506504601</v>
      </c>
      <c r="L319">
        <v>20.104020143738584</v>
      </c>
      <c r="M319">
        <v>24.282087984296592</v>
      </c>
      <c r="N319" s="1">
        <f t="shared" si="8"/>
        <v>23.814617731027059</v>
      </c>
    </row>
    <row r="320" spans="3:14" x14ac:dyDescent="0.2">
      <c r="C320" t="s">
        <v>417</v>
      </c>
      <c r="D320" s="42">
        <v>61</v>
      </c>
      <c r="E320" s="42">
        <v>32.56</v>
      </c>
      <c r="F320" s="42" t="s">
        <v>47</v>
      </c>
      <c r="G320" s="42" t="s">
        <v>418</v>
      </c>
      <c r="J320" t="s">
        <v>417</v>
      </c>
      <c r="K320">
        <v>28.01986294671558</v>
      </c>
      <c r="L320">
        <v>21.996892648953096</v>
      </c>
      <c r="M320">
        <v>26.852471431385137</v>
      </c>
      <c r="N320" s="1">
        <f t="shared" si="8"/>
        <v>25.623075675684603</v>
      </c>
    </row>
    <row r="321" spans="1:14" x14ac:dyDescent="0.2">
      <c r="N321" s="1"/>
    </row>
    <row r="322" spans="1:14" x14ac:dyDescent="0.2">
      <c r="N322" s="1"/>
    </row>
    <row r="323" spans="1:14" x14ac:dyDescent="0.2">
      <c r="N323" s="1"/>
    </row>
    <row r="324" spans="1:14" x14ac:dyDescent="0.2">
      <c r="A324" t="s">
        <v>421</v>
      </c>
      <c r="B324" s="22" t="s">
        <v>419</v>
      </c>
      <c r="C324" t="s">
        <v>55</v>
      </c>
      <c r="D324" s="1" t="s">
        <v>315</v>
      </c>
      <c r="E324" s="40" t="s">
        <v>316</v>
      </c>
      <c r="F324" s="1" t="s">
        <v>45</v>
      </c>
      <c r="G324" s="1" t="s">
        <v>375</v>
      </c>
      <c r="H324" t="s">
        <v>421</v>
      </c>
      <c r="I324" t="s">
        <v>419</v>
      </c>
      <c r="K324" t="s">
        <v>90</v>
      </c>
      <c r="L324" t="s">
        <v>52</v>
      </c>
      <c r="M324" t="s">
        <v>53</v>
      </c>
      <c r="N324" s="1" t="s">
        <v>11</v>
      </c>
    </row>
    <row r="325" spans="1:14" x14ac:dyDescent="0.2">
      <c r="C325" s="22" t="s">
        <v>420</v>
      </c>
      <c r="D325" s="42">
        <v>26</v>
      </c>
      <c r="E325" s="42">
        <v>16.399999999999999</v>
      </c>
      <c r="F325" s="42" t="s">
        <v>47</v>
      </c>
      <c r="G325" s="42">
        <v>5</v>
      </c>
      <c r="J325" t="s">
        <v>420</v>
      </c>
      <c r="K325">
        <v>0.96295609114962488</v>
      </c>
      <c r="L325">
        <v>1.2181010912865307</v>
      </c>
      <c r="M325">
        <v>0.98658985506282071</v>
      </c>
      <c r="N325" s="1">
        <v>1.055882345832992</v>
      </c>
    </row>
    <row r="326" spans="1:14" x14ac:dyDescent="0.2">
      <c r="B326" s="22"/>
      <c r="C326" s="22" t="s">
        <v>422</v>
      </c>
      <c r="D326" s="42">
        <v>29</v>
      </c>
      <c r="E326" s="42">
        <v>22.03</v>
      </c>
      <c r="F326" s="42" t="s">
        <v>47</v>
      </c>
      <c r="G326" s="42">
        <v>7</v>
      </c>
      <c r="J326" t="s">
        <v>422</v>
      </c>
      <c r="K326">
        <v>0.32601423711389121</v>
      </c>
      <c r="L326">
        <v>0.27820984852694269</v>
      </c>
      <c r="M326">
        <v>0.55125285945528546</v>
      </c>
      <c r="N326" s="1">
        <v>0.38515898169870644</v>
      </c>
    </row>
    <row r="327" spans="1:14" x14ac:dyDescent="0.2">
      <c r="B327" s="22"/>
      <c r="C327" s="22" t="s">
        <v>423</v>
      </c>
      <c r="D327" s="42">
        <v>14</v>
      </c>
      <c r="E327" s="42">
        <v>13.2</v>
      </c>
      <c r="F327" s="42" t="s">
        <v>47</v>
      </c>
      <c r="G327" s="42"/>
      <c r="J327" t="s">
        <v>423</v>
      </c>
      <c r="K327">
        <v>3.3092994199306642</v>
      </c>
      <c r="L327">
        <v>3.3591049902594285</v>
      </c>
      <c r="M327">
        <v>2.991617118297536</v>
      </c>
      <c r="N327" s="1">
        <v>3.2200071761625431</v>
      </c>
    </row>
    <row r="328" spans="1:14" x14ac:dyDescent="0.2">
      <c r="B328" s="22"/>
      <c r="C328" t="s">
        <v>424</v>
      </c>
      <c r="D328" s="42">
        <v>12</v>
      </c>
      <c r="E328" s="42">
        <v>15.42</v>
      </c>
      <c r="F328" s="42" t="s">
        <v>46</v>
      </c>
      <c r="G328" s="42">
        <v>3</v>
      </c>
      <c r="J328" t="s">
        <v>424</v>
      </c>
      <c r="K328">
        <v>2.2630774066437835</v>
      </c>
      <c r="L328">
        <v>4.9527596659275757</v>
      </c>
      <c r="M328">
        <v>1.0569603248908155</v>
      </c>
      <c r="N328" s="1">
        <f>AVERAGE(K328:M328)</f>
        <v>2.7575991324873912</v>
      </c>
    </row>
    <row r="329" spans="1:14" x14ac:dyDescent="0.2">
      <c r="B329" s="22"/>
      <c r="C329" t="s">
        <v>425</v>
      </c>
      <c r="D329" s="42">
        <v>12</v>
      </c>
      <c r="E329" s="42">
        <v>18.5</v>
      </c>
      <c r="F329" s="42" t="s">
        <v>46</v>
      </c>
      <c r="G329" s="42" t="s">
        <v>404</v>
      </c>
      <c r="J329" t="s">
        <v>425</v>
      </c>
      <c r="K329">
        <v>31.491211661616841</v>
      </c>
      <c r="L329">
        <v>48.563725061890196</v>
      </c>
      <c r="M329">
        <v>21.31096534169389</v>
      </c>
      <c r="N329" s="1">
        <f t="shared" ref="N329:N334" si="9">AVERAGE(K329:M329)</f>
        <v>33.788634021733642</v>
      </c>
    </row>
    <row r="330" spans="1:14" x14ac:dyDescent="0.2">
      <c r="B330" s="22"/>
      <c r="C330" t="s">
        <v>426</v>
      </c>
      <c r="D330" s="42">
        <v>15</v>
      </c>
      <c r="E330" s="42">
        <v>19.3</v>
      </c>
      <c r="F330" s="42" t="s">
        <v>46</v>
      </c>
      <c r="G330" s="42" t="s">
        <v>392</v>
      </c>
      <c r="J330" t="s">
        <v>426</v>
      </c>
      <c r="L330">
        <v>0.23136464494104675</v>
      </c>
      <c r="M330">
        <v>0.2121693462627228</v>
      </c>
      <c r="N330" s="1">
        <f t="shared" si="9"/>
        <v>0.22176699560188479</v>
      </c>
    </row>
    <row r="331" spans="1:14" x14ac:dyDescent="0.2">
      <c r="C331" t="s">
        <v>427</v>
      </c>
      <c r="D331" s="42">
        <v>18</v>
      </c>
      <c r="E331" s="42">
        <v>20.65</v>
      </c>
      <c r="F331" s="42" t="s">
        <v>47</v>
      </c>
      <c r="G331" s="42" t="s">
        <v>428</v>
      </c>
      <c r="J331" t="s">
        <v>427</v>
      </c>
      <c r="K331">
        <v>0.65770553584621572</v>
      </c>
      <c r="L331">
        <v>1.2773850277463243</v>
      </c>
      <c r="M331">
        <v>0.52748239342923187</v>
      </c>
      <c r="N331" s="1">
        <f t="shared" si="9"/>
        <v>0.8208576523405906</v>
      </c>
    </row>
    <row r="332" spans="1:14" x14ac:dyDescent="0.2">
      <c r="C332" t="s">
        <v>429</v>
      </c>
      <c r="D332" s="42">
        <v>9</v>
      </c>
      <c r="E332" s="42">
        <v>15.92</v>
      </c>
      <c r="F332" s="42" t="s">
        <v>47</v>
      </c>
      <c r="G332" s="42" t="s">
        <v>430</v>
      </c>
      <c r="J332" t="s">
        <v>429</v>
      </c>
      <c r="K332">
        <v>19.868108614240526</v>
      </c>
      <c r="L332">
        <v>24.010622594751531</v>
      </c>
      <c r="M332">
        <v>13.024586580253581</v>
      </c>
      <c r="N332" s="1">
        <f t="shared" si="9"/>
        <v>18.967772596415212</v>
      </c>
    </row>
    <row r="333" spans="1:14" x14ac:dyDescent="0.2">
      <c r="C333" t="s">
        <v>431</v>
      </c>
      <c r="D333" s="42">
        <v>25</v>
      </c>
      <c r="E333" s="42">
        <v>21.35</v>
      </c>
      <c r="F333" s="42" t="s">
        <v>47</v>
      </c>
      <c r="G333" s="42" t="s">
        <v>402</v>
      </c>
      <c r="J333" t="s">
        <v>431</v>
      </c>
      <c r="K333">
        <v>8.8883251253362801</v>
      </c>
      <c r="L333">
        <v>12.464369378431062</v>
      </c>
      <c r="M333">
        <v>7.0113462984110093</v>
      </c>
      <c r="N333" s="1">
        <f t="shared" si="9"/>
        <v>9.4546802673927832</v>
      </c>
    </row>
    <row r="334" spans="1:14" x14ac:dyDescent="0.2">
      <c r="C334" t="s">
        <v>432</v>
      </c>
      <c r="D334" s="42">
        <v>35</v>
      </c>
      <c r="E334" s="42">
        <v>23.63</v>
      </c>
      <c r="F334" s="42" t="s">
        <v>46</v>
      </c>
      <c r="G334" s="42" t="s">
        <v>433</v>
      </c>
      <c r="J334" t="s">
        <v>432</v>
      </c>
      <c r="K334">
        <v>14.978138554925788</v>
      </c>
      <c r="L334">
        <v>26.281149056792561</v>
      </c>
      <c r="M334">
        <v>12.515565181402199</v>
      </c>
      <c r="N334" s="1">
        <f t="shared" si="9"/>
        <v>17.924950931040183</v>
      </c>
    </row>
    <row r="339" spans="1:98" ht="24" x14ac:dyDescent="0.3">
      <c r="A339" s="26" t="s">
        <v>491</v>
      </c>
    </row>
    <row r="340" spans="1:98" x14ac:dyDescent="0.2">
      <c r="A340" t="s">
        <v>492</v>
      </c>
      <c r="B340" s="39"/>
      <c r="C340" s="1" t="s">
        <v>493</v>
      </c>
      <c r="AU340" s="1" t="s">
        <v>363</v>
      </c>
      <c r="BJ340" s="1" t="s">
        <v>439</v>
      </c>
      <c r="CJ340" s="1"/>
      <c r="CK340" s="1"/>
      <c r="CL340" s="1" t="s">
        <v>440</v>
      </c>
      <c r="CM340" s="1"/>
      <c r="CN340" s="1"/>
      <c r="CO340" s="1"/>
      <c r="CP340" s="1"/>
      <c r="CQ340" s="1"/>
      <c r="CR340" s="1"/>
      <c r="CS340" s="1"/>
      <c r="CT340" s="1"/>
    </row>
    <row r="341" spans="1:98" ht="19" x14ac:dyDescent="0.25">
      <c r="A341" s="24" t="s">
        <v>494</v>
      </c>
      <c r="C341" s="24" t="s">
        <v>318</v>
      </c>
      <c r="AU341" s="1" t="s">
        <v>361</v>
      </c>
      <c r="BJ341" s="24" t="s">
        <v>234</v>
      </c>
      <c r="CJ341" s="1"/>
      <c r="CK341" s="1"/>
      <c r="CL341" s="1" t="s">
        <v>419</v>
      </c>
      <c r="CM341" s="1"/>
      <c r="CN341" s="1"/>
      <c r="CO341" s="1"/>
      <c r="CP341" s="1"/>
      <c r="CQ341" s="1"/>
      <c r="CR341" s="1"/>
      <c r="CS341" s="1"/>
      <c r="CT341" s="1"/>
    </row>
    <row r="342" spans="1:98" x14ac:dyDescent="0.2">
      <c r="A342" s="1" t="s">
        <v>466</v>
      </c>
      <c r="B342" s="1" t="s">
        <v>467</v>
      </c>
      <c r="C342" s="1" t="s">
        <v>319</v>
      </c>
      <c r="D342" s="1" t="s">
        <v>321</v>
      </c>
      <c r="E342" s="1" t="s">
        <v>322</v>
      </c>
      <c r="F342" s="1" t="s">
        <v>323</v>
      </c>
      <c r="G342" s="1" t="s">
        <v>324</v>
      </c>
      <c r="H342" s="1" t="s">
        <v>325</v>
      </c>
      <c r="I342" s="1" t="s">
        <v>326</v>
      </c>
      <c r="J342" s="1" t="s">
        <v>327</v>
      </c>
      <c r="K342" s="1" t="s">
        <v>328</v>
      </c>
      <c r="L342" s="1" t="s">
        <v>329</v>
      </c>
      <c r="M342" s="1" t="s">
        <v>330</v>
      </c>
      <c r="N342" s="1" t="s">
        <v>436</v>
      </c>
      <c r="O342" s="1" t="s">
        <v>437</v>
      </c>
      <c r="P342" s="1" t="s">
        <v>332</v>
      </c>
      <c r="Q342" s="1" t="s">
        <v>333</v>
      </c>
      <c r="R342" s="1" t="s">
        <v>334</v>
      </c>
      <c r="S342" s="1" t="s">
        <v>335</v>
      </c>
      <c r="T342" s="1" t="s">
        <v>336</v>
      </c>
      <c r="U342" s="1" t="s">
        <v>337</v>
      </c>
      <c r="V342" s="1" t="s">
        <v>338</v>
      </c>
      <c r="W342" s="1" t="s">
        <v>340</v>
      </c>
      <c r="X342" s="1" t="s">
        <v>341</v>
      </c>
      <c r="Y342" s="1" t="s">
        <v>342</v>
      </c>
      <c r="Z342" s="1" t="s">
        <v>343</v>
      </c>
      <c r="AA342" s="1" t="s">
        <v>344</v>
      </c>
      <c r="AB342" s="1" t="s">
        <v>345</v>
      </c>
      <c r="AC342" s="1" t="s">
        <v>346</v>
      </c>
      <c r="AD342" s="1" t="s">
        <v>347</v>
      </c>
      <c r="AE342" s="1" t="s">
        <v>348</v>
      </c>
      <c r="AF342" s="1" t="s">
        <v>349</v>
      </c>
      <c r="AG342" s="1" t="s">
        <v>350</v>
      </c>
      <c r="AH342" s="1" t="s">
        <v>351</v>
      </c>
      <c r="AI342" s="1" t="s">
        <v>352</v>
      </c>
      <c r="AJ342" s="1" t="s">
        <v>353</v>
      </c>
      <c r="AK342" s="1" t="s">
        <v>354</v>
      </c>
      <c r="AL342" s="1" t="s">
        <v>355</v>
      </c>
      <c r="AM342" s="1" t="s">
        <v>356</v>
      </c>
      <c r="AN342" s="1" t="s">
        <v>357</v>
      </c>
      <c r="AO342" s="1" t="s">
        <v>358</v>
      </c>
      <c r="AP342" s="1" t="s">
        <v>359</v>
      </c>
      <c r="AQ342" s="1" t="s">
        <v>360</v>
      </c>
      <c r="AR342" s="1"/>
      <c r="AS342" s="1" t="s">
        <v>466</v>
      </c>
      <c r="AT342" s="1" t="s">
        <v>467</v>
      </c>
      <c r="AU342" s="1" t="s">
        <v>362</v>
      </c>
      <c r="AV342" s="1" t="s">
        <v>364</v>
      </c>
      <c r="AW342" s="1" t="s">
        <v>365</v>
      </c>
      <c r="AX342" s="1" t="s">
        <v>366</v>
      </c>
      <c r="AY342" s="1" t="s">
        <v>367</v>
      </c>
      <c r="AZ342" s="1" t="s">
        <v>368</v>
      </c>
      <c r="BA342" s="1" t="s">
        <v>369</v>
      </c>
      <c r="BB342" s="1" t="s">
        <v>370</v>
      </c>
      <c r="BC342" s="1" t="s">
        <v>372</v>
      </c>
      <c r="BD342" s="1" t="s">
        <v>373</v>
      </c>
      <c r="BE342" s="1" t="s">
        <v>374</v>
      </c>
      <c r="BF342" s="1" t="s">
        <v>614</v>
      </c>
      <c r="BH342" s="1" t="s">
        <v>466</v>
      </c>
      <c r="BI342" s="1" t="s">
        <v>467</v>
      </c>
      <c r="BJ342" s="1" t="s">
        <v>376</v>
      </c>
      <c r="BK342" s="1" t="s">
        <v>378</v>
      </c>
      <c r="BL342" s="1" t="s">
        <v>380</v>
      </c>
      <c r="BM342" s="1" t="s">
        <v>381</v>
      </c>
      <c r="BN342" s="1" t="s">
        <v>383</v>
      </c>
      <c r="BO342" s="1" t="s">
        <v>385</v>
      </c>
      <c r="BP342" s="1" t="s">
        <v>386</v>
      </c>
      <c r="BQ342" s="1" t="s">
        <v>387</v>
      </c>
      <c r="BR342" s="1" t="s">
        <v>388</v>
      </c>
      <c r="BS342" s="1" t="s">
        <v>389</v>
      </c>
      <c r="BT342" s="1" t="s">
        <v>391</v>
      </c>
      <c r="BU342" s="1" t="s">
        <v>393</v>
      </c>
      <c r="BV342" s="1" t="s">
        <v>395</v>
      </c>
      <c r="BW342" s="1" t="s">
        <v>396</v>
      </c>
      <c r="BX342" s="1" t="s">
        <v>398</v>
      </c>
      <c r="BY342" s="1" t="s">
        <v>399</v>
      </c>
      <c r="BZ342" s="1" t="s">
        <v>401</v>
      </c>
      <c r="CA342" s="1" t="s">
        <v>403</v>
      </c>
      <c r="CB342" s="1" t="s">
        <v>405</v>
      </c>
      <c r="CC342" s="1" t="s">
        <v>407</v>
      </c>
      <c r="CD342" s="1" t="s">
        <v>409</v>
      </c>
      <c r="CE342" s="1" t="s">
        <v>410</v>
      </c>
      <c r="CF342" s="1" t="s">
        <v>412</v>
      </c>
      <c r="CG342" s="1" t="s">
        <v>414</v>
      </c>
      <c r="CH342" s="1" t="s">
        <v>415</v>
      </c>
      <c r="CI342" s="1"/>
      <c r="CJ342" s="1" t="s">
        <v>466</v>
      </c>
      <c r="CK342" s="1" t="s">
        <v>467</v>
      </c>
      <c r="CL342" s="1" t="s">
        <v>420</v>
      </c>
      <c r="CM342" s="1" t="s">
        <v>422</v>
      </c>
      <c r="CN342" s="1" t="s">
        <v>423</v>
      </c>
      <c r="CO342" s="1" t="s">
        <v>424</v>
      </c>
      <c r="CP342" s="1" t="s">
        <v>425</v>
      </c>
      <c r="CQ342" s="1" t="s">
        <v>427</v>
      </c>
      <c r="CR342" s="1" t="s">
        <v>429</v>
      </c>
      <c r="CS342" s="1" t="s">
        <v>431</v>
      </c>
      <c r="CT342" s="1" t="s">
        <v>432</v>
      </c>
    </row>
    <row r="343" spans="1:98" x14ac:dyDescent="0.2">
      <c r="A343" s="18">
        <v>81</v>
      </c>
      <c r="B343" s="18" t="s">
        <v>472</v>
      </c>
      <c r="C343" s="18">
        <v>0.33542</v>
      </c>
      <c r="D343" s="18">
        <v>0.37082999999999999</v>
      </c>
      <c r="E343" s="18">
        <v>0.22118099999999999</v>
      </c>
      <c r="F343" s="18">
        <v>9.9653000000000005E-2</v>
      </c>
      <c r="G343" s="18">
        <v>0.14826400000000001</v>
      </c>
      <c r="H343" s="18">
        <v>0.99895999999999996</v>
      </c>
      <c r="I343" s="18">
        <v>0.42048600000000003</v>
      </c>
      <c r="J343" s="18">
        <v>0.31354199999999999</v>
      </c>
      <c r="K343" s="18">
        <v>0.15521699999999999</v>
      </c>
      <c r="L343" s="18">
        <v>0.40590300000000001</v>
      </c>
      <c r="M343" s="18">
        <v>0.30625000000000002</v>
      </c>
      <c r="N343" s="18">
        <v>1.3194000000000001E-2</v>
      </c>
      <c r="O343" s="18">
        <v>0.10069400000000001</v>
      </c>
      <c r="P343" s="18">
        <v>0.129861</v>
      </c>
      <c r="Q343" s="18">
        <v>0.14513899999999999</v>
      </c>
      <c r="R343" s="18">
        <v>0.21788199999999999</v>
      </c>
      <c r="S343" s="18">
        <v>0.22604199999999999</v>
      </c>
      <c r="T343" s="18">
        <v>0.497222</v>
      </c>
      <c r="U343" s="18">
        <v>0.62951400000000002</v>
      </c>
      <c r="V343" s="18">
        <v>0.41319400000000001</v>
      </c>
      <c r="W343" s="18">
        <v>0.10138900000000001</v>
      </c>
      <c r="X343" s="18">
        <v>0.80208299999999999</v>
      </c>
      <c r="Y343" s="18">
        <v>0.57361099999999998</v>
      </c>
      <c r="Z343" s="18">
        <v>0.44965300000000002</v>
      </c>
      <c r="AA343" s="18">
        <v>0.442361</v>
      </c>
      <c r="AB343" s="18">
        <v>0.138542</v>
      </c>
      <c r="AC343" s="18">
        <v>0.24062500000000001</v>
      </c>
      <c r="AD343" s="18">
        <v>0.167708</v>
      </c>
      <c r="AE343" s="18">
        <v>0.95763900000000002</v>
      </c>
      <c r="AF343" s="18">
        <v>0.36944399999999999</v>
      </c>
      <c r="AG343" s="18">
        <v>0.51041700000000001</v>
      </c>
      <c r="AH343" s="18">
        <v>0.60416700000000001</v>
      </c>
      <c r="AI343" s="18">
        <v>0.31111100000000003</v>
      </c>
      <c r="AJ343" s="18">
        <v>0.14097199999999999</v>
      </c>
      <c r="AK343" s="18">
        <v>0.35972199999999999</v>
      </c>
      <c r="AL343" s="18">
        <v>0.33611099999999999</v>
      </c>
      <c r="AM343" s="18">
        <v>0.22604199999999999</v>
      </c>
      <c r="AN343" s="18">
        <v>1.144792</v>
      </c>
      <c r="AO343" s="18">
        <v>0.18229200000000001</v>
      </c>
      <c r="AP343" s="18">
        <v>1.5604169999999999</v>
      </c>
      <c r="AQ343" s="18">
        <v>0.63680599999999998</v>
      </c>
      <c r="AS343" s="18">
        <v>81</v>
      </c>
      <c r="AT343" s="18" t="s">
        <v>472</v>
      </c>
      <c r="AU343" s="18">
        <v>0.11932</v>
      </c>
      <c r="AV343" s="18">
        <v>0.230903</v>
      </c>
      <c r="AW343" s="18">
        <v>0.11909699999999999</v>
      </c>
      <c r="AX343" s="18">
        <v>0.1125</v>
      </c>
      <c r="AY343" s="18">
        <v>0.403472</v>
      </c>
      <c r="AZ343" s="18">
        <v>0.29652800000000001</v>
      </c>
      <c r="BA343" s="18">
        <v>0.110417</v>
      </c>
      <c r="BB343" s="18">
        <v>0.21631900000000001</v>
      </c>
      <c r="BC343" s="18">
        <v>3.3333000000000002E-2</v>
      </c>
      <c r="BD343" s="18">
        <v>5.5556000000000001E-2</v>
      </c>
      <c r="BE343" s="18">
        <v>0.213889</v>
      </c>
      <c r="BF343" s="18">
        <v>0.20347199999999999</v>
      </c>
      <c r="BH343" s="18">
        <v>81</v>
      </c>
      <c r="BI343" s="18" t="s">
        <v>472</v>
      </c>
      <c r="BJ343" s="18">
        <v>0.10952000000000001</v>
      </c>
      <c r="BK343" s="18">
        <v>0.45208300000000001</v>
      </c>
      <c r="BL343" s="18">
        <v>0.31111100000000003</v>
      </c>
      <c r="BM343" s="18">
        <v>0.20902799999999999</v>
      </c>
      <c r="BN343" s="18">
        <v>0.20208300000000001</v>
      </c>
      <c r="BO343" s="18">
        <v>0.40694399999999997</v>
      </c>
      <c r="BP343" s="18">
        <v>0.104514</v>
      </c>
      <c r="BQ343" s="18">
        <v>0.31597199999999998</v>
      </c>
      <c r="BR343" s="18">
        <v>0.28645799999999999</v>
      </c>
      <c r="BS343" s="18">
        <v>0.155556</v>
      </c>
      <c r="BT343" s="18">
        <v>0.67812499999999998</v>
      </c>
      <c r="BU343" s="18">
        <v>0.46423599999999998</v>
      </c>
      <c r="BV343" s="18">
        <v>0.45937499999999998</v>
      </c>
      <c r="BW343" s="18">
        <v>0.60520799999999997</v>
      </c>
      <c r="BX343" s="18">
        <v>0.37187500000000001</v>
      </c>
      <c r="BY343" s="18">
        <v>7.7778E-2</v>
      </c>
      <c r="BZ343" s="18">
        <v>0.52256899999999995</v>
      </c>
      <c r="CA343" s="18">
        <v>8.7499999999999994E-2</v>
      </c>
      <c r="CB343" s="18">
        <v>0.38645800000000002</v>
      </c>
      <c r="CC343" s="18">
        <v>0.223611</v>
      </c>
      <c r="CD343" s="18">
        <v>0.24548600000000001</v>
      </c>
      <c r="CE343" s="18">
        <v>0.38402799999999998</v>
      </c>
      <c r="CF343" s="18">
        <v>0.18715300000000001</v>
      </c>
      <c r="CG343" s="18">
        <v>0.38402799999999998</v>
      </c>
      <c r="CH343" s="18">
        <v>0.247917</v>
      </c>
      <c r="CJ343" s="18">
        <v>81</v>
      </c>
      <c r="CK343" s="18" t="s">
        <v>472</v>
      </c>
      <c r="CL343" s="18">
        <v>3.2828000000000003E-2</v>
      </c>
      <c r="CM343" s="18">
        <v>1.2847000000000001E-2</v>
      </c>
      <c r="CN343" s="18">
        <v>3.125E-2</v>
      </c>
      <c r="CO343" s="18">
        <v>4.2708000000000003E-2</v>
      </c>
      <c r="CP343" s="18">
        <v>4.4096999999999997E-2</v>
      </c>
      <c r="CQ343" s="18">
        <v>2.0833000000000001E-2</v>
      </c>
      <c r="CR343" s="18">
        <v>9.6875000000000003E-2</v>
      </c>
      <c r="CS343" s="18">
        <v>7.3957999999999996E-2</v>
      </c>
      <c r="CT343" s="18">
        <v>0.30381900000000001</v>
      </c>
    </row>
    <row r="344" spans="1:98" x14ac:dyDescent="0.2">
      <c r="A344" s="18">
        <v>82</v>
      </c>
      <c r="B344" s="18" t="s">
        <v>472</v>
      </c>
      <c r="C344" s="18">
        <v>0.39062000000000002</v>
      </c>
      <c r="D344" s="18">
        <v>0.39062000000000002</v>
      </c>
      <c r="E344" s="18">
        <v>0.22916700000000001</v>
      </c>
      <c r="F344" s="18">
        <v>0.15625</v>
      </c>
      <c r="G344" s="18">
        <v>0.119792</v>
      </c>
      <c r="H344" s="18">
        <v>1.0729</v>
      </c>
      <c r="I344" s="18">
        <v>0.57291700000000001</v>
      </c>
      <c r="J344" s="18">
        <v>0.4375</v>
      </c>
      <c r="K344" s="18">
        <v>0.27391300000000002</v>
      </c>
      <c r="L344" s="18">
        <v>0.5625</v>
      </c>
      <c r="M344" s="18">
        <v>0.48958299999999999</v>
      </c>
      <c r="N344" s="18">
        <v>1.3542E-2</v>
      </c>
      <c r="O344" s="18">
        <v>0.111806</v>
      </c>
      <c r="P344" s="18">
        <v>0.124306</v>
      </c>
      <c r="Q344" s="18">
        <v>0.128472</v>
      </c>
      <c r="R344" s="18">
        <v>0.2401045</v>
      </c>
      <c r="S344" s="18">
        <v>0.24479200000000001</v>
      </c>
      <c r="T344" s="18">
        <v>0.60416700000000001</v>
      </c>
      <c r="U344" s="18">
        <v>0.74479200000000001</v>
      </c>
      <c r="V344" s="18">
        <v>0.421875</v>
      </c>
      <c r="W344" s="18">
        <v>0.13541700000000001</v>
      </c>
      <c r="X344" s="18">
        <v>1.046875</v>
      </c>
      <c r="Y344" s="18">
        <v>0.609375</v>
      </c>
      <c r="Z344" s="18">
        <v>0.43229200000000001</v>
      </c>
      <c r="AA344" s="18">
        <v>0.52604200000000001</v>
      </c>
      <c r="AB344" s="18">
        <v>0.114583</v>
      </c>
      <c r="AC344" s="18">
        <v>0.265625</v>
      </c>
      <c r="AD344" s="18">
        <v>0.19791700000000001</v>
      </c>
      <c r="AE344" s="18">
        <v>0.97916700000000001</v>
      </c>
      <c r="AF344" s="18">
        <v>0.41145799999999999</v>
      </c>
      <c r="AG344" s="18">
        <v>0.66145799999999999</v>
      </c>
      <c r="AH344" s="18">
        <v>0.51388900000000004</v>
      </c>
      <c r="AI344" s="18">
        <v>0.3125</v>
      </c>
      <c r="AJ344" s="18">
        <v>0.114583</v>
      </c>
      <c r="AK344" s="18">
        <v>0.38541700000000001</v>
      </c>
      <c r="AL344" s="18">
        <v>0.31111100000000003</v>
      </c>
      <c r="AM344" s="18">
        <v>0.25</v>
      </c>
      <c r="AN344" s="18">
        <v>3.6927080000000001</v>
      </c>
      <c r="AO344" s="18">
        <v>0.30208299999999999</v>
      </c>
      <c r="AP344" s="18">
        <v>1.5416669999999999</v>
      </c>
      <c r="AQ344" s="18">
        <v>0.89583299999999999</v>
      </c>
      <c r="AS344" s="18">
        <v>82</v>
      </c>
      <c r="AT344" s="18" t="s">
        <v>472</v>
      </c>
      <c r="AU344" s="18">
        <v>0.15625</v>
      </c>
      <c r="AV344" s="18">
        <v>0.25520799999999999</v>
      </c>
      <c r="AW344" s="18">
        <v>0.21875</v>
      </c>
      <c r="AX344" s="18">
        <v>0.161111</v>
      </c>
      <c r="AY344" s="18">
        <v>0.56770799999999999</v>
      </c>
      <c r="AZ344" s="18">
        <v>0.46354200000000001</v>
      </c>
      <c r="BA344" s="18">
        <v>0.19861100000000001</v>
      </c>
      <c r="BB344" s="18">
        <v>0.34375</v>
      </c>
      <c r="BC344" s="18">
        <v>6.3889000000000001E-2</v>
      </c>
      <c r="BD344" s="18">
        <v>5.3124999999999999E-2</v>
      </c>
      <c r="BE344" s="18">
        <v>0.28645799999999999</v>
      </c>
      <c r="BF344" s="18">
        <v>0.21111099999999999</v>
      </c>
      <c r="BH344" s="18">
        <v>82</v>
      </c>
      <c r="BI344" s="18" t="s">
        <v>472</v>
      </c>
      <c r="BJ344" s="18">
        <v>9.5833000000000002E-2</v>
      </c>
      <c r="BK344" s="18">
        <v>0.50520799999999999</v>
      </c>
      <c r="BL344" s="18">
        <v>0.359375</v>
      </c>
      <c r="BM344" s="18">
        <v>0.17847199999999999</v>
      </c>
      <c r="BN344" s="18">
        <v>0.20069400000000001</v>
      </c>
      <c r="BO344" s="18">
        <v>0.39861099999999999</v>
      </c>
      <c r="BP344" s="18">
        <v>0.104167</v>
      </c>
      <c r="BQ344" s="18">
        <v>0.28645799999999999</v>
      </c>
      <c r="BR344" s="18">
        <v>0.32222200000000001</v>
      </c>
      <c r="BS344" s="18">
        <v>0.24479200000000001</v>
      </c>
      <c r="BT344" s="18">
        <v>0.92708299999999999</v>
      </c>
      <c r="BU344" s="18">
        <v>0.58333299999999999</v>
      </c>
      <c r="BV344" s="18">
        <v>0.34895799999999999</v>
      </c>
      <c r="BW344" s="18">
        <v>0.56770799999999999</v>
      </c>
      <c r="BX344" s="18">
        <v>0.484375</v>
      </c>
      <c r="BY344" s="18">
        <v>0.104167</v>
      </c>
      <c r="BZ344" s="18">
        <v>0.5625</v>
      </c>
      <c r="CA344" s="18">
        <v>0.17708299999999999</v>
      </c>
      <c r="CB344" s="18">
        <v>0.30729200000000001</v>
      </c>
      <c r="CC344" s="18">
        <v>0.234375</v>
      </c>
      <c r="CD344" s="18">
        <v>0.29166700000000001</v>
      </c>
      <c r="CE344" s="18">
        <v>0.40625</v>
      </c>
      <c r="CF344" s="18">
        <v>0.328125</v>
      </c>
      <c r="CG344" s="18">
        <v>0.421875</v>
      </c>
      <c r="CH344" s="18">
        <v>0.234375</v>
      </c>
      <c r="CJ344" s="18">
        <v>82</v>
      </c>
      <c r="CK344" s="18" t="s">
        <v>472</v>
      </c>
      <c r="CL344" s="18">
        <v>2.7462E-2</v>
      </c>
      <c r="CM344" s="18">
        <v>1.0763999999999999E-2</v>
      </c>
      <c r="CN344" s="18">
        <v>3.0556E-2</v>
      </c>
      <c r="CO344" s="18">
        <v>3.125E-2</v>
      </c>
      <c r="CP344" s="18">
        <v>6.1457999999999999E-2</v>
      </c>
      <c r="CQ344" s="18">
        <v>2.1874999999999999E-2</v>
      </c>
      <c r="CR344" s="18">
        <v>9.2360999999999999E-2</v>
      </c>
      <c r="CS344" s="18">
        <v>7.9861000000000001E-2</v>
      </c>
      <c r="CT344" s="18">
        <v>0.453125</v>
      </c>
    </row>
    <row r="345" spans="1:98" x14ac:dyDescent="0.2">
      <c r="A345" s="18">
        <v>83</v>
      </c>
      <c r="B345" s="18" t="s">
        <v>472</v>
      </c>
      <c r="C345" s="18">
        <v>0.35937000000000002</v>
      </c>
      <c r="D345" s="18">
        <v>0.51561999999999997</v>
      </c>
      <c r="E345" s="18">
        <v>0.18229200000000001</v>
      </c>
      <c r="F345" s="18">
        <v>0.104167</v>
      </c>
      <c r="G345" s="18">
        <v>0.17708299999999999</v>
      </c>
      <c r="H345" s="18">
        <v>1.1979</v>
      </c>
      <c r="I345" s="18">
        <v>0.390625</v>
      </c>
      <c r="J345" s="18">
        <v>0.640625</v>
      </c>
      <c r="K345" s="18">
        <v>0.29347800000000002</v>
      </c>
      <c r="L345" s="18">
        <v>1.296875</v>
      </c>
      <c r="M345" s="18">
        <v>0.578125</v>
      </c>
      <c r="N345" s="18">
        <v>5.2777999999999999E-2</v>
      </c>
      <c r="O345" s="18">
        <v>0.41249999999999998</v>
      </c>
      <c r="P345" s="18">
        <v>0.26180599999999998</v>
      </c>
      <c r="Q345" s="18">
        <v>0.53472200000000003</v>
      </c>
      <c r="R345" s="18">
        <v>0.32951399999999997</v>
      </c>
      <c r="S345" s="18">
        <v>0.48958299999999999</v>
      </c>
      <c r="T345" s="18">
        <v>0.72395799999999999</v>
      </c>
      <c r="U345" s="18">
        <v>4.0260420000000003</v>
      </c>
      <c r="V345" s="18">
        <v>1.9114580000000001</v>
      </c>
      <c r="W345" s="18">
        <v>0.14583299999999999</v>
      </c>
      <c r="X345" s="18">
        <v>2.6458330000000001</v>
      </c>
      <c r="Y345" s="18">
        <v>1.8854169999999999</v>
      </c>
      <c r="Z345" s="18">
        <v>1.4583330000000001</v>
      </c>
      <c r="AA345" s="18">
        <v>3.234375</v>
      </c>
      <c r="AB345" s="18">
        <v>0.484375</v>
      </c>
      <c r="AC345" s="18">
        <v>0.94791700000000001</v>
      </c>
      <c r="AD345" s="18">
        <v>0.75520799999999999</v>
      </c>
      <c r="AE345" s="18">
        <v>1.734375</v>
      </c>
      <c r="AF345" s="18">
        <v>1.484375</v>
      </c>
      <c r="AG345" s="18">
        <v>2.3072919999999999</v>
      </c>
      <c r="AH345" s="18">
        <v>1.1625000000000001</v>
      </c>
      <c r="AI345" s="18">
        <v>0.26041700000000001</v>
      </c>
      <c r="AJ345" s="18">
        <v>0.28645799999999999</v>
      </c>
      <c r="AK345" s="18">
        <v>0.58854200000000001</v>
      </c>
      <c r="AL345" s="18">
        <v>0.58333299999999999</v>
      </c>
      <c r="AM345" s="18">
        <v>0.375</v>
      </c>
      <c r="AN345" s="18">
        <v>3.9010419999999999</v>
      </c>
      <c r="AO345" s="18">
        <v>0.59895799999999999</v>
      </c>
      <c r="AP345" s="18">
        <v>1.3229169999999999</v>
      </c>
      <c r="AQ345" s="18">
        <v>3.2135419999999999</v>
      </c>
      <c r="AS345" s="18">
        <v>83</v>
      </c>
      <c r="AT345" s="18" t="s">
        <v>472</v>
      </c>
      <c r="AU345" s="18">
        <v>0.17992</v>
      </c>
      <c r="AV345" s="18">
        <v>0.25</v>
      </c>
      <c r="AW345" s="18">
        <v>0.15625</v>
      </c>
      <c r="AX345" s="18">
        <v>0.11944399999999999</v>
      </c>
      <c r="AY345" s="18">
        <v>0.55208299999999999</v>
      </c>
      <c r="AZ345" s="18">
        <v>0.43229200000000001</v>
      </c>
      <c r="BA345" s="18">
        <v>0.14895800000000001</v>
      </c>
      <c r="BB345" s="18">
        <v>0.63541700000000001</v>
      </c>
      <c r="BC345" s="18">
        <v>0.109722</v>
      </c>
      <c r="BD345" s="18">
        <v>0.17847199999999999</v>
      </c>
      <c r="BE345" s="18">
        <v>1.1770830000000001</v>
      </c>
      <c r="BF345" s="18">
        <v>0.70659700000000003</v>
      </c>
      <c r="BH345" s="18">
        <v>83</v>
      </c>
      <c r="BI345" s="18" t="s">
        <v>472</v>
      </c>
      <c r="BJ345" s="18">
        <v>0.1</v>
      </c>
      <c r="BK345" s="18">
        <v>0.45833299999999999</v>
      </c>
      <c r="BL345" s="18">
        <v>0.30208299999999999</v>
      </c>
      <c r="BM345" s="18">
        <v>0.35763899999999998</v>
      </c>
      <c r="BN345" s="18">
        <v>0.47916700000000001</v>
      </c>
      <c r="BO345" s="18">
        <v>0.42708299999999999</v>
      </c>
      <c r="BP345" s="18">
        <v>0.171875</v>
      </c>
      <c r="BQ345" s="18">
        <v>0.90625</v>
      </c>
      <c r="BR345" s="18">
        <v>0.36111100000000002</v>
      </c>
      <c r="BS345" s="18">
        <v>0.296875</v>
      </c>
      <c r="BT345" s="18">
        <v>1.6979169999999999</v>
      </c>
      <c r="BU345" s="18">
        <v>0.875</v>
      </c>
      <c r="BV345" s="18">
        <v>0.89583299999999999</v>
      </c>
      <c r="BW345" s="18">
        <v>1.6614580000000001</v>
      </c>
      <c r="BX345" s="18">
        <v>0.70833299999999999</v>
      </c>
      <c r="BY345" s="18">
        <v>0.13541700000000001</v>
      </c>
      <c r="BZ345" s="18">
        <v>1.4791669999999999</v>
      </c>
      <c r="CA345" s="18">
        <v>0.19270799999999999</v>
      </c>
      <c r="CB345" s="18">
        <v>0.375</v>
      </c>
      <c r="CC345" s="18">
        <v>0.42708299999999999</v>
      </c>
      <c r="CD345" s="18">
        <v>0.43229200000000001</v>
      </c>
      <c r="CE345" s="18">
        <v>1.3385419999999999</v>
      </c>
      <c r="CF345" s="18">
        <v>0.90104200000000001</v>
      </c>
      <c r="CG345" s="18">
        <v>0.765625</v>
      </c>
      <c r="CH345" s="18">
        <v>0.38020799999999999</v>
      </c>
      <c r="CJ345" s="18">
        <v>83</v>
      </c>
      <c r="CK345" s="18" t="s">
        <v>472</v>
      </c>
      <c r="CL345" s="18">
        <v>3.1565999999999997E-2</v>
      </c>
      <c r="CM345" s="18">
        <v>9.3749999999999997E-3</v>
      </c>
      <c r="CN345" s="18">
        <v>3.4028000000000003E-2</v>
      </c>
      <c r="CO345" s="18">
        <v>3.9583E-2</v>
      </c>
      <c r="CP345" s="18">
        <v>8.6457999999999993E-2</v>
      </c>
      <c r="CQ345" s="18">
        <v>7.1180999999999994E-2</v>
      </c>
      <c r="CR345" s="18">
        <v>0.13368099999999999</v>
      </c>
      <c r="CS345" s="18">
        <v>0.169792</v>
      </c>
      <c r="CT345" s="18">
        <v>0.35416700000000001</v>
      </c>
    </row>
    <row r="346" spans="1:98" x14ac:dyDescent="0.2">
      <c r="A346" s="18">
        <v>84</v>
      </c>
      <c r="B346" s="18" t="s">
        <v>472</v>
      </c>
      <c r="C346" s="18">
        <v>0.56771000000000005</v>
      </c>
      <c r="D346" s="18">
        <v>0.39062000000000002</v>
      </c>
      <c r="E346" s="18">
        <v>0.29166700000000001</v>
      </c>
      <c r="F346" s="18">
        <v>0.125</v>
      </c>
      <c r="G346" s="18">
        <v>0.119792</v>
      </c>
      <c r="H346" s="18">
        <v>1.1822999999999999</v>
      </c>
      <c r="I346" s="18">
        <v>0.30729200000000001</v>
      </c>
      <c r="J346" s="18">
        <v>1.84375</v>
      </c>
      <c r="K346" s="18">
        <v>0.79565200000000003</v>
      </c>
      <c r="L346" s="18">
        <v>5.0104170000000003</v>
      </c>
      <c r="M346" s="18">
        <v>1.3385419999999999</v>
      </c>
      <c r="N346" s="18">
        <v>0.192361</v>
      </c>
      <c r="O346" s="18">
        <v>0.35208299999999998</v>
      </c>
      <c r="P346" s="18">
        <v>0.86666699999999997</v>
      </c>
      <c r="Q346" s="18">
        <v>1.388889</v>
      </c>
      <c r="R346" s="18">
        <v>0.51510400000000001</v>
      </c>
      <c r="S346" s="18">
        <v>1.1145830000000001</v>
      </c>
      <c r="T346" s="18">
        <v>2.5885419999999999</v>
      </c>
      <c r="U346" s="18">
        <v>8.2708329999999997</v>
      </c>
      <c r="V346" s="18">
        <v>8</v>
      </c>
      <c r="W346" s="18">
        <v>0.53125</v>
      </c>
      <c r="X346" s="18">
        <v>4.0729170000000003</v>
      </c>
      <c r="Y346" s="18">
        <v>4.6770829999999997</v>
      </c>
      <c r="Z346" s="18">
        <v>4.6458329999999997</v>
      </c>
      <c r="AA346" s="18">
        <v>6.1770829999999997</v>
      </c>
      <c r="AB346" s="18">
        <v>2.2708330000000001</v>
      </c>
      <c r="AC346" s="18">
        <v>4.0260420000000003</v>
      </c>
      <c r="AD346" s="18">
        <v>3.9375</v>
      </c>
      <c r="AE346" s="18">
        <v>3.3541669999999999</v>
      </c>
      <c r="AF346" s="18">
        <v>7.015625</v>
      </c>
      <c r="AG346" s="18">
        <v>7.0885420000000003</v>
      </c>
      <c r="AH346" s="18">
        <v>4.7194440000000002</v>
      </c>
      <c r="AI346" s="18">
        <v>0.375</v>
      </c>
      <c r="AJ346" s="18">
        <v>0.578125</v>
      </c>
      <c r="AK346" s="18">
        <v>3.546875</v>
      </c>
      <c r="AL346" s="18">
        <v>2.7555559999999999</v>
      </c>
      <c r="AM346" s="18">
        <v>2.1302080000000001</v>
      </c>
      <c r="AN346" s="18">
        <v>8.9791670000000003</v>
      </c>
      <c r="AO346" s="18">
        <v>0.63020799999999999</v>
      </c>
      <c r="AP346" s="18">
        <v>1.8125</v>
      </c>
      <c r="AQ346" s="18">
        <v>10.41667</v>
      </c>
      <c r="AS346" s="18">
        <v>84</v>
      </c>
      <c r="AT346" s="18" t="s">
        <v>472</v>
      </c>
      <c r="AU346" s="18">
        <v>0.17519000000000001</v>
      </c>
      <c r="AV346" s="18">
        <v>0.25520799999999999</v>
      </c>
      <c r="AW346" s="18">
        <v>0.17708299999999999</v>
      </c>
      <c r="AX346" s="18">
        <v>0.152778</v>
      </c>
      <c r="AY346" s="18">
        <v>0.61979200000000001</v>
      </c>
      <c r="AZ346" s="18">
        <v>0.41145799999999999</v>
      </c>
      <c r="BA346" s="18">
        <v>0.32048599999999999</v>
      </c>
      <c r="BB346" s="18">
        <v>1.9375</v>
      </c>
      <c r="BC346" s="18">
        <v>0.65833299999999995</v>
      </c>
      <c r="BD346" s="18">
        <v>0.69444399999999995</v>
      </c>
      <c r="BE346" s="18">
        <v>3.3333330000000001</v>
      </c>
      <c r="BF346" s="18">
        <v>3.3343750000000001</v>
      </c>
      <c r="BH346" s="18">
        <v>84</v>
      </c>
      <c r="BI346" s="18" t="s">
        <v>472</v>
      </c>
      <c r="BJ346" s="18">
        <v>0.10417</v>
      </c>
      <c r="BK346" s="18">
        <v>0.55729200000000001</v>
      </c>
      <c r="BL346" s="18">
        <v>0.33854200000000001</v>
      </c>
      <c r="BM346" s="18">
        <v>1.388889</v>
      </c>
      <c r="BN346" s="18">
        <v>1.3805559999999999</v>
      </c>
      <c r="BO346" s="18">
        <v>0.69374999999999998</v>
      </c>
      <c r="BP346" s="18">
        <v>0.36979200000000001</v>
      </c>
      <c r="BQ346" s="18">
        <v>1.1458330000000001</v>
      </c>
      <c r="BR346" s="18">
        <v>0.97777800000000004</v>
      </c>
      <c r="BS346" s="18">
        <v>1.0989580000000001</v>
      </c>
      <c r="BT346" s="18">
        <v>2.2395830000000001</v>
      </c>
      <c r="BU346" s="18">
        <v>1.4635419999999999</v>
      </c>
      <c r="BV346" s="18">
        <v>4.234375</v>
      </c>
      <c r="BW346" s="18">
        <v>2.5208330000000001</v>
      </c>
      <c r="BX346" s="18">
        <v>1.1927080000000001</v>
      </c>
      <c r="BY346" s="18">
        <v>0.203125</v>
      </c>
      <c r="BZ346" s="18">
        <v>3.859375</v>
      </c>
      <c r="CA346" s="18">
        <v>0.17708299999999999</v>
      </c>
      <c r="CB346" s="18">
        <v>0.91145799999999999</v>
      </c>
      <c r="CC346" s="18">
        <v>1.1354169999999999</v>
      </c>
      <c r="CD346" s="18">
        <v>1.015625</v>
      </c>
      <c r="CE346" s="18">
        <v>4.4895829999999997</v>
      </c>
      <c r="CF346" s="18">
        <v>3.4791669999999999</v>
      </c>
      <c r="CG346" s="18">
        <v>3.25</v>
      </c>
      <c r="CH346" s="18">
        <v>0.51041700000000001</v>
      </c>
      <c r="CJ346" s="18">
        <v>84</v>
      </c>
      <c r="CK346" s="18" t="s">
        <v>472</v>
      </c>
      <c r="CL346" s="18">
        <v>2.6515E-2</v>
      </c>
      <c r="CM346" s="18">
        <v>1.0416999999999999E-2</v>
      </c>
      <c r="CN346" s="18">
        <v>3.6110999999999997E-2</v>
      </c>
      <c r="CO346" s="18">
        <v>0.1</v>
      </c>
      <c r="CP346" s="18">
        <v>0.44374999999999998</v>
      </c>
      <c r="CQ346" s="18">
        <v>9.6181000000000003E-2</v>
      </c>
      <c r="CR346" s="18">
        <v>0.58923599999999998</v>
      </c>
      <c r="CS346" s="18">
        <v>0.284028</v>
      </c>
      <c r="CT346" s="18">
        <v>0.61458299999999999</v>
      </c>
    </row>
    <row r="347" spans="1:98" x14ac:dyDescent="0.2">
      <c r="A347" s="18">
        <v>85</v>
      </c>
      <c r="B347" s="18" t="s">
        <v>472</v>
      </c>
      <c r="C347" s="18">
        <v>0.99478999999999995</v>
      </c>
      <c r="D347" s="18">
        <v>0.52603999999999995</v>
      </c>
      <c r="E347" s="18">
        <v>0.21354200000000001</v>
      </c>
      <c r="F347" s="18">
        <v>0.125</v>
      </c>
      <c r="G347" s="18">
        <v>0.17708299999999999</v>
      </c>
      <c r="H347" s="18">
        <v>1.2292000000000001</v>
      </c>
      <c r="I347" s="18">
        <v>0.58854200000000001</v>
      </c>
      <c r="J347" s="18">
        <v>2.6145830000000001</v>
      </c>
      <c r="K347" s="18">
        <v>1.0369569999999999</v>
      </c>
      <c r="L347" s="18">
        <v>6.2760420000000003</v>
      </c>
      <c r="M347" s="18">
        <v>2.015625</v>
      </c>
      <c r="N347" s="18">
        <v>0.24097199999999999</v>
      </c>
      <c r="O347" s="18">
        <v>2.2916669999999999</v>
      </c>
      <c r="P347" s="18">
        <v>0.97083299999999995</v>
      </c>
      <c r="Q347" s="18">
        <v>1.388889</v>
      </c>
      <c r="R347" s="18">
        <v>1.075</v>
      </c>
      <c r="S347" s="18">
        <v>1.2916669999999999</v>
      </c>
      <c r="T347" s="18">
        <v>3.609375</v>
      </c>
      <c r="U347" s="18">
        <v>10.14583</v>
      </c>
      <c r="V347" s="18">
        <v>9.28125</v>
      </c>
      <c r="W347" s="18">
        <v>0.57986099999999996</v>
      </c>
      <c r="X347" s="18">
        <v>3.359375</v>
      </c>
      <c r="Y347" s="18">
        <v>4.515625</v>
      </c>
      <c r="Z347" s="18">
        <v>6.0572920000000003</v>
      </c>
      <c r="AA347" s="18">
        <v>4.3333329999999997</v>
      </c>
      <c r="AB347" s="18">
        <v>1.8645830000000001</v>
      </c>
      <c r="AC347" s="18">
        <v>4.140625</v>
      </c>
      <c r="AD347" s="18">
        <v>4.5989579999999997</v>
      </c>
      <c r="AE347" s="18">
        <v>4.015625</v>
      </c>
      <c r="AF347" s="18">
        <v>9.53125</v>
      </c>
      <c r="AG347" s="18">
        <v>8</v>
      </c>
      <c r="AH347" s="18">
        <v>5.5555560000000002</v>
      </c>
      <c r="AI347" s="18">
        <v>0.66145799999999999</v>
      </c>
      <c r="AJ347" s="18">
        <v>0.56770799999999999</v>
      </c>
      <c r="AK347" s="18">
        <v>5.2083329999999997</v>
      </c>
      <c r="AL347" s="18">
        <v>2.9333330000000002</v>
      </c>
      <c r="AM347" s="18">
        <v>3.40625</v>
      </c>
      <c r="AN347" s="18">
        <v>7.890625</v>
      </c>
      <c r="AO347" s="18">
        <v>0.55208299999999999</v>
      </c>
      <c r="AP347" s="18">
        <v>4.4791670000000003</v>
      </c>
      <c r="AQ347" s="18">
        <v>8.3958329999999997</v>
      </c>
      <c r="AS347" s="18">
        <v>85</v>
      </c>
      <c r="AT347" s="18" t="s">
        <v>472</v>
      </c>
      <c r="AU347" s="18">
        <v>0.15151999999999999</v>
      </c>
      <c r="AV347" s="18">
        <v>0.23958299999999999</v>
      </c>
      <c r="AW347" s="18">
        <v>0.15104200000000001</v>
      </c>
      <c r="AX347" s="18">
        <v>0.13333300000000001</v>
      </c>
      <c r="AY347" s="18">
        <v>0.59895799999999999</v>
      </c>
      <c r="AZ347" s="18">
        <v>0.58854200000000001</v>
      </c>
      <c r="BA347" s="18">
        <v>0.356597</v>
      </c>
      <c r="BB347" s="18">
        <v>2.7760419999999999</v>
      </c>
      <c r="BC347" s="18">
        <v>0.35208299999999998</v>
      </c>
      <c r="BD347" s="18">
        <v>0.50798600000000005</v>
      </c>
      <c r="BE347" s="18">
        <v>3.484375</v>
      </c>
      <c r="BF347" s="18">
        <v>4.2052079999999998</v>
      </c>
      <c r="BH347" s="18">
        <v>85</v>
      </c>
      <c r="BI347" s="18" t="s">
        <v>472</v>
      </c>
      <c r="BJ347" s="18">
        <v>0.14792</v>
      </c>
      <c r="BK347" s="18">
        <v>0.734375</v>
      </c>
      <c r="BL347" s="18">
        <v>0.34895799999999999</v>
      </c>
      <c r="BM347" s="18">
        <v>1.388889</v>
      </c>
      <c r="BN347" s="18">
        <v>1.233333</v>
      </c>
      <c r="BO347" s="18">
        <v>1.0249999999999999</v>
      </c>
      <c r="BP347" s="18">
        <v>0.56770799999999999</v>
      </c>
      <c r="BQ347" s="18">
        <v>1.1197919999999999</v>
      </c>
      <c r="BR347" s="18">
        <v>1.058333</v>
      </c>
      <c r="BS347" s="18">
        <v>1.2760419999999999</v>
      </c>
      <c r="BT347" s="18">
        <v>2.4947919999999999</v>
      </c>
      <c r="BU347" s="18">
        <v>1.1927080000000001</v>
      </c>
      <c r="BV347" s="18">
        <v>4.28125</v>
      </c>
      <c r="BW347" s="18">
        <v>1.7552080000000001</v>
      </c>
      <c r="BX347" s="18">
        <v>1.5416669999999999</v>
      </c>
      <c r="BY347" s="18">
        <v>0.3125</v>
      </c>
      <c r="BZ347" s="18">
        <v>4.265625</v>
      </c>
      <c r="CA347" s="18">
        <v>0.22395799999999999</v>
      </c>
      <c r="CB347" s="18">
        <v>1.6197919999999999</v>
      </c>
      <c r="CC347" s="18">
        <v>1.2864580000000001</v>
      </c>
      <c r="CD347" s="18">
        <v>1.2760419999999999</v>
      </c>
      <c r="CE347" s="18">
        <v>5.2916670000000003</v>
      </c>
      <c r="CF347" s="18">
        <v>3.6041669999999999</v>
      </c>
      <c r="CG347" s="18">
        <v>4.3333329999999997</v>
      </c>
      <c r="CH347" s="18">
        <v>0.61979200000000001</v>
      </c>
      <c r="CJ347" s="18">
        <v>85</v>
      </c>
      <c r="CK347" s="18" t="s">
        <v>472</v>
      </c>
      <c r="CL347" s="18">
        <v>4.0087999999999999E-2</v>
      </c>
      <c r="CM347" s="18">
        <v>1.2153000000000001E-2</v>
      </c>
      <c r="CN347" s="18">
        <v>3.4722000000000003E-2</v>
      </c>
      <c r="CO347" s="18">
        <v>0.129861</v>
      </c>
      <c r="CP347" s="18">
        <v>0.56180600000000003</v>
      </c>
      <c r="CQ347" s="18">
        <v>7.1874999999999994E-2</v>
      </c>
      <c r="CR347" s="18">
        <v>0.97048599999999996</v>
      </c>
      <c r="CS347" s="18">
        <v>0.245833</v>
      </c>
      <c r="CT347" s="18">
        <v>2.6041669999999999</v>
      </c>
    </row>
    <row r="348" spans="1:98" x14ac:dyDescent="0.2">
      <c r="A348" s="18">
        <v>86</v>
      </c>
      <c r="B348" s="18" t="s">
        <v>472</v>
      </c>
      <c r="C348" s="18">
        <v>1.776</v>
      </c>
      <c r="D348" s="18">
        <v>1.0885</v>
      </c>
      <c r="E348" s="18">
        <v>0.22916700000000001</v>
      </c>
      <c r="F348" s="18">
        <v>0.63020799999999999</v>
      </c>
      <c r="G348" s="18">
        <v>1.0416669999999999</v>
      </c>
      <c r="H348" s="18">
        <v>1.6093999999999999</v>
      </c>
      <c r="I348" s="18">
        <v>0.52083299999999999</v>
      </c>
      <c r="J348" s="18">
        <v>2.6510419999999999</v>
      </c>
      <c r="K348" s="18">
        <v>0.87391300000000005</v>
      </c>
      <c r="L348" s="18">
        <v>4.46875</v>
      </c>
      <c r="M348" s="18">
        <v>2.28125</v>
      </c>
      <c r="N348" s="18">
        <v>0.17361099999999999</v>
      </c>
      <c r="O348" s="18">
        <v>1.4708330000000001</v>
      </c>
      <c r="P348" s="18">
        <v>0.75</v>
      </c>
      <c r="Q348" s="18">
        <v>1.388889</v>
      </c>
      <c r="R348" s="18">
        <v>1.3609374999999999</v>
      </c>
      <c r="S348" s="18">
        <v>1.0729169999999999</v>
      </c>
      <c r="T348" s="18">
        <v>3.5</v>
      </c>
      <c r="U348" s="18">
        <v>9.90625</v>
      </c>
      <c r="V348" s="18">
        <v>7.5989579999999997</v>
      </c>
      <c r="W348" s="18">
        <v>0.42361100000000002</v>
      </c>
      <c r="X348" s="18">
        <v>2.9270830000000001</v>
      </c>
      <c r="Y348" s="18">
        <v>3.5989580000000001</v>
      </c>
      <c r="Z348" s="18">
        <v>4.53125</v>
      </c>
      <c r="AA348" s="18">
        <v>3.1510419999999999</v>
      </c>
      <c r="AB348" s="18">
        <v>1</v>
      </c>
      <c r="AC348" s="18">
        <v>2.9947919999999999</v>
      </c>
      <c r="AD348" s="18">
        <v>3.9427080000000001</v>
      </c>
      <c r="AE348" s="18">
        <v>3.5729169999999999</v>
      </c>
      <c r="AF348" s="18">
        <v>6.421875</v>
      </c>
      <c r="AG348" s="18">
        <v>6.6614579999999997</v>
      </c>
      <c r="AH348" s="18">
        <v>3.802778</v>
      </c>
      <c r="AI348" s="18">
        <v>0.91145799999999999</v>
      </c>
      <c r="AJ348" s="18">
        <v>0.40625</v>
      </c>
      <c r="AK348" s="18">
        <v>5.1927079999999997</v>
      </c>
      <c r="AL348" s="18">
        <v>2.2722220000000002</v>
      </c>
      <c r="AM348" s="18">
        <v>2.5260419999999999</v>
      </c>
      <c r="AN348" s="18">
        <v>5.796875</v>
      </c>
      <c r="AO348" s="18">
        <v>0.515625</v>
      </c>
      <c r="AP348" s="18">
        <v>2.9305560000000002</v>
      </c>
      <c r="AQ348" s="18">
        <v>8.6770829999999997</v>
      </c>
      <c r="AS348" s="18">
        <v>86</v>
      </c>
      <c r="AT348" s="18" t="s">
        <v>472</v>
      </c>
      <c r="AU348" s="18">
        <v>0.40245999999999998</v>
      </c>
      <c r="AV348" s="18">
        <v>0.51041700000000001</v>
      </c>
      <c r="AW348" s="18">
        <v>0.19270799999999999</v>
      </c>
      <c r="AX348" s="18">
        <v>0.17777799999999999</v>
      </c>
      <c r="AY348" s="18">
        <v>1.40625</v>
      </c>
      <c r="AZ348" s="18">
        <v>2.2916669999999999</v>
      </c>
      <c r="BA348" s="18">
        <v>0.40625</v>
      </c>
      <c r="BB348" s="18">
        <v>2.5729169999999999</v>
      </c>
      <c r="BC348" s="18">
        <v>0.33124999999999999</v>
      </c>
      <c r="BD348" s="18">
        <v>0.387847</v>
      </c>
      <c r="BE348" s="18">
        <v>2.1927080000000001</v>
      </c>
      <c r="BF348" s="18">
        <v>3.0440969999999998</v>
      </c>
      <c r="BH348" s="18">
        <v>86</v>
      </c>
      <c r="BI348" s="18" t="s">
        <v>472</v>
      </c>
      <c r="BJ348" s="18">
        <v>0.37291999999999997</v>
      </c>
      <c r="BK348" s="18">
        <v>1.703125</v>
      </c>
      <c r="BL348" s="18">
        <v>0.921875</v>
      </c>
      <c r="BM348" s="18">
        <v>1.388889</v>
      </c>
      <c r="BN348" s="18">
        <v>0.74861100000000003</v>
      </c>
      <c r="BO348" s="18">
        <v>0.94861099999999998</v>
      </c>
      <c r="BP348" s="18">
        <v>0.33333299999999999</v>
      </c>
      <c r="BQ348" s="18">
        <v>0.83854200000000001</v>
      </c>
      <c r="BR348" s="18">
        <v>0.99722200000000005</v>
      </c>
      <c r="BS348" s="18">
        <v>1.125</v>
      </c>
      <c r="BT348" s="18">
        <v>3.0052080000000001</v>
      </c>
      <c r="BU348" s="18">
        <v>1.0885419999999999</v>
      </c>
      <c r="BV348" s="18">
        <v>3.9895830000000001</v>
      </c>
      <c r="BW348" s="18">
        <v>1.3385419999999999</v>
      </c>
      <c r="BX348" s="18">
        <v>1.4947919999999999</v>
      </c>
      <c r="BY348" s="18">
        <v>0.45833299999999999</v>
      </c>
      <c r="BZ348" s="18">
        <v>3.1041669999999999</v>
      </c>
      <c r="CA348" s="18">
        <v>0.27083299999999999</v>
      </c>
      <c r="CB348" s="18">
        <v>1.8072919999999999</v>
      </c>
      <c r="CC348" s="18">
        <v>1.1145830000000001</v>
      </c>
      <c r="CD348" s="18">
        <v>1.0833330000000001</v>
      </c>
      <c r="CE348" s="18">
        <v>3.7447919999999999</v>
      </c>
      <c r="CF348" s="18">
        <v>3.0520830000000001</v>
      </c>
      <c r="CG348" s="18">
        <v>3.1197919999999999</v>
      </c>
      <c r="CH348" s="18">
        <v>0.640625</v>
      </c>
      <c r="CJ348" s="18">
        <v>86</v>
      </c>
      <c r="CK348" s="18" t="s">
        <v>472</v>
      </c>
      <c r="CL348" s="18">
        <v>3.6301E-2</v>
      </c>
      <c r="CM348" s="18">
        <v>1.2847000000000001E-2</v>
      </c>
      <c r="CN348" s="18">
        <v>4.4443999999999997E-2</v>
      </c>
      <c r="CO348" s="18">
        <v>0.111111</v>
      </c>
      <c r="CP348" s="18">
        <v>0.44791700000000001</v>
      </c>
      <c r="CQ348" s="18">
        <v>6.25E-2</v>
      </c>
      <c r="CR348" s="18">
        <v>0.953125</v>
      </c>
      <c r="CS348" s="18">
        <v>0.188194</v>
      </c>
      <c r="CT348" s="18">
        <v>1.1770830000000001</v>
      </c>
    </row>
    <row r="349" spans="1:98" x14ac:dyDescent="0.2">
      <c r="A349" s="18">
        <v>87</v>
      </c>
      <c r="B349" s="18" t="s">
        <v>472</v>
      </c>
      <c r="C349" s="18">
        <v>1.7968999999999999</v>
      </c>
      <c r="D349" s="18">
        <v>1.1354</v>
      </c>
      <c r="E349" s="18">
        <v>0.25520799999999999</v>
      </c>
      <c r="F349" s="18">
        <v>1.5</v>
      </c>
      <c r="G349" s="18">
        <v>3.25</v>
      </c>
      <c r="H349" s="18">
        <v>3.5468999999999999</v>
      </c>
      <c r="I349" s="18">
        <v>1.3333330000000001</v>
      </c>
      <c r="J349" s="18">
        <v>2.9375</v>
      </c>
      <c r="K349" s="18">
        <v>0.678261</v>
      </c>
      <c r="L349" s="18">
        <v>3.5364580000000001</v>
      </c>
      <c r="M349" s="18">
        <v>2.0260419999999999</v>
      </c>
      <c r="N349" s="18">
        <v>0.14895800000000001</v>
      </c>
      <c r="O349" s="18">
        <v>0.99583299999999997</v>
      </c>
      <c r="P349" s="18">
        <v>0.45833299999999999</v>
      </c>
      <c r="Q349" s="18">
        <v>1.388889</v>
      </c>
      <c r="R349" s="18">
        <v>1.4624999999999999</v>
      </c>
      <c r="S349" s="18">
        <v>0.69791700000000001</v>
      </c>
      <c r="T349" s="18">
        <v>2.484375</v>
      </c>
      <c r="U349" s="18">
        <v>7.25</v>
      </c>
      <c r="V349" s="18">
        <v>4.7135420000000003</v>
      </c>
      <c r="W349" s="18">
        <v>0.33333299999999999</v>
      </c>
      <c r="X349" s="18">
        <v>2.4635419999999999</v>
      </c>
      <c r="Y349" s="18">
        <v>3.0416669999999999</v>
      </c>
      <c r="Z349" s="18">
        <v>3.1197919999999999</v>
      </c>
      <c r="AA349" s="18">
        <v>2.3385419999999999</v>
      </c>
      <c r="AB349" s="18">
        <v>0.67708299999999999</v>
      </c>
      <c r="AC349" s="18">
        <v>2.3125</v>
      </c>
      <c r="AD349" s="18">
        <v>2.53125</v>
      </c>
      <c r="AE349" s="18">
        <v>3.25</v>
      </c>
      <c r="AF349" s="18">
        <v>4.703125</v>
      </c>
      <c r="AG349" s="18">
        <v>5.3489579999999997</v>
      </c>
      <c r="AH349" s="18">
        <v>4.213889</v>
      </c>
      <c r="AI349" s="18">
        <v>0.94791700000000001</v>
      </c>
      <c r="AJ349" s="18">
        <v>0.35416700000000001</v>
      </c>
      <c r="AK349" s="18">
        <v>3.4791669999999999</v>
      </c>
      <c r="AL349" s="18">
        <v>2.266667</v>
      </c>
      <c r="AM349" s="18">
        <v>1.7708330000000001</v>
      </c>
      <c r="AN349" s="18">
        <v>6.1875</v>
      </c>
      <c r="AO349" s="18">
        <v>0.40625</v>
      </c>
      <c r="AP349" s="18">
        <v>2.5555560000000002</v>
      </c>
      <c r="AQ349" s="18">
        <v>5.9791670000000003</v>
      </c>
      <c r="AS349" s="18">
        <v>87</v>
      </c>
      <c r="AT349" s="18" t="s">
        <v>472</v>
      </c>
      <c r="AU349" s="18">
        <v>1.3635999999999999</v>
      </c>
      <c r="AV349" s="18">
        <v>1.2708330000000001</v>
      </c>
      <c r="AW349" s="18">
        <v>0.390625</v>
      </c>
      <c r="AX349" s="18">
        <v>0.18055599999999999</v>
      </c>
      <c r="AY349" s="18">
        <v>2.46875</v>
      </c>
      <c r="AZ349" s="18">
        <v>5.9791670000000003</v>
      </c>
      <c r="BA349" s="18">
        <v>0.32500000000000001</v>
      </c>
      <c r="BB349" s="18">
        <v>2.140625</v>
      </c>
      <c r="BC349" s="18">
        <v>0.27500000000000002</v>
      </c>
      <c r="BD349" s="18">
        <v>0.25659700000000002</v>
      </c>
      <c r="BE349" s="18">
        <v>1.40625</v>
      </c>
      <c r="BF349" s="18">
        <v>1.848611</v>
      </c>
      <c r="BH349" s="18">
        <v>87</v>
      </c>
      <c r="BI349" s="18" t="s">
        <v>472</v>
      </c>
      <c r="BJ349" s="18">
        <v>1.3729</v>
      </c>
      <c r="BK349" s="18">
        <v>2.3229169999999999</v>
      </c>
      <c r="BL349" s="18">
        <v>2.1770830000000001</v>
      </c>
      <c r="BM349" s="18">
        <v>1.388889</v>
      </c>
      <c r="BN349" s="18">
        <v>0.65763899999999997</v>
      </c>
      <c r="BO349" s="18">
        <v>0.84444399999999997</v>
      </c>
      <c r="BP349" s="18">
        <v>0.44270799999999999</v>
      </c>
      <c r="BQ349" s="18">
        <v>0.69270799999999999</v>
      </c>
      <c r="BR349" s="18">
        <v>0.85833300000000001</v>
      </c>
      <c r="BS349" s="18">
        <v>1.0364580000000001</v>
      </c>
      <c r="BT349" s="18">
        <v>2.0729169999999999</v>
      </c>
      <c r="BU349" s="18">
        <v>1.109375</v>
      </c>
      <c r="BV349" s="18">
        <v>2.953125</v>
      </c>
      <c r="BW349" s="18">
        <v>1.328125</v>
      </c>
      <c r="BX349" s="18">
        <v>1.140625</v>
      </c>
      <c r="BY349" s="18">
        <v>0.31770799999999999</v>
      </c>
      <c r="BZ349" s="18">
        <v>3.125</v>
      </c>
      <c r="CA349" s="18">
        <v>0.28645799999999999</v>
      </c>
      <c r="CB349" s="18">
        <v>1.390625</v>
      </c>
      <c r="CC349" s="18">
        <v>0.83333299999999999</v>
      </c>
      <c r="CD349" s="18">
        <v>0.96875</v>
      </c>
      <c r="CE349" s="18">
        <v>2.8385419999999999</v>
      </c>
      <c r="CF349" s="18">
        <v>1.984375</v>
      </c>
      <c r="CG349" s="18">
        <v>2.2604169999999999</v>
      </c>
      <c r="CH349" s="18">
        <v>0.546875</v>
      </c>
      <c r="CJ349" s="18">
        <v>87</v>
      </c>
      <c r="CK349" s="18" t="s">
        <v>472</v>
      </c>
      <c r="CL349" s="18">
        <v>5.0505000000000001E-2</v>
      </c>
      <c r="CM349" s="18">
        <v>9.0279999999999996E-3</v>
      </c>
      <c r="CN349" s="18">
        <v>7.0832999999999993E-2</v>
      </c>
      <c r="CO349" s="18">
        <v>6.8403000000000005E-2</v>
      </c>
      <c r="CP349" s="18">
        <v>0.26180599999999998</v>
      </c>
      <c r="CQ349" s="18">
        <v>5.1041999999999997E-2</v>
      </c>
      <c r="CR349" s="18">
        <v>0.65104200000000001</v>
      </c>
      <c r="CS349" s="18">
        <v>0.15104200000000001</v>
      </c>
      <c r="CT349" s="18">
        <v>1.1145830000000001</v>
      </c>
    </row>
    <row r="350" spans="1:98" x14ac:dyDescent="0.2">
      <c r="A350" s="18">
        <v>88</v>
      </c>
      <c r="B350" s="18" t="s">
        <v>472</v>
      </c>
      <c r="C350" s="18">
        <v>1.7135</v>
      </c>
      <c r="D350" s="18">
        <v>1.0313000000000001</v>
      </c>
      <c r="E350" s="18">
        <v>0.41666700000000001</v>
      </c>
      <c r="F350" s="18">
        <v>0.94791700000000001</v>
      </c>
      <c r="G350" s="18">
        <v>2.71875</v>
      </c>
      <c r="H350" s="18">
        <v>4.9478999999999997</v>
      </c>
      <c r="I350" s="18">
        <v>1.9895830000000001</v>
      </c>
      <c r="J350" s="18">
        <v>3.8229169999999999</v>
      </c>
      <c r="K350" s="18">
        <v>0.55434799999999995</v>
      </c>
      <c r="L350" s="18">
        <v>3.2083330000000001</v>
      </c>
      <c r="M350" s="18">
        <v>2.171875</v>
      </c>
      <c r="N350" s="18">
        <v>0.140625</v>
      </c>
      <c r="O350" s="18">
        <v>0.87916700000000003</v>
      </c>
      <c r="P350" s="18">
        <v>0.44583299999999998</v>
      </c>
      <c r="Q350" s="18">
        <v>1.2701389999999999</v>
      </c>
      <c r="R350" s="18">
        <v>1.3020830000000001</v>
      </c>
      <c r="S350" s="18">
        <v>0.66145799999999999</v>
      </c>
      <c r="T350" s="18">
        <v>2.2000000000000002</v>
      </c>
      <c r="U350" s="18">
        <v>6.1041670000000003</v>
      </c>
      <c r="V350" s="18">
        <v>4.421875</v>
      </c>
      <c r="W350" s="18">
        <v>0.42708299999999999</v>
      </c>
      <c r="X350" s="18">
        <v>2.65625</v>
      </c>
      <c r="Y350" s="18">
        <v>2.40625</v>
      </c>
      <c r="Z350" s="18">
        <v>3.515625</v>
      </c>
      <c r="AA350" s="18">
        <v>2.328125</v>
      </c>
      <c r="AB350" s="18">
        <v>0.66145799999999999</v>
      </c>
      <c r="AC350" s="18">
        <v>2.1614580000000001</v>
      </c>
      <c r="AD350" s="18">
        <v>2.234375</v>
      </c>
      <c r="AE350" s="18">
        <v>2.3385419999999999</v>
      </c>
      <c r="AF350" s="18">
        <v>4.015625</v>
      </c>
      <c r="AG350" s="18">
        <v>4.0729170000000003</v>
      </c>
      <c r="AH350" s="18">
        <v>3.8166669999999998</v>
      </c>
      <c r="AI350" s="18">
        <v>0.96875</v>
      </c>
      <c r="AJ350" s="18">
        <v>0.296875</v>
      </c>
      <c r="AK350" s="18">
        <v>2.9895830000000001</v>
      </c>
      <c r="AL350" s="18">
        <v>1.405556</v>
      </c>
      <c r="AM350" s="18">
        <v>1.3125</v>
      </c>
      <c r="AN350" s="18">
        <v>5.2135420000000003</v>
      </c>
      <c r="AO350" s="18">
        <v>0.359375</v>
      </c>
      <c r="AP350" s="18">
        <v>10.41667</v>
      </c>
      <c r="AQ350" s="18">
        <v>4.5260420000000003</v>
      </c>
      <c r="AS350" s="18">
        <v>88</v>
      </c>
      <c r="AT350" s="18" t="s">
        <v>472</v>
      </c>
      <c r="AU350" s="18">
        <v>2.2347999999999999</v>
      </c>
      <c r="AV350" s="18">
        <v>1.84375</v>
      </c>
      <c r="AW350" s="18">
        <v>0.640625</v>
      </c>
      <c r="AX350" s="18">
        <v>0.23888899999999999</v>
      </c>
      <c r="AY350" s="18">
        <v>3.1927080000000001</v>
      </c>
      <c r="AZ350" s="18">
        <v>6.8489579999999997</v>
      </c>
      <c r="BA350" s="18">
        <v>0.37465300000000001</v>
      </c>
      <c r="BB350" s="18">
        <v>1.8958330000000001</v>
      </c>
      <c r="BC350" s="18">
        <v>0.247917</v>
      </c>
      <c r="BD350" s="18">
        <v>0.23402800000000001</v>
      </c>
      <c r="BE350" s="18">
        <v>1.5520830000000001</v>
      </c>
      <c r="BF350" s="18">
        <v>1.71875</v>
      </c>
      <c r="BH350" s="18">
        <v>88</v>
      </c>
      <c r="BI350" s="18" t="s">
        <v>472</v>
      </c>
      <c r="BJ350" s="18">
        <v>1.5791999999999999</v>
      </c>
      <c r="BK350" s="18">
        <v>2.0677080000000001</v>
      </c>
      <c r="BL350" s="18">
        <v>3.3020830000000001</v>
      </c>
      <c r="BM350" s="18">
        <v>1.094444</v>
      </c>
      <c r="BN350" s="18">
        <v>0.60347200000000001</v>
      </c>
      <c r="BO350" s="18">
        <v>0.60833300000000001</v>
      </c>
      <c r="BP350" s="18">
        <v>0.31770799999999999</v>
      </c>
      <c r="BQ350" s="18">
        <v>0.72395799999999999</v>
      </c>
      <c r="BR350" s="18">
        <v>0.77777799999999997</v>
      </c>
      <c r="BS350" s="18">
        <v>0.796875</v>
      </c>
      <c r="BT350" s="18">
        <v>2.2760419999999999</v>
      </c>
      <c r="BU350" s="18">
        <v>1</v>
      </c>
      <c r="BV350" s="18">
        <v>2.609375</v>
      </c>
      <c r="BW350" s="18">
        <v>1.1770830000000001</v>
      </c>
      <c r="BX350" s="18">
        <v>1.3072919999999999</v>
      </c>
      <c r="BY350" s="18">
        <v>0.34375</v>
      </c>
      <c r="BZ350" s="18">
        <v>3.078125</v>
      </c>
      <c r="CA350" s="18">
        <v>0.27083299999999999</v>
      </c>
      <c r="CB350" s="18">
        <v>1.25</v>
      </c>
      <c r="CC350" s="18">
        <v>0.66145799999999999</v>
      </c>
      <c r="CD350" s="18">
        <v>0.80729200000000001</v>
      </c>
      <c r="CE350" s="18">
        <v>2.2708330000000001</v>
      </c>
      <c r="CF350" s="18">
        <v>1.7447919999999999</v>
      </c>
      <c r="CG350" s="18">
        <v>2.0677080000000001</v>
      </c>
      <c r="CH350" s="18">
        <v>0.60416700000000001</v>
      </c>
      <c r="CJ350" s="18">
        <v>88</v>
      </c>
      <c r="CK350" s="18" t="s">
        <v>472</v>
      </c>
      <c r="CL350" s="18">
        <v>6.3763E-2</v>
      </c>
      <c r="CM350" s="18">
        <v>1.4583E-2</v>
      </c>
      <c r="CN350" s="18">
        <v>0.110069</v>
      </c>
      <c r="CO350" s="18">
        <v>6.1806E-2</v>
      </c>
      <c r="CP350" s="18">
        <v>0.19687499999999999</v>
      </c>
      <c r="CQ350" s="18">
        <v>5.7639000000000003E-2</v>
      </c>
      <c r="CR350" s="18">
        <v>0.59236100000000003</v>
      </c>
      <c r="CS350" s="18">
        <v>0.125</v>
      </c>
      <c r="CT350" s="18">
        <v>0.890625</v>
      </c>
    </row>
    <row r="351" spans="1:98" x14ac:dyDescent="0.2">
      <c r="A351" s="18">
        <v>89</v>
      </c>
      <c r="B351" s="18" t="s">
        <v>472</v>
      </c>
      <c r="C351" s="18">
        <v>1.4688000000000001</v>
      </c>
      <c r="D351" s="18">
        <v>0.9375</v>
      </c>
      <c r="E351" s="18">
        <v>0.83854200000000001</v>
      </c>
      <c r="F351" s="18">
        <v>0.65625</v>
      </c>
      <c r="G351" s="18">
        <v>1.9322919999999999</v>
      </c>
      <c r="H351" s="18">
        <v>4.9740000000000002</v>
      </c>
      <c r="I351" s="18">
        <v>2.1614580000000001</v>
      </c>
      <c r="J351" s="18">
        <v>4.0885420000000003</v>
      </c>
      <c r="K351" s="18">
        <v>0.58043500000000003</v>
      </c>
      <c r="L351" s="18">
        <v>3.0416669999999999</v>
      </c>
      <c r="M351" s="18">
        <v>2.1927080000000001</v>
      </c>
      <c r="N351" s="18">
        <v>0.144792</v>
      </c>
      <c r="O351" s="18">
        <v>0.85416700000000001</v>
      </c>
      <c r="P351" s="18">
        <v>0.4</v>
      </c>
      <c r="Q351" s="18">
        <v>1.2055560000000001</v>
      </c>
      <c r="R351" s="18">
        <v>1.2046874999999999</v>
      </c>
      <c r="S351" s="18">
        <v>0.49479200000000001</v>
      </c>
      <c r="T351" s="18">
        <v>1.788889</v>
      </c>
      <c r="U351" s="18">
        <v>4.890625</v>
      </c>
      <c r="V351" s="18">
        <v>3.8229169999999999</v>
      </c>
      <c r="W351" s="18">
        <v>0.39236100000000002</v>
      </c>
      <c r="X351" s="18">
        <v>2.828125</v>
      </c>
      <c r="Y351" s="18">
        <v>2.3385419999999999</v>
      </c>
      <c r="Z351" s="18">
        <v>3.1875</v>
      </c>
      <c r="AA351" s="18">
        <v>2.3333330000000001</v>
      </c>
      <c r="AB351" s="18">
        <v>0.671875</v>
      </c>
      <c r="AC351" s="18">
        <v>2.1666669999999999</v>
      </c>
      <c r="AD351" s="18">
        <v>1.9114580000000001</v>
      </c>
      <c r="AE351" s="18">
        <v>2.4479169999999999</v>
      </c>
      <c r="AF351" s="18">
        <v>4.2552079999999997</v>
      </c>
      <c r="AG351" s="18">
        <v>4.6354170000000003</v>
      </c>
      <c r="AH351" s="18">
        <v>3.1111110000000002</v>
      </c>
      <c r="AI351" s="18">
        <v>0.703125</v>
      </c>
      <c r="AJ351" s="18">
        <v>0.33333299999999999</v>
      </c>
      <c r="AK351" s="18">
        <v>2.375</v>
      </c>
      <c r="AL351" s="18">
        <v>1.3277779999999999</v>
      </c>
      <c r="AM351" s="18">
        <v>1.1302080000000001</v>
      </c>
      <c r="AN351" s="18">
        <v>5.2291670000000003</v>
      </c>
      <c r="AO351" s="18">
        <v>0.38020799999999999</v>
      </c>
      <c r="AP351" s="18">
        <v>10.39063</v>
      </c>
      <c r="AQ351" s="18">
        <v>5.1666670000000003</v>
      </c>
      <c r="AS351" s="18">
        <v>89</v>
      </c>
      <c r="AT351" s="18" t="s">
        <v>472</v>
      </c>
      <c r="AU351" s="18">
        <v>1.9839</v>
      </c>
      <c r="AV351" s="18">
        <v>1.671875</v>
      </c>
      <c r="AW351" s="18">
        <v>0.828125</v>
      </c>
      <c r="AX351" s="18">
        <v>0.252778</v>
      </c>
      <c r="AY351" s="18">
        <v>2.4427080000000001</v>
      </c>
      <c r="AZ351" s="18">
        <v>4.46875</v>
      </c>
      <c r="BA351" s="18">
        <v>0.419792</v>
      </c>
      <c r="BB351" s="18">
        <v>1.5677080000000001</v>
      </c>
      <c r="BC351" s="18">
        <v>0.24166699999999999</v>
      </c>
      <c r="BD351" s="18">
        <v>0.21562500000000001</v>
      </c>
      <c r="BE351" s="18">
        <v>1.3385419999999999</v>
      </c>
      <c r="BF351" s="18">
        <v>1.676736</v>
      </c>
      <c r="BH351" s="18">
        <v>89</v>
      </c>
      <c r="BI351" s="18" t="s">
        <v>472</v>
      </c>
      <c r="BJ351" s="18">
        <v>1.0291999999999999</v>
      </c>
      <c r="BK351" s="18">
        <v>2.03125</v>
      </c>
      <c r="BL351" s="18">
        <v>3.046875</v>
      </c>
      <c r="BM351" s="18">
        <v>1.388889</v>
      </c>
      <c r="BN351" s="18">
        <v>0.61736100000000005</v>
      </c>
      <c r="BO351" s="18">
        <v>0.68472200000000005</v>
      </c>
      <c r="BP351" s="18">
        <v>0.33333299999999999</v>
      </c>
      <c r="BQ351" s="18">
        <v>0.61458299999999999</v>
      </c>
      <c r="BR351" s="18">
        <v>0.74444399999999999</v>
      </c>
      <c r="BS351" s="18">
        <v>0.8125</v>
      </c>
      <c r="BT351" s="18">
        <v>2.4270830000000001</v>
      </c>
      <c r="BU351" s="18">
        <v>1.0104169999999999</v>
      </c>
      <c r="BV351" s="18">
        <v>2.6979169999999999</v>
      </c>
      <c r="BW351" s="18">
        <v>1.046875</v>
      </c>
      <c r="BX351" s="18">
        <v>1.2291669999999999</v>
      </c>
      <c r="BY351" s="18">
        <v>0.30208299999999999</v>
      </c>
      <c r="BZ351" s="18">
        <v>2.5572919999999999</v>
      </c>
      <c r="CA351" s="18">
        <v>0.21875</v>
      </c>
      <c r="CB351" s="18">
        <v>1.0052080000000001</v>
      </c>
      <c r="CC351" s="18">
        <v>0.66145799999999999</v>
      </c>
      <c r="CD351" s="18">
        <v>0.73958299999999999</v>
      </c>
      <c r="CE351" s="18">
        <v>2.265625</v>
      </c>
      <c r="CF351" s="18">
        <v>1.59375</v>
      </c>
      <c r="CG351" s="18">
        <v>1.6041669999999999</v>
      </c>
      <c r="CH351" s="18">
        <v>0.546875</v>
      </c>
      <c r="CJ351" s="18">
        <v>89</v>
      </c>
      <c r="CK351" s="18" t="s">
        <v>472</v>
      </c>
      <c r="CL351" s="18">
        <v>5.3662000000000001E-2</v>
      </c>
      <c r="CM351" s="18">
        <v>1.5278E-2</v>
      </c>
      <c r="CN351" s="18">
        <v>0.104861</v>
      </c>
      <c r="CO351" s="18">
        <v>6.8403000000000005E-2</v>
      </c>
      <c r="CP351" s="18">
        <v>0.15069399999999999</v>
      </c>
      <c r="CQ351" s="18">
        <v>4.1667000000000003E-2</v>
      </c>
      <c r="CR351" s="18">
        <v>0.50763899999999995</v>
      </c>
      <c r="CS351" s="18">
        <v>0.14444399999999999</v>
      </c>
      <c r="CT351" s="18">
        <v>0.890625</v>
      </c>
    </row>
    <row r="352" spans="1:98" x14ac:dyDescent="0.2">
      <c r="A352" s="18">
        <v>90</v>
      </c>
      <c r="B352" s="18" t="s">
        <v>472</v>
      </c>
      <c r="C352" s="18">
        <v>1.1667000000000001</v>
      </c>
      <c r="D352" s="18">
        <v>0.94791999999999998</v>
      </c>
      <c r="E352" s="18">
        <v>1.4895830000000001</v>
      </c>
      <c r="F352" s="18">
        <v>0.4375</v>
      </c>
      <c r="G352" s="18">
        <v>1.53125</v>
      </c>
      <c r="H352" s="18">
        <v>5.0208000000000004</v>
      </c>
      <c r="I352" s="18">
        <v>2.203125</v>
      </c>
      <c r="J352" s="18">
        <v>4.7135420000000003</v>
      </c>
      <c r="K352" s="18">
        <v>0.62608699999999995</v>
      </c>
      <c r="L352" s="18">
        <v>2.9739580000000001</v>
      </c>
      <c r="M352" s="18">
        <v>1.6927080000000001</v>
      </c>
      <c r="N352" s="18">
        <v>0.15937499999999999</v>
      </c>
      <c r="O352" s="18">
        <v>0.9375</v>
      </c>
      <c r="P352" s="18">
        <v>0.49166700000000002</v>
      </c>
      <c r="Q352" s="18">
        <v>1.240972</v>
      </c>
      <c r="R352" s="18">
        <v>1.0989584999999999</v>
      </c>
      <c r="S352" s="18">
        <v>0.55729200000000001</v>
      </c>
      <c r="T352" s="18">
        <v>2.4635419999999999</v>
      </c>
      <c r="U352" s="18">
        <v>4.0729170000000003</v>
      </c>
      <c r="V352" s="18">
        <v>3.890625</v>
      </c>
      <c r="W352" s="18">
        <v>0.36805599999999999</v>
      </c>
      <c r="X352" s="18">
        <v>2.8333330000000001</v>
      </c>
      <c r="Y352" s="18">
        <v>2.5104169999999999</v>
      </c>
      <c r="Z352" s="18">
        <v>3.1822919999999999</v>
      </c>
      <c r="AA352" s="18">
        <v>2.5572919999999999</v>
      </c>
      <c r="AB352" s="18">
        <v>0.90104200000000001</v>
      </c>
      <c r="AC352" s="18">
        <v>2.390625</v>
      </c>
      <c r="AD352" s="18">
        <v>1.8072919999999999</v>
      </c>
      <c r="AE352" s="18">
        <v>2.5572919999999999</v>
      </c>
      <c r="AF352" s="18">
        <v>4.5625</v>
      </c>
      <c r="AG352" s="18">
        <v>4.2604170000000003</v>
      </c>
      <c r="AH352" s="18">
        <v>3.4555560000000001</v>
      </c>
      <c r="AI352" s="18">
        <v>0.53125</v>
      </c>
      <c r="AJ352" s="18">
        <v>0.328125</v>
      </c>
      <c r="AK352" s="18">
        <v>2.171875</v>
      </c>
      <c r="AL352" s="18">
        <v>1.2555559999999999</v>
      </c>
      <c r="AM352" s="18">
        <v>1.15625</v>
      </c>
      <c r="AN352" s="18">
        <v>6.7447920000000003</v>
      </c>
      <c r="AO352" s="18">
        <v>0.50520799999999999</v>
      </c>
      <c r="AP352" s="18">
        <v>8.3802079999999997</v>
      </c>
      <c r="AQ352" s="18">
        <v>3.9947919999999999</v>
      </c>
      <c r="AS352" s="18">
        <v>90</v>
      </c>
      <c r="AT352" s="18" t="s">
        <v>472</v>
      </c>
      <c r="AU352" s="18">
        <v>1.8703000000000001</v>
      </c>
      <c r="AV352" s="18">
        <v>1.2604169999999999</v>
      </c>
      <c r="AW352" s="18">
        <v>0.59375</v>
      </c>
      <c r="AX352" s="18">
        <v>0.22777800000000001</v>
      </c>
      <c r="AY352" s="18">
        <v>2.375</v>
      </c>
      <c r="AZ352" s="18">
        <v>4.078125</v>
      </c>
      <c r="BA352" s="18">
        <v>0.49201400000000001</v>
      </c>
      <c r="BB352" s="18">
        <v>1.671875</v>
      </c>
      <c r="BC352" s="18">
        <v>0.21875</v>
      </c>
      <c r="BD352" s="18">
        <v>0.26145800000000002</v>
      </c>
      <c r="BE352" s="18">
        <v>1.4479169999999999</v>
      </c>
      <c r="BF352" s="18">
        <v>1.9937499999999999</v>
      </c>
      <c r="BH352" s="18">
        <v>90</v>
      </c>
      <c r="BI352" s="18" t="s">
        <v>472</v>
      </c>
      <c r="BJ352" s="18">
        <v>0.72499999999999998</v>
      </c>
      <c r="BK352" s="18">
        <v>1.7864580000000001</v>
      </c>
      <c r="BL352" s="18">
        <v>1.84375</v>
      </c>
      <c r="BM352" s="18">
        <v>1.388889</v>
      </c>
      <c r="BN352" s="18">
        <v>0.61597199999999996</v>
      </c>
      <c r="BO352" s="18">
        <v>0.68402799999999997</v>
      </c>
      <c r="BP352" s="18">
        <v>0.296875</v>
      </c>
      <c r="BQ352" s="18">
        <v>0.671875</v>
      </c>
      <c r="BR352" s="18">
        <v>0.82222200000000001</v>
      </c>
      <c r="BS352" s="18">
        <v>0.734375</v>
      </c>
      <c r="BT352" s="18">
        <v>2.109375</v>
      </c>
      <c r="BU352" s="18">
        <v>1.0208330000000001</v>
      </c>
      <c r="BV352" s="18">
        <v>2.6197919999999999</v>
      </c>
      <c r="BW352" s="18">
        <v>1.1666669999999999</v>
      </c>
      <c r="BX352" s="18">
        <v>1.1458330000000001</v>
      </c>
      <c r="BY352" s="18">
        <v>0.328125</v>
      </c>
      <c r="BZ352" s="18">
        <v>2.5729169999999999</v>
      </c>
      <c r="CA352" s="18">
        <v>0.25520799999999999</v>
      </c>
      <c r="CB352" s="18">
        <v>0.96875</v>
      </c>
      <c r="CC352" s="18">
        <v>0.70833299999999999</v>
      </c>
      <c r="CD352" s="18">
        <v>0.703125</v>
      </c>
      <c r="CE352" s="18">
        <v>2.4739580000000001</v>
      </c>
      <c r="CF352" s="18">
        <v>1.4166669999999999</v>
      </c>
      <c r="CG352" s="18">
        <v>2.03125</v>
      </c>
      <c r="CH352" s="18">
        <v>0.625</v>
      </c>
      <c r="CJ352" s="18">
        <v>90</v>
      </c>
      <c r="CK352" s="18" t="s">
        <v>472</v>
      </c>
      <c r="CL352" s="18">
        <v>4.9557999999999998E-2</v>
      </c>
      <c r="CM352" s="18">
        <v>1.7014000000000001E-2</v>
      </c>
      <c r="CN352" s="18">
        <v>9.1666999999999998E-2</v>
      </c>
      <c r="CO352" s="18">
        <v>6.1457999999999999E-2</v>
      </c>
      <c r="CP352" s="18">
        <v>0.17847199999999999</v>
      </c>
      <c r="CQ352" s="18">
        <v>0.05</v>
      </c>
      <c r="CR352" s="18">
        <v>0.48680600000000002</v>
      </c>
      <c r="CS352" s="18">
        <v>0.14826400000000001</v>
      </c>
      <c r="CT352" s="18">
        <v>1.0833330000000001</v>
      </c>
    </row>
    <row r="353" spans="1:98" x14ac:dyDescent="0.2">
      <c r="A353" s="18">
        <v>91</v>
      </c>
      <c r="B353" s="18" t="s">
        <v>472</v>
      </c>
      <c r="C353" s="18">
        <v>1.1927000000000001</v>
      </c>
      <c r="D353" s="18">
        <v>0.94271000000000005</v>
      </c>
      <c r="E353" s="18">
        <v>2.0833330000000001</v>
      </c>
      <c r="F353" s="18">
        <v>0.453125</v>
      </c>
      <c r="G353" s="18">
        <v>1.125</v>
      </c>
      <c r="H353" s="18">
        <v>4.8177000000000003</v>
      </c>
      <c r="I353" s="18">
        <v>2.0104169999999999</v>
      </c>
      <c r="J353" s="18">
        <v>4.8645829999999997</v>
      </c>
      <c r="K353" s="18">
        <v>0.63912999999999998</v>
      </c>
      <c r="L353" s="18">
        <v>3.3177080000000001</v>
      </c>
      <c r="M353" s="18">
        <v>1.7135419999999999</v>
      </c>
      <c r="N353" s="18">
        <v>0.16423599999999999</v>
      </c>
      <c r="O353" s="18">
        <v>1.0833330000000001</v>
      </c>
      <c r="P353" s="18">
        <v>0.43333300000000002</v>
      </c>
      <c r="Q353" s="18">
        <v>1.3805559999999999</v>
      </c>
      <c r="R353" s="18">
        <v>1.0270835</v>
      </c>
      <c r="S353" s="18">
        <v>0.515625</v>
      </c>
      <c r="T353" s="18">
        <v>2.0104169999999999</v>
      </c>
      <c r="U353" s="18">
        <v>4.0572920000000003</v>
      </c>
      <c r="V353" s="18">
        <v>4.2447920000000003</v>
      </c>
      <c r="W353" s="18">
        <v>0.28472199999999998</v>
      </c>
      <c r="X353" s="18">
        <v>3.0052080000000001</v>
      </c>
      <c r="Y353" s="18">
        <v>2.53125</v>
      </c>
      <c r="Z353" s="18">
        <v>2.828125</v>
      </c>
      <c r="AA353" s="18">
        <v>2.5729169999999999</v>
      </c>
      <c r="AB353" s="18">
        <v>0.86979200000000001</v>
      </c>
      <c r="AC353" s="18">
        <v>2.3541669999999999</v>
      </c>
      <c r="AD353" s="18">
        <v>1.8229169999999999</v>
      </c>
      <c r="AE353" s="18">
        <v>2.4635419999999999</v>
      </c>
      <c r="AF353" s="18">
        <v>4.8229170000000003</v>
      </c>
      <c r="AG353" s="18">
        <v>4.4739579999999997</v>
      </c>
      <c r="AH353" s="18">
        <v>3.2222219999999999</v>
      </c>
      <c r="AI353" s="18">
        <v>0.54166700000000001</v>
      </c>
      <c r="AJ353" s="18">
        <v>0.38020799999999999</v>
      </c>
      <c r="AK353" s="18">
        <v>2.171875</v>
      </c>
      <c r="AL353" s="18">
        <v>1.4944440000000001</v>
      </c>
      <c r="AM353" s="18">
        <v>1.46875</v>
      </c>
      <c r="AN353" s="18">
        <v>5.90625</v>
      </c>
      <c r="AO353" s="18">
        <v>0.45833299999999999</v>
      </c>
      <c r="AP353" s="18">
        <v>4.5416670000000003</v>
      </c>
      <c r="AQ353" s="18">
        <v>3.90625</v>
      </c>
      <c r="AS353" s="18">
        <v>91</v>
      </c>
      <c r="AT353" s="18" t="s">
        <v>472</v>
      </c>
      <c r="AU353" s="18">
        <v>1.411</v>
      </c>
      <c r="AV353" s="18">
        <v>1.1875</v>
      </c>
      <c r="AW353" s="18">
        <v>0.4375</v>
      </c>
      <c r="AX353" s="18">
        <v>0.219444</v>
      </c>
      <c r="AY353" s="18">
        <v>2.09375</v>
      </c>
      <c r="AZ353" s="18">
        <v>3.671875</v>
      </c>
      <c r="BA353" s="18">
        <v>0.43333300000000002</v>
      </c>
      <c r="BB353" s="18">
        <v>1.546875</v>
      </c>
      <c r="BC353" s="18">
        <v>0.25</v>
      </c>
      <c r="BD353" s="18">
        <v>0.24374999999999999</v>
      </c>
      <c r="BE353" s="18">
        <v>1.640625</v>
      </c>
      <c r="BF353" s="18">
        <v>1.806597</v>
      </c>
      <c r="BH353" s="18">
        <v>91</v>
      </c>
      <c r="BI353" s="18" t="s">
        <v>472</v>
      </c>
      <c r="BJ353" s="18">
        <v>0.61875000000000002</v>
      </c>
      <c r="BK353" s="18">
        <v>1.6822919999999999</v>
      </c>
      <c r="BL353" s="18">
        <v>1.6145830000000001</v>
      </c>
      <c r="BM353" s="18">
        <v>1.3715280000000001</v>
      </c>
      <c r="BN353" s="18">
        <v>0.625</v>
      </c>
      <c r="BO353" s="18">
        <v>0.52847200000000005</v>
      </c>
      <c r="BP353" s="18">
        <v>0.40625</v>
      </c>
      <c r="BQ353" s="18">
        <v>0.70833299999999999</v>
      </c>
      <c r="BR353" s="18">
        <v>0.78333299999999995</v>
      </c>
      <c r="BS353" s="18">
        <v>0.77083299999999999</v>
      </c>
      <c r="BT353" s="18">
        <v>2.390625</v>
      </c>
      <c r="BU353" s="18">
        <v>0.99479200000000001</v>
      </c>
      <c r="BV353" s="18">
        <v>2.59375</v>
      </c>
      <c r="BW353" s="18">
        <v>1.1770830000000001</v>
      </c>
      <c r="BX353" s="18">
        <v>1.1979169999999999</v>
      </c>
      <c r="BY353" s="18">
        <v>0.38541700000000001</v>
      </c>
      <c r="BZ353" s="18">
        <v>2.3229169999999999</v>
      </c>
      <c r="CA353" s="18">
        <v>0.25520799999999999</v>
      </c>
      <c r="CB353" s="18">
        <v>0.91145799999999999</v>
      </c>
      <c r="CC353" s="18">
        <v>0.61458299999999999</v>
      </c>
      <c r="CD353" s="18">
        <v>0.70833299999999999</v>
      </c>
      <c r="CE353" s="18">
        <v>2.8697919999999999</v>
      </c>
      <c r="CF353" s="18">
        <v>1.5520830000000001</v>
      </c>
      <c r="CG353" s="18">
        <v>1.8645830000000001</v>
      </c>
      <c r="CH353" s="18">
        <v>0.45833299999999999</v>
      </c>
      <c r="CJ353" s="18">
        <v>91</v>
      </c>
      <c r="CK353" s="18" t="s">
        <v>472</v>
      </c>
      <c r="CL353" s="18">
        <v>3.8510000000000003E-2</v>
      </c>
      <c r="CM353" s="18">
        <v>1.7361000000000001E-2</v>
      </c>
      <c r="CN353" s="18">
        <v>8.5764000000000007E-2</v>
      </c>
      <c r="CO353" s="18">
        <v>6.8056000000000005E-2</v>
      </c>
      <c r="CP353" s="18">
        <v>0.19375000000000001</v>
      </c>
      <c r="CQ353" s="18">
        <v>5.3818999999999999E-2</v>
      </c>
      <c r="CR353" s="18">
        <v>0.45729199999999998</v>
      </c>
      <c r="CS353" s="18">
        <v>0.13541700000000001</v>
      </c>
      <c r="CT353" s="18">
        <v>0.8125</v>
      </c>
    </row>
    <row r="354" spans="1:98" x14ac:dyDescent="0.2">
      <c r="A354" s="18">
        <v>92</v>
      </c>
      <c r="B354" s="18" t="s">
        <v>472</v>
      </c>
      <c r="C354" s="18">
        <v>1.125</v>
      </c>
      <c r="D354" s="18">
        <v>0.97916999999999998</v>
      </c>
      <c r="E354" s="18">
        <v>2.171875</v>
      </c>
      <c r="F354" s="18">
        <v>0.56770799999999999</v>
      </c>
      <c r="G354" s="18">
        <v>1.0104169999999999</v>
      </c>
      <c r="H354" s="18">
        <v>3.4582999999999999</v>
      </c>
      <c r="I354" s="18">
        <v>1.5416669999999999</v>
      </c>
      <c r="J354" s="18">
        <v>3.609375</v>
      </c>
      <c r="K354" s="18">
        <v>0.55434799999999995</v>
      </c>
      <c r="L354" s="18">
        <v>2.5677080000000001</v>
      </c>
      <c r="M354" s="18">
        <v>1.8541669999999999</v>
      </c>
      <c r="N354" s="18">
        <v>0.14791699999999999</v>
      </c>
      <c r="O354" s="18">
        <v>0.75416700000000003</v>
      </c>
      <c r="P354" s="18">
        <v>0.37083300000000002</v>
      </c>
      <c r="Q354" s="18">
        <v>1.0298609999999999</v>
      </c>
      <c r="R354" s="18">
        <v>1.2557290000000001</v>
      </c>
      <c r="S354" s="18">
        <v>0.53125</v>
      </c>
      <c r="T354" s="18">
        <v>1.6979169999999999</v>
      </c>
      <c r="U354" s="18">
        <v>4.2291670000000003</v>
      </c>
      <c r="V354" s="18">
        <v>4.9947920000000003</v>
      </c>
      <c r="W354" s="18">
        <v>0.28472199999999998</v>
      </c>
      <c r="X354" s="18">
        <v>2.96875</v>
      </c>
      <c r="Y354" s="18">
        <v>2.8802080000000001</v>
      </c>
      <c r="Z354" s="18">
        <v>3.578125</v>
      </c>
      <c r="AA354" s="18">
        <v>2.6927080000000001</v>
      </c>
      <c r="AB354" s="18">
        <v>0.96875</v>
      </c>
      <c r="AC354" s="18">
        <v>2.375</v>
      </c>
      <c r="AD354" s="18">
        <v>1.84375</v>
      </c>
      <c r="AE354" s="18">
        <v>2.1770830000000001</v>
      </c>
      <c r="AF354" s="18">
        <v>4.7291670000000003</v>
      </c>
      <c r="AG354" s="18">
        <v>5.1822920000000003</v>
      </c>
      <c r="AH354" s="18">
        <v>3.3472219999999999</v>
      </c>
      <c r="AI354" s="18">
        <v>0.60416700000000001</v>
      </c>
      <c r="AJ354" s="18">
        <v>0.36458299999999999</v>
      </c>
      <c r="AK354" s="18">
        <v>2.0520830000000001</v>
      </c>
      <c r="AL354" s="18">
        <v>1.3333330000000001</v>
      </c>
      <c r="AM354" s="18">
        <v>1.203125</v>
      </c>
      <c r="AN354" s="18">
        <v>5</v>
      </c>
      <c r="AO354" s="18">
        <v>0.41666700000000001</v>
      </c>
      <c r="AP354" s="18">
        <v>5.03125</v>
      </c>
      <c r="AQ354" s="18">
        <v>4.4010420000000003</v>
      </c>
      <c r="AS354" s="18">
        <v>92</v>
      </c>
      <c r="AT354" s="18" t="s">
        <v>472</v>
      </c>
      <c r="AU354" s="18">
        <v>1.3258000000000001</v>
      </c>
      <c r="AV354" s="18">
        <v>1.046875</v>
      </c>
      <c r="AW354" s="18">
        <v>0.40104200000000001</v>
      </c>
      <c r="AX354" s="18">
        <v>0.19444</v>
      </c>
      <c r="AY354" s="18">
        <v>1.6927080000000001</v>
      </c>
      <c r="AZ354" s="18">
        <v>3.2552080000000001</v>
      </c>
      <c r="BA354" s="18">
        <v>0.32048599999999999</v>
      </c>
      <c r="BB354" s="18">
        <v>1.8541669999999999</v>
      </c>
      <c r="BC354" s="18">
        <v>0.27083299999999999</v>
      </c>
      <c r="BD354" s="18">
        <v>0.307639</v>
      </c>
      <c r="BE354" s="18">
        <v>1.6979169999999999</v>
      </c>
      <c r="BF354" s="18">
        <v>2.0625</v>
      </c>
      <c r="BH354" s="18">
        <v>92</v>
      </c>
      <c r="BI354" s="18" t="s">
        <v>472</v>
      </c>
      <c r="BJ354" s="18">
        <v>0.62707999999999997</v>
      </c>
      <c r="BK354" s="18">
        <v>1.5989580000000001</v>
      </c>
      <c r="BL354" s="18">
        <v>1.4791669999999999</v>
      </c>
      <c r="BM354" s="18">
        <v>1.290972</v>
      </c>
      <c r="BN354" s="18">
        <v>0.55833299999999997</v>
      </c>
      <c r="BO354" s="18">
        <v>0.76944400000000002</v>
      </c>
      <c r="BP354" s="18">
        <v>0.22395799999999999</v>
      </c>
      <c r="BQ354" s="18">
        <v>0.65104200000000001</v>
      </c>
      <c r="BR354" s="18">
        <v>0.85277800000000004</v>
      </c>
      <c r="BS354" s="18">
        <v>0.91666700000000001</v>
      </c>
      <c r="BT354" s="18">
        <v>2.3333330000000001</v>
      </c>
      <c r="BU354" s="18">
        <v>0.97395799999999999</v>
      </c>
      <c r="BV354" s="18">
        <v>2.5104169999999999</v>
      </c>
      <c r="BW354" s="18">
        <v>1.015625</v>
      </c>
      <c r="BX354" s="18">
        <v>1.234375</v>
      </c>
      <c r="BY354" s="18">
        <v>0.30208299999999999</v>
      </c>
      <c r="BZ354" s="18">
        <v>2.4739580000000001</v>
      </c>
      <c r="CA354" s="18">
        <v>0.21354200000000001</v>
      </c>
      <c r="CB354" s="18">
        <v>0.85416700000000001</v>
      </c>
      <c r="CC354" s="18">
        <v>0.515625</v>
      </c>
      <c r="CD354" s="18">
        <v>0.77604200000000001</v>
      </c>
      <c r="CE354" s="18">
        <v>3.078125</v>
      </c>
      <c r="CF354" s="18">
        <v>1.7604169999999999</v>
      </c>
      <c r="CG354" s="18">
        <v>1.9635419999999999</v>
      </c>
      <c r="CH354" s="18">
        <v>0.57291700000000001</v>
      </c>
      <c r="CJ354" s="18">
        <v>92</v>
      </c>
      <c r="CK354" s="18" t="s">
        <v>472</v>
      </c>
      <c r="CL354" s="18">
        <v>5.3662000000000001E-2</v>
      </c>
      <c r="CM354" s="18">
        <v>7.2919999999999999E-3</v>
      </c>
      <c r="CN354" s="18">
        <v>7.6735999999999999E-2</v>
      </c>
      <c r="CO354" s="18">
        <v>7.8472E-2</v>
      </c>
      <c r="CP354" s="18">
        <v>0.21493100000000001</v>
      </c>
      <c r="CQ354" s="18">
        <v>5.2777999999999999E-2</v>
      </c>
      <c r="CR354" s="18">
        <v>0.450347</v>
      </c>
      <c r="CS354" s="18">
        <v>0.111458</v>
      </c>
      <c r="CT354" s="18">
        <v>1.1666669999999999</v>
      </c>
    </row>
    <row r="355" spans="1:98" x14ac:dyDescent="0.2">
      <c r="A355" s="18">
        <v>93</v>
      </c>
      <c r="B355" s="18" t="s">
        <v>472</v>
      </c>
      <c r="C355" s="18">
        <v>1.1302000000000001</v>
      </c>
      <c r="D355" s="18">
        <v>1.0729</v>
      </c>
      <c r="E355" s="18">
        <v>2.3020830000000001</v>
      </c>
      <c r="F355" s="18">
        <v>0.61458299999999999</v>
      </c>
      <c r="G355" s="18">
        <v>1.2447919999999999</v>
      </c>
      <c r="H355" s="18">
        <v>2.9740000000000002</v>
      </c>
      <c r="I355" s="18">
        <v>1.703125</v>
      </c>
      <c r="J355" s="18">
        <v>3.9479169999999999</v>
      </c>
      <c r="K355" s="18">
        <v>0.63912999999999998</v>
      </c>
      <c r="L355" s="18">
        <v>3.3020830000000001</v>
      </c>
      <c r="M355" s="18">
        <v>1.8020830000000001</v>
      </c>
      <c r="N355" s="18">
        <v>0.16805600000000001</v>
      </c>
      <c r="O355" s="18">
        <v>0.94166700000000003</v>
      </c>
      <c r="P355" s="18">
        <v>0.38750000000000001</v>
      </c>
      <c r="Q355" s="18">
        <v>1.2659720000000001</v>
      </c>
      <c r="R355" s="18">
        <v>1.113542</v>
      </c>
      <c r="S355" s="18">
        <v>0.640625</v>
      </c>
      <c r="T355" s="18">
        <v>1.894444</v>
      </c>
      <c r="U355" s="18">
        <v>4.328125</v>
      </c>
      <c r="V355" s="18">
        <v>5.171875</v>
      </c>
      <c r="W355" s="18">
        <v>0.46875</v>
      </c>
      <c r="X355" s="18">
        <v>3.1041669999999999</v>
      </c>
      <c r="Y355" s="18">
        <v>2.9791669999999999</v>
      </c>
      <c r="Z355" s="18">
        <v>3.5677080000000001</v>
      </c>
      <c r="AA355" s="18">
        <v>2.6510419999999999</v>
      </c>
      <c r="AB355" s="18">
        <v>0.94270799999999999</v>
      </c>
      <c r="AC355" s="18">
        <v>2.5520830000000001</v>
      </c>
      <c r="AD355" s="18">
        <v>1.7916669999999999</v>
      </c>
      <c r="AE355" s="18">
        <v>2.5260419999999999</v>
      </c>
      <c r="AF355" s="18">
        <v>4.859375</v>
      </c>
      <c r="AG355" s="18">
        <v>5.265625</v>
      </c>
      <c r="AH355" s="18">
        <v>3.7361110000000002</v>
      </c>
      <c r="AI355" s="18">
        <v>0.55208299999999999</v>
      </c>
      <c r="AJ355" s="18">
        <v>0.33854200000000001</v>
      </c>
      <c r="AK355" s="18">
        <v>2.0104169999999999</v>
      </c>
      <c r="AL355" s="18">
        <v>1.3055559999999999</v>
      </c>
      <c r="AM355" s="18">
        <v>1.1302080000000001</v>
      </c>
      <c r="AN355" s="18">
        <v>5.8125</v>
      </c>
      <c r="AO355" s="18">
        <v>0.55208299999999999</v>
      </c>
      <c r="AP355" s="18">
        <v>7.296875</v>
      </c>
      <c r="AQ355" s="18">
        <v>4.5520829999999997</v>
      </c>
      <c r="AS355" s="18">
        <v>93</v>
      </c>
      <c r="AT355" s="18" t="s">
        <v>472</v>
      </c>
      <c r="AU355" s="18">
        <v>1.5152000000000001</v>
      </c>
      <c r="AV355" s="18">
        <v>1.1510419999999999</v>
      </c>
      <c r="AW355" s="18">
        <v>0.44270799999999999</v>
      </c>
      <c r="AX355" s="18">
        <v>0.17499999999999999</v>
      </c>
      <c r="AY355" s="18">
        <v>1.7239580000000001</v>
      </c>
      <c r="AZ355" s="18">
        <v>3.546875</v>
      </c>
      <c r="BA355" s="18">
        <v>0.33402799999999999</v>
      </c>
      <c r="BB355" s="18">
        <v>1.8541669999999999</v>
      </c>
      <c r="BC355" s="18">
        <v>0.28749999999999998</v>
      </c>
      <c r="BD355" s="18">
        <v>0.28194399999999997</v>
      </c>
      <c r="BE355" s="18">
        <v>1.7135419999999999</v>
      </c>
      <c r="BF355" s="18">
        <v>2.0281250000000002</v>
      </c>
      <c r="BH355" s="18">
        <v>93</v>
      </c>
      <c r="BI355" s="18" t="s">
        <v>472</v>
      </c>
      <c r="BJ355" s="18">
        <v>0.61458000000000002</v>
      </c>
      <c r="BK355" s="18">
        <v>1.4166669999999999</v>
      </c>
      <c r="BL355" s="18">
        <v>1.6302080000000001</v>
      </c>
      <c r="BM355" s="18">
        <v>1.3833329999999999</v>
      </c>
      <c r="BN355" s="18">
        <v>0.56388899999999997</v>
      </c>
      <c r="BO355" s="18">
        <v>0.37083300000000002</v>
      </c>
      <c r="BP355" s="18">
        <v>0.24479200000000001</v>
      </c>
      <c r="BQ355" s="18">
        <v>0.64583299999999999</v>
      </c>
      <c r="BR355" s="18">
        <v>0.73611099999999996</v>
      </c>
      <c r="BS355" s="18">
        <v>0.84375</v>
      </c>
      <c r="BT355" s="18">
        <v>2.1979169999999999</v>
      </c>
      <c r="BU355" s="18">
        <v>0.97395799999999999</v>
      </c>
      <c r="BV355" s="18">
        <v>2.6614580000000001</v>
      </c>
      <c r="BW355" s="18">
        <v>1.0520830000000001</v>
      </c>
      <c r="BX355" s="18">
        <v>1.1354169999999999</v>
      </c>
      <c r="BY355" s="18">
        <v>0.32291700000000001</v>
      </c>
      <c r="BZ355" s="18">
        <v>2.4114580000000001</v>
      </c>
      <c r="CA355" s="18">
        <v>0.265625</v>
      </c>
      <c r="CB355" s="18">
        <v>0.80729200000000001</v>
      </c>
      <c r="CC355" s="18">
        <v>0.68229200000000001</v>
      </c>
      <c r="CD355" s="18">
        <v>0.71875</v>
      </c>
      <c r="CE355" s="18">
        <v>3.125</v>
      </c>
      <c r="CF355" s="18">
        <v>1.4635419999999999</v>
      </c>
      <c r="CG355" s="18">
        <v>1.7552080000000001</v>
      </c>
      <c r="CH355" s="18">
        <v>0.46875</v>
      </c>
      <c r="CJ355" s="18">
        <v>93</v>
      </c>
      <c r="CK355" s="18" t="s">
        <v>472</v>
      </c>
      <c r="CL355" s="18">
        <v>5.1768000000000002E-2</v>
      </c>
      <c r="CM355" s="18">
        <v>7.986E-3</v>
      </c>
      <c r="CN355" s="18">
        <v>7.2221999999999995E-2</v>
      </c>
      <c r="CO355" s="18">
        <v>5.2082999999999997E-2</v>
      </c>
      <c r="CP355" s="18">
        <v>0.21840300000000001</v>
      </c>
      <c r="CQ355" s="18">
        <v>4.7222E-2</v>
      </c>
      <c r="CR355" s="18">
        <v>0.48888900000000002</v>
      </c>
      <c r="CS355" s="18">
        <v>0.13298599999999999</v>
      </c>
      <c r="CT355" s="18">
        <v>0.84375</v>
      </c>
    </row>
    <row r="356" spans="1:98" x14ac:dyDescent="0.2">
      <c r="A356" s="18">
        <v>94</v>
      </c>
      <c r="B356" s="18" t="s">
        <v>472</v>
      </c>
      <c r="C356" s="18">
        <v>1.3021</v>
      </c>
      <c r="D356" s="18">
        <v>0.98958000000000002</v>
      </c>
      <c r="E356" s="18">
        <v>2.3229169999999999</v>
      </c>
      <c r="F356" s="18">
        <v>0.609375</v>
      </c>
      <c r="G356" s="18">
        <v>1.296875</v>
      </c>
      <c r="H356" s="18">
        <v>3.8957999999999999</v>
      </c>
      <c r="I356" s="18">
        <v>1.6927080000000001</v>
      </c>
      <c r="J356" s="18">
        <v>4.3177079999999997</v>
      </c>
      <c r="K356" s="18">
        <v>0.74347799999999997</v>
      </c>
      <c r="L356" s="18">
        <v>3.6614580000000001</v>
      </c>
      <c r="M356" s="18"/>
      <c r="N356" s="18">
        <v>0.18298600000000001</v>
      </c>
      <c r="O356" s="18">
        <v>1.0833330000000001</v>
      </c>
      <c r="P356" s="18">
        <v>0.45</v>
      </c>
      <c r="Q356" s="18">
        <v>1.2256940000000001</v>
      </c>
      <c r="R356" s="18">
        <v>1.1541669999999999</v>
      </c>
      <c r="S356" s="18">
        <v>0.54166700000000001</v>
      </c>
      <c r="T356" s="18">
        <v>2.0989580000000001</v>
      </c>
      <c r="U356" s="18">
        <v>4.5885420000000003</v>
      </c>
      <c r="V356" s="18">
        <v>4.6979170000000003</v>
      </c>
      <c r="W356" s="18">
        <v>0.60763900000000004</v>
      </c>
      <c r="X356" s="18">
        <v>3.28125</v>
      </c>
      <c r="Y356" s="18">
        <v>2.6927080000000001</v>
      </c>
      <c r="Z356" s="18">
        <v>3.5416669999999999</v>
      </c>
      <c r="AA356" s="18">
        <v>2.7239580000000001</v>
      </c>
      <c r="AB356" s="18">
        <v>0.984375</v>
      </c>
      <c r="AC356" s="18">
        <v>2.4427080000000001</v>
      </c>
      <c r="AD356" s="18">
        <v>1.7395830000000001</v>
      </c>
      <c r="AE356" s="18">
        <v>2.015625</v>
      </c>
      <c r="AF356" s="18">
        <v>4.8229170000000003</v>
      </c>
      <c r="AG356" s="18">
        <v>4.4166670000000003</v>
      </c>
      <c r="AH356" s="18">
        <v>4.0250000000000004</v>
      </c>
      <c r="AI356" s="18">
        <v>0.72916700000000001</v>
      </c>
      <c r="AJ356" s="18">
        <v>0.35416700000000001</v>
      </c>
      <c r="AK356" s="18">
        <v>2.6354169999999999</v>
      </c>
      <c r="AL356" s="18">
        <v>1.35</v>
      </c>
      <c r="AM356" s="18">
        <v>1.109375</v>
      </c>
      <c r="AN356" s="18">
        <v>5.6770829999999997</v>
      </c>
      <c r="AO356" s="18">
        <v>0.68229200000000001</v>
      </c>
      <c r="AP356" s="18">
        <v>6.8333329999999997</v>
      </c>
      <c r="AQ356" s="18">
        <v>4.5625</v>
      </c>
      <c r="AS356" s="18">
        <v>94</v>
      </c>
      <c r="AT356" s="18" t="s">
        <v>472</v>
      </c>
      <c r="AU356" s="18">
        <v>1.4298999999999999</v>
      </c>
      <c r="AV356" s="18">
        <v>1.0625</v>
      </c>
      <c r="AW356" s="18">
        <v>0.46875</v>
      </c>
      <c r="AX356" s="18">
        <v>0.19722200000000001</v>
      </c>
      <c r="AY356" s="18">
        <v>1.9375</v>
      </c>
      <c r="AZ356" s="18">
        <v>3.9895830000000001</v>
      </c>
      <c r="BA356" s="18">
        <v>0.442361</v>
      </c>
      <c r="BB356" s="18">
        <v>1.9583330000000001</v>
      </c>
      <c r="BC356" s="18">
        <v>0.33541700000000002</v>
      </c>
      <c r="BD356" s="18">
        <v>0.30381900000000001</v>
      </c>
      <c r="BE356" s="18">
        <v>1.7447919999999999</v>
      </c>
      <c r="BF356" s="18">
        <v>1.986111</v>
      </c>
      <c r="BH356" s="18">
        <v>94</v>
      </c>
      <c r="BI356" s="18" t="s">
        <v>472</v>
      </c>
      <c r="BJ356" s="18">
        <v>0.57916999999999996</v>
      </c>
      <c r="BK356" s="18">
        <v>1.6510419999999999</v>
      </c>
      <c r="BL356" s="18">
        <v>1.9375</v>
      </c>
      <c r="BM356" s="18">
        <v>1.388889</v>
      </c>
      <c r="BN356" s="18">
        <v>0.68958299999999995</v>
      </c>
      <c r="BO356" s="18">
        <v>0.78055600000000003</v>
      </c>
      <c r="BP356" s="18">
        <v>0.40625</v>
      </c>
      <c r="BQ356" s="18">
        <v>0.671875</v>
      </c>
      <c r="BR356" s="18">
        <v>0.713889</v>
      </c>
      <c r="BS356" s="18">
        <v>0.88020799999999999</v>
      </c>
      <c r="BT356" s="18">
        <v>2.5052080000000001</v>
      </c>
      <c r="BU356" s="18">
        <v>1</v>
      </c>
      <c r="BV356" s="18">
        <v>2.4479169999999999</v>
      </c>
      <c r="BW356" s="18">
        <v>1.2916669999999999</v>
      </c>
      <c r="BX356" s="18">
        <v>1.109375</v>
      </c>
      <c r="BY356" s="18">
        <v>0.33333299999999999</v>
      </c>
      <c r="BZ356" s="18">
        <v>2.1145830000000001</v>
      </c>
      <c r="CA356" s="18">
        <v>0.24479200000000001</v>
      </c>
      <c r="CB356" s="18">
        <v>0.88020799999999999</v>
      </c>
      <c r="CC356" s="18">
        <v>0.66145799999999999</v>
      </c>
      <c r="CD356" s="18">
        <v>0.77083299999999999</v>
      </c>
      <c r="CE356" s="18">
        <v>2.8854169999999999</v>
      </c>
      <c r="CF356" s="18">
        <v>1.8072919999999999</v>
      </c>
      <c r="CG356" s="18">
        <v>1.8645830000000001</v>
      </c>
      <c r="CH356" s="18">
        <v>0.54166700000000001</v>
      </c>
      <c r="CJ356" s="18">
        <v>94</v>
      </c>
      <c r="CK356" s="18" t="s">
        <v>472</v>
      </c>
      <c r="CL356" s="18">
        <v>4.4192000000000002E-2</v>
      </c>
      <c r="CM356" s="18">
        <v>1.3194000000000001E-2</v>
      </c>
      <c r="CN356" s="18">
        <v>7.1874999999999994E-2</v>
      </c>
      <c r="CO356" s="18">
        <v>4.7917000000000001E-2</v>
      </c>
      <c r="CP356" s="18">
        <v>0.20624999999999999</v>
      </c>
      <c r="CQ356" s="18">
        <v>4.3749999999999997E-2</v>
      </c>
      <c r="CR356" s="18">
        <v>0.47291699999999998</v>
      </c>
      <c r="CS356" s="18">
        <v>0.14305599999999999</v>
      </c>
      <c r="CT356" s="18">
        <v>1.171875</v>
      </c>
    </row>
    <row r="357" spans="1:98" x14ac:dyDescent="0.2">
      <c r="A357" s="18">
        <v>95</v>
      </c>
      <c r="B357" s="18" t="s">
        <v>472</v>
      </c>
      <c r="C357" s="18">
        <v>1.2292000000000001</v>
      </c>
      <c r="D357" s="18">
        <v>1.0052000000000001</v>
      </c>
      <c r="E357" s="18">
        <v>2.1666669999999999</v>
      </c>
      <c r="F357" s="18">
        <v>0.5625</v>
      </c>
      <c r="G357" s="18">
        <v>1.4739580000000001</v>
      </c>
      <c r="H357" s="18">
        <v>4.0937000000000001</v>
      </c>
      <c r="I357" s="18">
        <v>1.6666669999999999</v>
      </c>
      <c r="J357" s="18">
        <v>3.7395830000000001</v>
      </c>
      <c r="K357" s="18">
        <v>0.678261</v>
      </c>
      <c r="L357" s="18">
        <v>3.921875</v>
      </c>
      <c r="M357" s="18">
        <v>1.7916669999999999</v>
      </c>
      <c r="N357" s="18">
        <v>0.192361</v>
      </c>
      <c r="O357" s="18">
        <v>0.91666700000000001</v>
      </c>
      <c r="P357" s="18">
        <v>0.45833299999999999</v>
      </c>
      <c r="Q357" s="18">
        <v>1.1166670000000001</v>
      </c>
      <c r="R357" s="18">
        <v>1.1369795</v>
      </c>
      <c r="S357" s="18">
        <v>0.59895799999999999</v>
      </c>
      <c r="T357" s="18">
        <v>1.8020830000000001</v>
      </c>
      <c r="U357" s="18">
        <v>4.6302079999999997</v>
      </c>
      <c r="V357" s="18">
        <v>4.7708329999999997</v>
      </c>
      <c r="W357" s="18">
        <v>0.32986100000000002</v>
      </c>
      <c r="X357" s="18">
        <v>3.4114580000000001</v>
      </c>
      <c r="Y357" s="18">
        <v>2.7552080000000001</v>
      </c>
      <c r="Z357" s="18">
        <v>3.53125</v>
      </c>
      <c r="AA357" s="18">
        <v>2.7083330000000001</v>
      </c>
      <c r="AB357" s="18">
        <v>0.93229200000000001</v>
      </c>
      <c r="AC357" s="18">
        <v>2.4739580000000001</v>
      </c>
      <c r="AD357" s="18">
        <v>1.8125</v>
      </c>
      <c r="AE357" s="18">
        <v>2.3489580000000001</v>
      </c>
      <c r="AF357" s="18">
        <v>4.6510420000000003</v>
      </c>
      <c r="AG357" s="18">
        <v>4.5104170000000003</v>
      </c>
      <c r="AH357" s="18">
        <v>4.3861109999999996</v>
      </c>
      <c r="AI357" s="18">
        <v>0.56770799999999999</v>
      </c>
      <c r="AJ357" s="18">
        <v>0.40625</v>
      </c>
      <c r="AK357" s="18">
        <v>2.4739580000000001</v>
      </c>
      <c r="AL357" s="18">
        <v>1.483333</v>
      </c>
      <c r="AM357" s="18">
        <v>1.171875</v>
      </c>
      <c r="AN357" s="18">
        <v>5.96875</v>
      </c>
      <c r="AO357" s="18">
        <v>0.6875</v>
      </c>
      <c r="AP357" s="18">
        <v>8.7552079999999997</v>
      </c>
      <c r="AQ357" s="18">
        <v>4.5885420000000003</v>
      </c>
      <c r="AS357" s="18">
        <v>95</v>
      </c>
      <c r="AT357" s="18" t="s">
        <v>472</v>
      </c>
      <c r="AU357" s="18">
        <v>1.5246</v>
      </c>
      <c r="AV357" s="18">
        <v>1.0729169999999999</v>
      </c>
      <c r="AW357" s="18">
        <v>0.41666700000000001</v>
      </c>
      <c r="AX357" s="18">
        <v>0.188889</v>
      </c>
      <c r="AY357" s="18">
        <v>1.90625</v>
      </c>
      <c r="AZ357" s="18">
        <v>3.5677080000000001</v>
      </c>
      <c r="BA357" s="18">
        <v>0.37465300000000001</v>
      </c>
      <c r="BB357" s="18">
        <v>2.0520830000000001</v>
      </c>
      <c r="BC357" s="18">
        <v>0.377083</v>
      </c>
      <c r="BD357" s="18">
        <v>0.29618100000000003</v>
      </c>
      <c r="BE357" s="18">
        <v>1.921875</v>
      </c>
      <c r="BF357" s="18">
        <v>2.146528</v>
      </c>
      <c r="BH357" s="18">
        <v>95</v>
      </c>
      <c r="BI357" s="18" t="s">
        <v>472</v>
      </c>
      <c r="BJ357" s="18">
        <v>0.6</v>
      </c>
      <c r="BK357" s="18">
        <v>1.484375</v>
      </c>
      <c r="BL357" s="18">
        <v>1.90625</v>
      </c>
      <c r="BM357" s="18">
        <v>1.2569440000000001</v>
      </c>
      <c r="BN357" s="18">
        <v>0.64305599999999996</v>
      </c>
      <c r="BO357" s="18">
        <v>0.94513899999999995</v>
      </c>
      <c r="BP357" s="18">
        <v>0.56770799999999999</v>
      </c>
      <c r="BQ357" s="18">
        <v>0.66666700000000001</v>
      </c>
      <c r="BR357" s="18">
        <v>0.83611100000000005</v>
      </c>
      <c r="BS357" s="18">
        <v>0.84895799999999999</v>
      </c>
      <c r="BT357" s="18">
        <v>2</v>
      </c>
      <c r="BU357" s="18">
        <v>0.86458299999999999</v>
      </c>
      <c r="BV357" s="18">
        <v>2.25</v>
      </c>
      <c r="BW357" s="18">
        <v>1.4322919999999999</v>
      </c>
      <c r="BX357" s="18">
        <v>1.0885419999999999</v>
      </c>
      <c r="BY357" s="18">
        <v>0.31770799999999999</v>
      </c>
      <c r="BZ357" s="18">
        <v>2.4375</v>
      </c>
      <c r="CA357" s="18">
        <v>0.23958299999999999</v>
      </c>
      <c r="CB357" s="18">
        <v>0.97916700000000001</v>
      </c>
      <c r="CC357" s="18">
        <v>0.765625</v>
      </c>
      <c r="CD357" s="18">
        <v>0.83333299999999999</v>
      </c>
      <c r="CE357" s="18">
        <v>3.0416669999999999</v>
      </c>
      <c r="CF357" s="18">
        <v>1.84375</v>
      </c>
      <c r="CG357" s="18">
        <v>1.84375</v>
      </c>
      <c r="CH357" s="18">
        <v>0.4375</v>
      </c>
      <c r="CJ357" s="18">
        <v>95</v>
      </c>
      <c r="CK357" s="18" t="s">
        <v>472</v>
      </c>
      <c r="CL357" s="18">
        <v>3.7247000000000002E-2</v>
      </c>
      <c r="CM357" s="18">
        <v>1.1110999999999999E-2</v>
      </c>
      <c r="CN357" s="18">
        <v>7.0832999999999993E-2</v>
      </c>
      <c r="CO357" s="18">
        <v>5.7639000000000003E-2</v>
      </c>
      <c r="CP357" s="18">
        <v>0.21701400000000001</v>
      </c>
      <c r="CQ357" s="18">
        <v>4.3749999999999997E-2</v>
      </c>
      <c r="CR357" s="18">
        <v>0.47986099999999998</v>
      </c>
      <c r="CS357" s="18">
        <v>0.14027800000000001</v>
      </c>
      <c r="CT357" s="18">
        <v>0.84375</v>
      </c>
    </row>
    <row r="358" spans="1:98" x14ac:dyDescent="0.2">
      <c r="A358" s="18">
        <v>96</v>
      </c>
      <c r="B358" s="18" t="s">
        <v>472</v>
      </c>
      <c r="C358" s="18">
        <v>1.0832999999999999</v>
      </c>
      <c r="D358" s="18">
        <v>1.3021</v>
      </c>
      <c r="E358" s="18">
        <v>2.1875</v>
      </c>
      <c r="F358" s="18">
        <v>0.546875</v>
      </c>
      <c r="G358" s="18">
        <v>1.2916669999999999</v>
      </c>
      <c r="H358" s="18">
        <v>4.6562000000000001</v>
      </c>
      <c r="I358" s="18">
        <v>1.625</v>
      </c>
      <c r="J358" s="18">
        <v>4.15625</v>
      </c>
      <c r="K358" s="18">
        <v>0.821739</v>
      </c>
      <c r="L358" s="18">
        <v>3.90625</v>
      </c>
      <c r="M358" s="18">
        <v>1.4635419999999999</v>
      </c>
      <c r="N358" s="18">
        <v>0.21493100000000001</v>
      </c>
      <c r="O358" s="18">
        <v>0.88749999999999996</v>
      </c>
      <c r="P358" s="18">
        <v>0.55416699999999997</v>
      </c>
      <c r="Q358" s="18">
        <v>1.2416670000000001</v>
      </c>
      <c r="R358" s="18">
        <v>1.0380210000000001</v>
      </c>
      <c r="S358" s="18">
        <v>0.61979200000000001</v>
      </c>
      <c r="T358" s="18">
        <v>2.0833330000000001</v>
      </c>
      <c r="U358" s="18">
        <v>3.8177080000000001</v>
      </c>
      <c r="V358" s="18">
        <v>5.7447920000000003</v>
      </c>
      <c r="W358" s="18">
        <v>0.47916700000000001</v>
      </c>
      <c r="X358" s="18">
        <v>3.15625</v>
      </c>
      <c r="Y358" s="18">
        <v>2.4739580000000001</v>
      </c>
      <c r="Z358" s="18">
        <v>3.65625</v>
      </c>
      <c r="AA358" s="18">
        <v>2.5677080000000001</v>
      </c>
      <c r="AB358" s="18">
        <v>0.91666700000000001</v>
      </c>
      <c r="AC358" s="18">
        <v>2.3697919999999999</v>
      </c>
      <c r="AD358" s="18">
        <v>1.828125</v>
      </c>
      <c r="AE358" s="18">
        <v>3.015625</v>
      </c>
      <c r="AF358" s="18">
        <v>5.0989579999999997</v>
      </c>
      <c r="AG358" s="18">
        <v>5.9114579999999997</v>
      </c>
      <c r="AH358" s="18">
        <v>3.7527780000000002</v>
      </c>
      <c r="AI358" s="18">
        <v>0.58333299999999999</v>
      </c>
      <c r="AJ358" s="18">
        <v>0.3125</v>
      </c>
      <c r="AK358" s="18">
        <v>2.53125</v>
      </c>
      <c r="AL358" s="18">
        <v>1.3277779999999999</v>
      </c>
      <c r="AM358" s="18">
        <v>1.21875</v>
      </c>
      <c r="AN358" s="18">
        <v>6.0520829999999997</v>
      </c>
      <c r="AO358" s="18">
        <v>0.51041700000000001</v>
      </c>
      <c r="AP358" s="18">
        <v>5.5104170000000003</v>
      </c>
      <c r="AQ358" s="18">
        <v>4.6927079999999997</v>
      </c>
      <c r="AS358" s="18">
        <v>96</v>
      </c>
      <c r="AT358" s="18" t="s">
        <v>472</v>
      </c>
      <c r="AU358" s="18">
        <v>1.7282</v>
      </c>
      <c r="AV358" s="18">
        <v>1.1614580000000001</v>
      </c>
      <c r="AW358" s="18">
        <v>0.484375</v>
      </c>
      <c r="AX358" s="18">
        <v>0.222222</v>
      </c>
      <c r="AY358" s="18">
        <v>2.328125</v>
      </c>
      <c r="AZ358" s="18">
        <v>4.4895829999999997</v>
      </c>
      <c r="BA358" s="18">
        <v>0.50104199999999999</v>
      </c>
      <c r="BB358" s="18">
        <v>1.7916669999999999</v>
      </c>
      <c r="BC358" s="18">
        <v>0.314583</v>
      </c>
      <c r="BD358" s="18">
        <v>0.26874999999999999</v>
      </c>
      <c r="BE358" s="18">
        <v>1.6770830000000001</v>
      </c>
      <c r="BF358" s="18">
        <v>2.3451390000000001</v>
      </c>
      <c r="BH358" s="18">
        <v>96</v>
      </c>
      <c r="BI358" s="18" t="s">
        <v>472</v>
      </c>
      <c r="BJ358" s="18">
        <v>0.63332999999999995</v>
      </c>
      <c r="BK358" s="18">
        <v>1.5677080000000001</v>
      </c>
      <c r="BL358" s="18">
        <v>1.703125</v>
      </c>
      <c r="BM358" s="18">
        <v>1.254861</v>
      </c>
      <c r="BN358" s="18">
        <v>0.71666700000000005</v>
      </c>
      <c r="BO358" s="18">
        <v>0.69652800000000004</v>
      </c>
      <c r="BP358" s="18">
        <v>0.328125</v>
      </c>
      <c r="BQ358" s="18">
        <v>0.66666700000000001</v>
      </c>
      <c r="BR358" s="18">
        <v>0.86666699999999997</v>
      </c>
      <c r="BS358" s="18">
        <v>0.75520799999999999</v>
      </c>
      <c r="BT358" s="18">
        <v>1.9739580000000001</v>
      </c>
      <c r="BU358" s="18">
        <v>0.84895799999999999</v>
      </c>
      <c r="BV358" s="18">
        <v>2.5572919999999999</v>
      </c>
      <c r="BW358" s="18">
        <v>1.28125</v>
      </c>
      <c r="BX358" s="18">
        <v>1.2083330000000001</v>
      </c>
      <c r="BY358" s="18">
        <v>0.33854200000000001</v>
      </c>
      <c r="BZ358" s="18">
        <v>2.2760419999999999</v>
      </c>
      <c r="CA358" s="18">
        <v>0.29166700000000001</v>
      </c>
      <c r="CB358" s="18">
        <v>0.9375</v>
      </c>
      <c r="CC358" s="18">
        <v>0.65104200000000001</v>
      </c>
      <c r="CD358" s="18">
        <v>1.0052080000000001</v>
      </c>
      <c r="CE358" s="18">
        <v>2.8229169999999999</v>
      </c>
      <c r="CF358" s="18">
        <v>1.9791669999999999</v>
      </c>
      <c r="CG358" s="18">
        <v>1.734375</v>
      </c>
      <c r="CH358" s="18">
        <v>0.65625</v>
      </c>
      <c r="CJ358" s="18">
        <v>96</v>
      </c>
      <c r="CK358" s="18" t="s">
        <v>472</v>
      </c>
      <c r="CL358" s="18">
        <v>4.9557999999999998E-2</v>
      </c>
      <c r="CM358" s="18">
        <v>1.7014000000000001E-2</v>
      </c>
      <c r="CN358" s="18">
        <v>8.4028000000000005E-2</v>
      </c>
      <c r="CO358" s="18">
        <v>6.7708000000000004E-2</v>
      </c>
      <c r="CP358" s="18">
        <v>0.20763899999999999</v>
      </c>
      <c r="CQ358" s="18">
        <v>4.7569E-2</v>
      </c>
      <c r="CR358" s="18">
        <v>0.49895800000000001</v>
      </c>
      <c r="CS358" s="18">
        <v>0.153472</v>
      </c>
      <c r="CT358" s="18">
        <v>0.85416700000000001</v>
      </c>
    </row>
    <row r="359" spans="1:98" x14ac:dyDescent="0.2">
      <c r="A359" s="18">
        <v>97</v>
      </c>
      <c r="B359" s="18" t="s">
        <v>472</v>
      </c>
      <c r="C359" s="18">
        <v>1.0832999999999999</v>
      </c>
      <c r="D359" s="18">
        <v>1.1718999999999999</v>
      </c>
      <c r="E359" s="18">
        <v>2.1614580000000001</v>
      </c>
      <c r="F359" s="18">
        <v>0.61458299999999999</v>
      </c>
      <c r="G359" s="18">
        <v>1.4114580000000001</v>
      </c>
      <c r="H359" s="18">
        <v>4.6666999999999996</v>
      </c>
      <c r="I359" s="18">
        <v>1.6510419999999999</v>
      </c>
      <c r="J359" s="18">
        <v>3.6354169999999999</v>
      </c>
      <c r="K359" s="18">
        <v>0.69782599999999995</v>
      </c>
      <c r="L359" s="18">
        <v>4.375</v>
      </c>
      <c r="M359" s="18">
        <v>1.6979169999999999</v>
      </c>
      <c r="N359" s="18">
        <v>0.23472199999999999</v>
      </c>
      <c r="O359" s="18">
        <v>0.93333299999999997</v>
      </c>
      <c r="P359" s="18">
        <v>0.5</v>
      </c>
      <c r="Q359" s="18">
        <v>0.94027799999999995</v>
      </c>
      <c r="R359" s="18">
        <v>1.0328124999999999</v>
      </c>
      <c r="S359" s="18">
        <v>0.63020799999999999</v>
      </c>
      <c r="T359" s="18">
        <v>2.0729169999999999</v>
      </c>
      <c r="U359" s="18">
        <v>4.171875</v>
      </c>
      <c r="V359" s="18">
        <v>5.265625</v>
      </c>
      <c r="W359" s="18">
        <v>0.28125</v>
      </c>
      <c r="X359" s="18">
        <v>3.1979169999999999</v>
      </c>
      <c r="Y359" s="18">
        <v>2.9270830000000001</v>
      </c>
      <c r="Z359" s="18">
        <v>3.8229169999999999</v>
      </c>
      <c r="AA359" s="18">
        <v>2.7395830000000001</v>
      </c>
      <c r="AB359" s="18">
        <v>0.96354200000000001</v>
      </c>
      <c r="AC359" s="18">
        <v>2.4166669999999999</v>
      </c>
      <c r="AD359" s="18">
        <v>1.8541669999999999</v>
      </c>
      <c r="AE359" s="18">
        <v>2.359375</v>
      </c>
      <c r="AF359" s="18">
        <v>5.5208329999999997</v>
      </c>
      <c r="AG359" s="18">
        <v>4.6979170000000003</v>
      </c>
      <c r="AH359" s="18">
        <v>3.8361109999999998</v>
      </c>
      <c r="AI359" s="18">
        <v>0.75520799999999999</v>
      </c>
      <c r="AJ359" s="18">
        <v>0.34375</v>
      </c>
      <c r="AK359" s="18">
        <v>2.4895830000000001</v>
      </c>
      <c r="AL359" s="18">
        <v>1.4166669999999999</v>
      </c>
      <c r="AM359" s="18">
        <v>1.6510419999999999</v>
      </c>
      <c r="AN359" s="18">
        <v>6.453125</v>
      </c>
      <c r="AO359" s="18">
        <v>0.453125</v>
      </c>
      <c r="AP359" s="18">
        <v>9.0677079999999997</v>
      </c>
      <c r="AQ359" s="18">
        <v>5.6510420000000003</v>
      </c>
      <c r="AS359" s="18">
        <v>97</v>
      </c>
      <c r="AT359" s="18" t="s">
        <v>472</v>
      </c>
      <c r="AU359" s="18">
        <v>1.8512999999999999</v>
      </c>
      <c r="AV359" s="18">
        <v>1.109375</v>
      </c>
      <c r="AW359" s="18">
        <v>0.44791700000000001</v>
      </c>
      <c r="AX359" s="18">
        <v>0.222222</v>
      </c>
      <c r="AY359" s="18">
        <v>2.0833330000000001</v>
      </c>
      <c r="AZ359" s="18">
        <v>3.890625</v>
      </c>
      <c r="BA359" s="18">
        <v>0.44687500000000002</v>
      </c>
      <c r="BB359" s="18">
        <v>2.0520830000000001</v>
      </c>
      <c r="BC359" s="18">
        <v>0.33124999999999999</v>
      </c>
      <c r="BD359" s="18">
        <v>0.265625</v>
      </c>
      <c r="BE359" s="18">
        <v>1.5052080000000001</v>
      </c>
      <c r="BF359" s="18">
        <v>2.0052080000000001</v>
      </c>
      <c r="BH359" s="18">
        <v>97</v>
      </c>
      <c r="BI359" s="18" t="s">
        <v>472</v>
      </c>
      <c r="BJ359" s="18">
        <v>0.56042000000000003</v>
      </c>
      <c r="BK359" s="18">
        <v>1.5052080000000001</v>
      </c>
      <c r="BL359" s="18">
        <v>1.8489580000000001</v>
      </c>
      <c r="BM359" s="18">
        <v>1.360417</v>
      </c>
      <c r="BN359" s="18">
        <v>0.66597200000000001</v>
      </c>
      <c r="BO359" s="18">
        <v>0.75763899999999995</v>
      </c>
      <c r="BP359" s="18">
        <v>0.33854200000000001</v>
      </c>
      <c r="BQ359" s="18">
        <v>0.61458299999999999</v>
      </c>
      <c r="BR359" s="18">
        <v>1.0333330000000001</v>
      </c>
      <c r="BS359" s="18">
        <v>0.84895799999999999</v>
      </c>
      <c r="BT359" s="18">
        <v>2.3645830000000001</v>
      </c>
      <c r="BU359" s="18">
        <v>0.78125</v>
      </c>
      <c r="BV359" s="18">
        <v>2.7239580000000001</v>
      </c>
      <c r="BW359" s="18">
        <v>1.125</v>
      </c>
      <c r="BX359" s="18">
        <v>1.1822919999999999</v>
      </c>
      <c r="BY359" s="18">
        <v>0.39583299999999999</v>
      </c>
      <c r="BZ359" s="18">
        <v>2.46875</v>
      </c>
      <c r="CA359" s="18">
        <v>0.28125</v>
      </c>
      <c r="CB359" s="18">
        <v>1.078125</v>
      </c>
      <c r="CC359" s="18">
        <v>0.578125</v>
      </c>
      <c r="CD359" s="18">
        <v>0.76041700000000001</v>
      </c>
      <c r="CE359" s="18">
        <v>2.7760419999999999</v>
      </c>
      <c r="CF359" s="18">
        <v>1.9895830000000001</v>
      </c>
      <c r="CG359" s="18">
        <v>1.6927080000000001</v>
      </c>
      <c r="CH359" s="18">
        <v>0.45833299999999999</v>
      </c>
      <c r="CJ359" s="18">
        <v>97</v>
      </c>
      <c r="CK359" s="18" t="s">
        <v>472</v>
      </c>
      <c r="CL359" s="18">
        <v>4.2298000000000002E-2</v>
      </c>
      <c r="CM359" s="18">
        <v>1.0763999999999999E-2</v>
      </c>
      <c r="CN359" s="18">
        <v>7.4305999999999997E-2</v>
      </c>
      <c r="CO359" s="18">
        <v>7.8125E-2</v>
      </c>
      <c r="CP359" s="18">
        <v>0.233681</v>
      </c>
      <c r="CQ359" s="18">
        <v>5.3818999999999999E-2</v>
      </c>
      <c r="CR359" s="18">
        <v>0.43368099999999998</v>
      </c>
      <c r="CS359" s="18">
        <v>0.14027800000000001</v>
      </c>
      <c r="CT359" s="18">
        <v>0.85416700000000001</v>
      </c>
    </row>
    <row r="360" spans="1:98" x14ac:dyDescent="0.2">
      <c r="A360" s="18">
        <v>98</v>
      </c>
      <c r="B360" s="18" t="s">
        <v>472</v>
      </c>
      <c r="C360" s="18">
        <v>1.1927000000000001</v>
      </c>
      <c r="D360" s="18">
        <v>1.2707999999999999</v>
      </c>
      <c r="E360" s="18">
        <v>2.1875</v>
      </c>
      <c r="F360" s="18">
        <v>0.609375</v>
      </c>
      <c r="G360" s="18">
        <v>1.3958330000000001</v>
      </c>
      <c r="H360" s="18">
        <v>3.9062000000000001</v>
      </c>
      <c r="I360" s="18">
        <v>1.9270830000000001</v>
      </c>
      <c r="J360" s="18">
        <v>3.1770830000000001</v>
      </c>
      <c r="K360" s="18">
        <v>0.76956500000000005</v>
      </c>
      <c r="L360" s="18">
        <v>3.4114580000000001</v>
      </c>
      <c r="M360" s="18">
        <v>1.7552080000000001</v>
      </c>
      <c r="N360" s="18">
        <v>0.19930600000000001</v>
      </c>
      <c r="O360" s="18">
        <v>0.90833299999999995</v>
      </c>
      <c r="P360" s="18">
        <v>0.38333299999999998</v>
      </c>
      <c r="Q360" s="18">
        <v>1.160417</v>
      </c>
      <c r="R360" s="18">
        <v>1.0651040000000001</v>
      </c>
      <c r="S360" s="18">
        <v>0.63541700000000001</v>
      </c>
      <c r="T360" s="18">
        <v>2.03125</v>
      </c>
      <c r="U360" s="18">
        <v>4.3072920000000003</v>
      </c>
      <c r="V360" s="18">
        <v>6.0572920000000003</v>
      </c>
      <c r="W360" s="18">
        <v>0.23958299999999999</v>
      </c>
      <c r="X360" s="18">
        <v>3.4427080000000001</v>
      </c>
      <c r="Y360" s="18">
        <v>2.859375</v>
      </c>
      <c r="Z360" s="18">
        <v>3.796875</v>
      </c>
      <c r="AA360" s="18">
        <v>2.5364580000000001</v>
      </c>
      <c r="AB360" s="18">
        <v>0.97395799999999999</v>
      </c>
      <c r="AC360" s="18">
        <v>2.9895830000000001</v>
      </c>
      <c r="AD360" s="18">
        <v>1.7552080000000001</v>
      </c>
      <c r="AE360" s="18">
        <v>2.4375</v>
      </c>
      <c r="AF360" s="18">
        <v>5.421875</v>
      </c>
      <c r="AG360" s="18">
        <v>5.1041670000000003</v>
      </c>
      <c r="AH360" s="18">
        <v>3.6916669999999998</v>
      </c>
      <c r="AI360" s="18">
        <v>0.625</v>
      </c>
      <c r="AJ360" s="18">
        <v>0.328125</v>
      </c>
      <c r="AK360" s="18">
        <v>2.6770830000000001</v>
      </c>
      <c r="AL360" s="18">
        <v>1.361111</v>
      </c>
      <c r="AM360" s="18">
        <v>1.7</v>
      </c>
      <c r="AN360" s="18">
        <v>5.9739579999999997</v>
      </c>
      <c r="AO360" s="18">
        <v>0.44270799999999999</v>
      </c>
      <c r="AP360" s="18">
        <v>7.5364579999999997</v>
      </c>
      <c r="AQ360" s="18">
        <v>5.1354170000000003</v>
      </c>
      <c r="AS360" s="18">
        <v>98</v>
      </c>
      <c r="AT360" s="18" t="s">
        <v>472</v>
      </c>
      <c r="AU360" s="18">
        <v>1.5578000000000001</v>
      </c>
      <c r="AV360" s="18">
        <v>1.4114580000000001</v>
      </c>
      <c r="AW360" s="18">
        <v>0.53125</v>
      </c>
      <c r="AX360" s="18">
        <v>0.16388900000000001</v>
      </c>
      <c r="AY360" s="18">
        <v>1.78125</v>
      </c>
      <c r="AZ360" s="18">
        <v>3.8697919999999999</v>
      </c>
      <c r="BA360" s="18">
        <v>0.442361</v>
      </c>
      <c r="BB360" s="18">
        <v>2.1197919999999999</v>
      </c>
      <c r="BC360" s="18">
        <v>0.36041699999999999</v>
      </c>
      <c r="BD360" s="18">
        <v>0.31909700000000002</v>
      </c>
      <c r="BE360" s="18">
        <v>1.8385419999999999</v>
      </c>
      <c r="BF360" s="18">
        <v>2.1427079999999998</v>
      </c>
      <c r="BH360" s="18">
        <v>98</v>
      </c>
      <c r="BI360" s="18" t="s">
        <v>472</v>
      </c>
      <c r="BJ360" s="18">
        <v>0.60624999999999996</v>
      </c>
      <c r="BK360" s="18">
        <v>1.6927080000000001</v>
      </c>
      <c r="BL360" s="18">
        <v>2</v>
      </c>
      <c r="BM360" s="18">
        <v>1.388889</v>
      </c>
      <c r="BN360" s="18">
        <v>0.60138899999999995</v>
      </c>
      <c r="BO360" s="18">
        <v>0.71597200000000005</v>
      </c>
      <c r="BP360" s="18">
        <v>0.34895799999999999</v>
      </c>
      <c r="BQ360" s="18">
        <v>0.65625</v>
      </c>
      <c r="BR360" s="18">
        <v>0.81111100000000003</v>
      </c>
      <c r="BS360" s="18">
        <v>0.859375</v>
      </c>
      <c r="BT360" s="18">
        <v>2.1614580000000001</v>
      </c>
      <c r="BU360" s="18">
        <v>0.89583299999999999</v>
      </c>
      <c r="BV360" s="18">
        <v>3.390625</v>
      </c>
      <c r="BW360" s="18">
        <v>1.203125</v>
      </c>
      <c r="BX360" s="18">
        <v>0.93229200000000001</v>
      </c>
      <c r="BY360" s="18">
        <v>0.328125</v>
      </c>
      <c r="BZ360" s="18">
        <v>2.0572919999999999</v>
      </c>
      <c r="CA360" s="18">
        <v>0.23958299999999999</v>
      </c>
      <c r="CB360" s="18">
        <v>1</v>
      </c>
      <c r="CC360" s="18">
        <v>0.61979200000000001</v>
      </c>
      <c r="CD360" s="18">
        <v>0.83333299999999999</v>
      </c>
      <c r="CE360" s="18">
        <v>2.9166669999999999</v>
      </c>
      <c r="CF360" s="18">
        <v>2.0520830000000001</v>
      </c>
      <c r="CG360" s="18">
        <v>1.9375</v>
      </c>
      <c r="CH360" s="18">
        <v>0.57291700000000001</v>
      </c>
      <c r="CJ360" s="18">
        <v>98</v>
      </c>
      <c r="CK360" s="18" t="s">
        <v>472</v>
      </c>
      <c r="CL360" s="18">
        <v>5.2399000000000001E-2</v>
      </c>
      <c r="CM360" s="18">
        <v>1.4583E-2</v>
      </c>
      <c r="CN360" s="18">
        <v>7.8125E-2</v>
      </c>
      <c r="CO360" s="18">
        <v>6.3194E-2</v>
      </c>
      <c r="CP360" s="18">
        <v>0.24965300000000001</v>
      </c>
      <c r="CQ360" s="18">
        <v>5.3124999999999999E-2</v>
      </c>
      <c r="CR360" s="18">
        <v>0.57638900000000004</v>
      </c>
      <c r="CS360" s="18">
        <v>0.141319</v>
      </c>
      <c r="CT360" s="18">
        <v>0.90104200000000001</v>
      </c>
    </row>
    <row r="361" spans="1:98" x14ac:dyDescent="0.2">
      <c r="A361" s="18">
        <v>99</v>
      </c>
      <c r="B361" s="18" t="s">
        <v>472</v>
      </c>
      <c r="C361" s="18">
        <v>1.1667000000000001</v>
      </c>
      <c r="D361" s="18">
        <v>1.25</v>
      </c>
      <c r="E361" s="18">
        <v>2.078125</v>
      </c>
      <c r="F361" s="18">
        <v>0.69270799999999999</v>
      </c>
      <c r="G361" s="18">
        <v>1.5885419999999999</v>
      </c>
      <c r="H361" s="18">
        <v>3.7917000000000001</v>
      </c>
      <c r="I361" s="18">
        <v>1.7447919999999999</v>
      </c>
      <c r="J361" s="18">
        <v>2.9479169999999999</v>
      </c>
      <c r="K361" s="18">
        <v>0.76304300000000003</v>
      </c>
      <c r="L361" s="18">
        <v>3.2083330000000001</v>
      </c>
      <c r="M361" s="18">
        <v>1.6822919999999999</v>
      </c>
      <c r="N361" s="18">
        <v>0.19375000000000001</v>
      </c>
      <c r="O361" s="18">
        <v>1.2083330000000001</v>
      </c>
      <c r="P361" s="18">
        <v>0.5</v>
      </c>
      <c r="Q361" s="18">
        <v>1.388889</v>
      </c>
      <c r="R361" s="18">
        <v>1.0859375</v>
      </c>
      <c r="S361" s="18">
        <v>0.625</v>
      </c>
      <c r="T361" s="18">
        <v>2.0364580000000001</v>
      </c>
      <c r="U361" s="18">
        <v>4.7447920000000003</v>
      </c>
      <c r="V361" s="18">
        <v>5.9791670000000003</v>
      </c>
      <c r="W361" s="18">
        <v>0.26041700000000001</v>
      </c>
      <c r="X361" s="18">
        <v>3.453125</v>
      </c>
      <c r="Y361" s="18">
        <v>3.0260419999999999</v>
      </c>
      <c r="Z361" s="18">
        <v>3.4791669999999999</v>
      </c>
      <c r="AA361" s="18">
        <v>2.796875</v>
      </c>
      <c r="AB361" s="18">
        <v>1.0989580000000001</v>
      </c>
      <c r="AC361" s="18">
        <v>2.796875</v>
      </c>
      <c r="AD361" s="18">
        <v>1.9635419999999999</v>
      </c>
      <c r="AE361" s="18">
        <v>2.578125</v>
      </c>
      <c r="AF361" s="18">
        <v>5.421875</v>
      </c>
      <c r="AG361" s="18">
        <v>5.171875</v>
      </c>
      <c r="AH361" s="18">
        <v>3.7194440000000002</v>
      </c>
      <c r="AI361" s="18">
        <v>0.671875</v>
      </c>
      <c r="AJ361" s="18">
        <v>0.32291700000000001</v>
      </c>
      <c r="AK361" s="18">
        <v>2.2864580000000001</v>
      </c>
      <c r="AL361" s="18">
        <v>1.4722219999999999</v>
      </c>
      <c r="AM361" s="18">
        <v>1.5572919999999999</v>
      </c>
      <c r="AN361" s="18">
        <v>6.5</v>
      </c>
      <c r="AO361" s="18">
        <v>0.4375</v>
      </c>
      <c r="AP361" s="18">
        <v>5.5989579999999997</v>
      </c>
      <c r="AQ361" s="18">
        <v>5.359375</v>
      </c>
      <c r="AS361" s="18">
        <v>99</v>
      </c>
      <c r="AT361" s="18" t="s">
        <v>472</v>
      </c>
      <c r="AU361" s="18">
        <v>1.8938999999999999</v>
      </c>
      <c r="AV361" s="18">
        <v>1.2760419999999999</v>
      </c>
      <c r="AW361" s="18">
        <v>0.52083299999999999</v>
      </c>
      <c r="AX361" s="18">
        <v>0.19444400000000001</v>
      </c>
      <c r="AY361" s="18">
        <v>1.9739580000000001</v>
      </c>
      <c r="AZ361" s="18">
        <v>4.0833329999999997</v>
      </c>
      <c r="BA361" s="18">
        <v>0.419792</v>
      </c>
      <c r="BB361" s="18">
        <v>2.15625</v>
      </c>
      <c r="BC361" s="18">
        <v>0.36249999999999999</v>
      </c>
      <c r="BD361" s="18">
        <v>0.29236099999999998</v>
      </c>
      <c r="BE361" s="18">
        <v>1.7760419999999999</v>
      </c>
      <c r="BF361" s="18">
        <v>2.0395829999999999</v>
      </c>
      <c r="BH361" s="18">
        <v>99</v>
      </c>
      <c r="BI361" s="18" t="s">
        <v>472</v>
      </c>
      <c r="BJ361" s="18">
        <v>0.64583000000000002</v>
      </c>
      <c r="BK361" s="18">
        <v>1.7291669999999999</v>
      </c>
      <c r="BL361" s="18">
        <v>1.859375</v>
      </c>
      <c r="BM361" s="18">
        <v>1.388889</v>
      </c>
      <c r="BN361" s="18">
        <v>0.59791700000000003</v>
      </c>
      <c r="BO361" s="18">
        <v>0.74791700000000005</v>
      </c>
      <c r="BP361" s="18">
        <v>0.25520799999999999</v>
      </c>
      <c r="BQ361" s="18">
        <v>0.66666700000000001</v>
      </c>
      <c r="BR361" s="18">
        <v>0.81388899999999997</v>
      </c>
      <c r="BS361" s="18">
        <v>0.859375</v>
      </c>
      <c r="BT361" s="18">
        <v>1.9479169999999999</v>
      </c>
      <c r="BU361" s="18">
        <v>0.91145799999999999</v>
      </c>
      <c r="BV361" s="18">
        <v>2.8489580000000001</v>
      </c>
      <c r="BW361" s="18">
        <v>1.296875</v>
      </c>
      <c r="BX361" s="18">
        <v>1.0729169999999999</v>
      </c>
      <c r="BY361" s="18">
        <v>0.33333299999999999</v>
      </c>
      <c r="BZ361" s="18">
        <v>2.140625</v>
      </c>
      <c r="CA361" s="18">
        <v>0.25520799999999999</v>
      </c>
      <c r="CB361" s="18">
        <v>1.0104169999999999</v>
      </c>
      <c r="CC361" s="18">
        <v>0.64583299999999999</v>
      </c>
      <c r="CD361" s="18">
        <v>0.69791700000000001</v>
      </c>
      <c r="CE361" s="18">
        <v>3.046875</v>
      </c>
      <c r="CF361" s="18">
        <v>1.7239580000000001</v>
      </c>
      <c r="CG361" s="18">
        <v>2.4114580000000001</v>
      </c>
      <c r="CH361" s="18">
        <v>0.64583299999999999</v>
      </c>
      <c r="CJ361" s="18">
        <v>99</v>
      </c>
      <c r="CK361" s="18" t="s">
        <v>472</v>
      </c>
      <c r="CL361" s="18">
        <v>4.0404000000000002E-2</v>
      </c>
      <c r="CM361" s="18">
        <v>1.1110999999999999E-2</v>
      </c>
      <c r="CN361" s="18">
        <v>7.3263999999999996E-2</v>
      </c>
      <c r="CO361" s="18">
        <v>6.1457999999999999E-2</v>
      </c>
      <c r="CP361" s="18">
        <v>0.24236099999999999</v>
      </c>
      <c r="CQ361" s="18">
        <v>5.2082999999999997E-2</v>
      </c>
      <c r="CR361" s="18">
        <v>0.51944400000000002</v>
      </c>
      <c r="CS361" s="18">
        <v>0.154167</v>
      </c>
      <c r="CT361" s="18">
        <v>1.3020830000000001</v>
      </c>
    </row>
    <row r="362" spans="1:98" x14ac:dyDescent="0.2">
      <c r="A362" s="18">
        <v>100</v>
      </c>
      <c r="B362" s="18" t="s">
        <v>472</v>
      </c>
      <c r="C362" s="18">
        <v>1.0677000000000001</v>
      </c>
      <c r="D362" s="18">
        <v>1.25</v>
      </c>
      <c r="E362" s="18">
        <v>2.0260419999999999</v>
      </c>
      <c r="F362" s="18">
        <v>0.70833299999999999</v>
      </c>
      <c r="G362" s="18">
        <v>1.5572919999999999</v>
      </c>
      <c r="H362" s="18">
        <v>4.5572999999999997</v>
      </c>
      <c r="I362" s="18">
        <v>2.1145830000000001</v>
      </c>
      <c r="J362" s="18">
        <v>3.3489580000000001</v>
      </c>
      <c r="K362" s="18">
        <v>0.854348</v>
      </c>
      <c r="L362" s="18">
        <v>4.3072920000000003</v>
      </c>
      <c r="M362" s="18">
        <v>1.8125</v>
      </c>
      <c r="N362" s="18">
        <v>0.22638900000000001</v>
      </c>
      <c r="O362" s="18">
        <v>1.0125</v>
      </c>
      <c r="P362" s="18">
        <v>0.48333300000000001</v>
      </c>
      <c r="Q362" s="18">
        <v>1.388889</v>
      </c>
      <c r="R362" s="18">
        <v>1.0890625</v>
      </c>
      <c r="S362" s="18">
        <v>0.61979200000000001</v>
      </c>
      <c r="T362" s="18">
        <v>2.09375</v>
      </c>
      <c r="U362" s="18">
        <v>4.53125</v>
      </c>
      <c r="V362" s="18">
        <v>5.6510420000000003</v>
      </c>
      <c r="W362" s="18">
        <v>0.25347199999999998</v>
      </c>
      <c r="X362" s="18">
        <v>3.7135419999999999</v>
      </c>
      <c r="Y362" s="18">
        <v>2.6875</v>
      </c>
      <c r="Z362" s="18">
        <v>4.2239579999999997</v>
      </c>
      <c r="AA362" s="18">
        <v>2.9739580000000001</v>
      </c>
      <c r="AB362" s="18">
        <v>1.0833330000000001</v>
      </c>
      <c r="AC362" s="18">
        <v>2.9166669999999999</v>
      </c>
      <c r="AD362" s="18">
        <v>1.9479169999999999</v>
      </c>
      <c r="AE362" s="18">
        <v>2.6458330000000001</v>
      </c>
      <c r="AF362" s="18">
        <v>5.4166670000000003</v>
      </c>
      <c r="AG362" s="18">
        <v>6.2135420000000003</v>
      </c>
      <c r="AH362" s="18">
        <v>4.8527779999999998</v>
      </c>
      <c r="AI362" s="18">
        <v>0.61458299999999999</v>
      </c>
      <c r="AJ362" s="18">
        <v>0.30729200000000001</v>
      </c>
      <c r="AK362" s="18">
        <v>2.734375</v>
      </c>
      <c r="AL362" s="18">
        <v>1.45</v>
      </c>
      <c r="AM362" s="18">
        <v>1.421875</v>
      </c>
      <c r="AN362" s="18">
        <v>6.390625</v>
      </c>
      <c r="AO362" s="18">
        <v>0.390625</v>
      </c>
      <c r="AP362" s="18">
        <v>7.171875</v>
      </c>
      <c r="AQ362" s="18">
        <v>5.6614579999999997</v>
      </c>
      <c r="AS362" s="18">
        <v>100</v>
      </c>
      <c r="AT362" s="18" t="s">
        <v>472</v>
      </c>
      <c r="AU362" s="18">
        <v>1.5483</v>
      </c>
      <c r="AV362" s="18">
        <v>1.4010419999999999</v>
      </c>
      <c r="AW362" s="18">
        <v>0.52083299999999999</v>
      </c>
      <c r="AX362" s="18">
        <v>0.222222</v>
      </c>
      <c r="AY362" s="18">
        <v>2.4270830000000001</v>
      </c>
      <c r="AZ362" s="18">
        <v>4.421875</v>
      </c>
      <c r="BA362" s="18"/>
      <c r="BB362" s="18">
        <v>2.3802080000000001</v>
      </c>
      <c r="BC362" s="18">
        <v>0.408333</v>
      </c>
      <c r="BD362" s="18">
        <v>0.26666699999999999</v>
      </c>
      <c r="BE362" s="18">
        <v>1.8854169999999999</v>
      </c>
      <c r="BF362" s="18">
        <v>2.1732640000000001</v>
      </c>
      <c r="BH362" s="18">
        <v>100</v>
      </c>
      <c r="BI362" s="18" t="s">
        <v>472</v>
      </c>
      <c r="BJ362" s="18">
        <v>0.62917000000000001</v>
      </c>
      <c r="BK362" s="18">
        <v>1.7760419999999999</v>
      </c>
      <c r="BL362" s="18">
        <v>2.0052080000000001</v>
      </c>
      <c r="BM362" s="18">
        <v>1.052778</v>
      </c>
      <c r="BN362" s="18">
        <v>0.65416700000000005</v>
      </c>
      <c r="BO362" s="18">
        <v>0.75</v>
      </c>
      <c r="BP362" s="18">
        <v>0.28125</v>
      </c>
      <c r="BQ362" s="18">
        <v>0.671875</v>
      </c>
      <c r="BR362" s="18">
        <v>0.81944399999999995</v>
      </c>
      <c r="BS362" s="18">
        <v>0.828125</v>
      </c>
      <c r="BT362" s="18">
        <v>2.1770830000000001</v>
      </c>
      <c r="BU362" s="18">
        <v>0.828125</v>
      </c>
      <c r="BV362" s="18">
        <v>2.9270830000000001</v>
      </c>
      <c r="BW362" s="18">
        <v>1.3697919999999999</v>
      </c>
      <c r="BX362" s="18">
        <v>1.140625</v>
      </c>
      <c r="BY362" s="18">
        <v>0.36979200000000001</v>
      </c>
      <c r="BZ362" s="18">
        <v>2.6614580000000001</v>
      </c>
      <c r="CA362" s="18">
        <v>0.27083299999999999</v>
      </c>
      <c r="CB362" s="18">
        <v>1.0833330000000001</v>
      </c>
      <c r="CC362" s="18">
        <v>0.63020799999999999</v>
      </c>
      <c r="CD362" s="18">
        <v>0.71354200000000001</v>
      </c>
      <c r="CE362" s="18">
        <v>3.1770830000000001</v>
      </c>
      <c r="CF362" s="18">
        <v>2.0260419999999999</v>
      </c>
      <c r="CG362" s="18">
        <v>2.3645830000000001</v>
      </c>
      <c r="CH362" s="18">
        <v>0.640625</v>
      </c>
      <c r="CJ362" s="18">
        <v>100</v>
      </c>
      <c r="CK362" s="18" t="s">
        <v>472</v>
      </c>
      <c r="CL362" s="18">
        <v>5.5556000000000001E-2</v>
      </c>
      <c r="CM362" s="18">
        <v>1.5278E-2</v>
      </c>
      <c r="CN362" s="18">
        <v>7.6388999999999999E-2</v>
      </c>
      <c r="CO362" s="18">
        <v>5.6944000000000002E-2</v>
      </c>
      <c r="CP362" s="18">
        <v>0.222917</v>
      </c>
      <c r="CQ362" s="18">
        <v>6.0416999999999998E-2</v>
      </c>
      <c r="CR362" s="18">
        <v>0.62118099999999998</v>
      </c>
      <c r="CS362" s="18">
        <v>0.16076399999999999</v>
      </c>
      <c r="CT362" s="18">
        <v>0.84895799999999999</v>
      </c>
    </row>
    <row r="363" spans="1:98" x14ac:dyDescent="0.2">
      <c r="A363" s="1"/>
      <c r="B363" s="1" t="s">
        <v>495</v>
      </c>
      <c r="C363" s="1">
        <v>21.44</v>
      </c>
      <c r="D363" s="1">
        <v>17.760000000000002</v>
      </c>
      <c r="E363" s="1">
        <v>24.93</v>
      </c>
      <c r="F363" s="1">
        <v>10.36</v>
      </c>
      <c r="G363" s="1">
        <v>23.76</v>
      </c>
      <c r="H363" s="1">
        <v>63.82</v>
      </c>
      <c r="I363" s="1">
        <v>26.9</v>
      </c>
      <c r="J363" s="1">
        <v>59.98</v>
      </c>
      <c r="K363" s="1">
        <v>12.52</v>
      </c>
      <c r="L363" s="1">
        <v>64.400000000000006</v>
      </c>
      <c r="M363" s="1">
        <v>31.4</v>
      </c>
      <c r="N363" s="1">
        <v>3.085</v>
      </c>
      <c r="O363" s="1">
        <v>17.579999999999998</v>
      </c>
      <c r="P363" s="1">
        <v>9.1140000000000008</v>
      </c>
      <c r="Q363" s="1">
        <v>21.45</v>
      </c>
      <c r="R363" s="1">
        <v>19.149999999999999</v>
      </c>
      <c r="S363" s="1">
        <v>12.39</v>
      </c>
      <c r="T363" s="1">
        <v>38.99</v>
      </c>
      <c r="U363" s="1">
        <v>96.87</v>
      </c>
      <c r="V363" s="1">
        <v>94.02</v>
      </c>
      <c r="W363" s="1">
        <v>6.75</v>
      </c>
      <c r="X363" s="1">
        <v>56.11</v>
      </c>
      <c r="Y363" s="1">
        <v>52.34</v>
      </c>
      <c r="Z363" s="1">
        <v>64.27</v>
      </c>
      <c r="AA363" s="1">
        <v>52.68</v>
      </c>
      <c r="AB363" s="1">
        <v>17.91</v>
      </c>
      <c r="AC363" s="1">
        <v>45.76</v>
      </c>
      <c r="AD363" s="1">
        <v>39.39</v>
      </c>
      <c r="AE363" s="1">
        <v>47.97</v>
      </c>
      <c r="AF363" s="1">
        <v>90.64</v>
      </c>
      <c r="AG363" s="1">
        <v>91.13</v>
      </c>
      <c r="AH363" s="1">
        <v>66.8</v>
      </c>
      <c r="AI363" s="1">
        <v>11.76</v>
      </c>
      <c r="AJ363" s="1">
        <v>6.641</v>
      </c>
      <c r="AK363" s="1">
        <v>48.81</v>
      </c>
      <c r="AL363" s="1">
        <v>28.55</v>
      </c>
      <c r="AM363" s="1">
        <v>27.09</v>
      </c>
      <c r="AN363" s="1">
        <v>110.7</v>
      </c>
      <c r="AO363" s="1">
        <v>9.1769999999999996</v>
      </c>
      <c r="AP363" s="1">
        <v>108.4</v>
      </c>
      <c r="AQ363" s="75">
        <v>97.26</v>
      </c>
      <c r="AR363" s="1"/>
      <c r="AT363" s="1" t="s">
        <v>496</v>
      </c>
      <c r="AU363" s="1">
        <v>23.59</v>
      </c>
      <c r="AV363" s="1">
        <v>18.850000000000001</v>
      </c>
      <c r="AW363" s="1">
        <v>7.82</v>
      </c>
      <c r="AX363" s="1">
        <v>3.59</v>
      </c>
      <c r="AY363" s="1">
        <v>33.159999999999997</v>
      </c>
      <c r="AZ363" s="1">
        <v>62.29</v>
      </c>
      <c r="BA363" s="1">
        <v>6.6029999999999998</v>
      </c>
      <c r="BB363" s="1">
        <v>34.229999999999997</v>
      </c>
      <c r="BC363" s="1">
        <v>5.609</v>
      </c>
      <c r="BD363" s="1">
        <v>5.53</v>
      </c>
      <c r="BE363" s="1">
        <v>32.78</v>
      </c>
      <c r="BF363" s="74">
        <v>38.49</v>
      </c>
      <c r="BI363" s="1" t="s">
        <v>496</v>
      </c>
      <c r="BJ363" s="1">
        <v>11.38</v>
      </c>
      <c r="BK363" s="1">
        <v>27.61</v>
      </c>
      <c r="BL363" s="1">
        <v>29.78</v>
      </c>
      <c r="BM363" s="1">
        <v>22.68</v>
      </c>
      <c r="BN363" s="1">
        <v>12.63</v>
      </c>
      <c r="BO363" s="1">
        <v>13.21</v>
      </c>
      <c r="BP363" s="1">
        <v>6.25</v>
      </c>
      <c r="BQ363" s="1">
        <v>13.44</v>
      </c>
      <c r="BR363" s="1">
        <v>14.92</v>
      </c>
      <c r="BS363" s="1">
        <v>15.5</v>
      </c>
      <c r="BT363" s="1">
        <v>40.549999999999997</v>
      </c>
      <c r="BU363" s="1">
        <v>18.23</v>
      </c>
      <c r="BV363" s="1">
        <v>50.31</v>
      </c>
      <c r="BW363" s="1">
        <v>24.42</v>
      </c>
      <c r="BX363" s="1">
        <v>21.16</v>
      </c>
      <c r="BY363" s="1">
        <v>5.7859999999999996</v>
      </c>
      <c r="BZ363" s="1">
        <v>46.9</v>
      </c>
      <c r="CA363" s="1">
        <v>4.5389999999999997</v>
      </c>
      <c r="CB363" s="1">
        <v>18.829999999999998</v>
      </c>
      <c r="CC363" s="1">
        <v>13.22</v>
      </c>
      <c r="CD363" s="1">
        <v>14.9</v>
      </c>
      <c r="CE363" s="1">
        <v>53.46</v>
      </c>
      <c r="CF363" s="1">
        <v>35.380000000000003</v>
      </c>
      <c r="CG363" s="1">
        <v>38.299999999999997</v>
      </c>
      <c r="CH363" s="1">
        <v>9.9649999999999999</v>
      </c>
      <c r="CI363" s="1"/>
      <c r="CJ363" s="1"/>
      <c r="CK363" s="1" t="s">
        <v>496</v>
      </c>
      <c r="CL363" s="1">
        <v>0.8337</v>
      </c>
      <c r="CM363" s="1">
        <v>0.2359</v>
      </c>
      <c r="CN363" s="1">
        <v>1.298</v>
      </c>
      <c r="CO363" s="1">
        <v>1.296</v>
      </c>
      <c r="CP363" s="1">
        <v>4.5060000000000002</v>
      </c>
      <c r="CQ363" s="1">
        <v>1.0129999999999999</v>
      </c>
      <c r="CR363" s="1">
        <v>9.7140000000000004</v>
      </c>
      <c r="CS363" s="1">
        <v>2.9060000000000001</v>
      </c>
      <c r="CT363" s="1">
        <v>18.510000000000002</v>
      </c>
    </row>
    <row r="364" spans="1:98" x14ac:dyDescent="0.2">
      <c r="B364" s="39"/>
      <c r="C364" s="76"/>
    </row>
    <row r="365" spans="1:98" x14ac:dyDescent="0.2">
      <c r="B365" s="39"/>
      <c r="C365" s="76"/>
    </row>
    <row r="366" spans="1:98" x14ac:dyDescent="0.2">
      <c r="B366" s="39"/>
      <c r="C366" s="76"/>
    </row>
    <row r="367" spans="1:98" x14ac:dyDescent="0.2">
      <c r="B367" s="39"/>
      <c r="C367" s="76"/>
    </row>
    <row r="368" spans="1:98" ht="24" x14ac:dyDescent="0.3">
      <c r="A368" s="26" t="s">
        <v>497</v>
      </c>
    </row>
    <row r="369" spans="1:98" x14ac:dyDescent="0.2">
      <c r="A369" t="s">
        <v>477</v>
      </c>
      <c r="B369" s="39"/>
      <c r="C369" s="1" t="s">
        <v>493</v>
      </c>
      <c r="AU369" s="1" t="s">
        <v>363</v>
      </c>
      <c r="BJ369" s="1" t="s">
        <v>439</v>
      </c>
      <c r="CL369" s="1" t="s">
        <v>440</v>
      </c>
    </row>
    <row r="370" spans="1:98" ht="19" x14ac:dyDescent="0.25">
      <c r="A370" s="24" t="s">
        <v>494</v>
      </c>
      <c r="C370" s="24" t="s">
        <v>318</v>
      </c>
      <c r="AU370" s="1" t="s">
        <v>361</v>
      </c>
      <c r="BJ370" s="1" t="s">
        <v>234</v>
      </c>
      <c r="CL370" s="1" t="s">
        <v>419</v>
      </c>
    </row>
    <row r="371" spans="1:98" x14ac:dyDescent="0.2">
      <c r="A371" s="1" t="s">
        <v>466</v>
      </c>
      <c r="B371" s="1" t="s">
        <v>467</v>
      </c>
      <c r="C371" s="1" t="s">
        <v>319</v>
      </c>
      <c r="D371" s="1" t="s">
        <v>321</v>
      </c>
      <c r="E371" s="1" t="s">
        <v>322</v>
      </c>
      <c r="F371" s="1" t="s">
        <v>323</v>
      </c>
      <c r="G371" s="1" t="s">
        <v>324</v>
      </c>
      <c r="H371" s="1" t="s">
        <v>325</v>
      </c>
      <c r="I371" s="1" t="s">
        <v>326</v>
      </c>
      <c r="J371" s="1" t="s">
        <v>327</v>
      </c>
      <c r="K371" s="1" t="s">
        <v>328</v>
      </c>
      <c r="L371" s="1" t="s">
        <v>329</v>
      </c>
      <c r="M371" s="1" t="s">
        <v>330</v>
      </c>
      <c r="N371" s="1" t="s">
        <v>436</v>
      </c>
      <c r="O371" s="1" t="s">
        <v>437</v>
      </c>
      <c r="P371" s="1" t="s">
        <v>332</v>
      </c>
      <c r="Q371" s="1" t="s">
        <v>333</v>
      </c>
      <c r="R371" s="1" t="s">
        <v>334</v>
      </c>
      <c r="S371" s="1" t="s">
        <v>335</v>
      </c>
      <c r="T371" s="1" t="s">
        <v>336</v>
      </c>
      <c r="U371" s="1" t="s">
        <v>337</v>
      </c>
      <c r="V371" s="1" t="s">
        <v>338</v>
      </c>
      <c r="W371" s="1" t="s">
        <v>340</v>
      </c>
      <c r="X371" s="1" t="s">
        <v>341</v>
      </c>
      <c r="Y371" s="1" t="s">
        <v>342</v>
      </c>
      <c r="Z371" s="1" t="s">
        <v>343</v>
      </c>
      <c r="AA371" s="1" t="s">
        <v>344</v>
      </c>
      <c r="AB371" s="1" t="s">
        <v>345</v>
      </c>
      <c r="AC371" s="1" t="s">
        <v>346</v>
      </c>
      <c r="AD371" s="1" t="s">
        <v>347</v>
      </c>
      <c r="AE371" s="1" t="s">
        <v>348</v>
      </c>
      <c r="AF371" s="1" t="s">
        <v>349</v>
      </c>
      <c r="AG371" s="1" t="s">
        <v>350</v>
      </c>
      <c r="AH371" s="1" t="s">
        <v>351</v>
      </c>
      <c r="AI371" s="1" t="s">
        <v>352</v>
      </c>
      <c r="AJ371" s="1" t="s">
        <v>353</v>
      </c>
      <c r="AK371" s="1" t="s">
        <v>354</v>
      </c>
      <c r="AL371" s="1" t="s">
        <v>355</v>
      </c>
      <c r="AM371" s="1" t="s">
        <v>356</v>
      </c>
      <c r="AN371" s="1" t="s">
        <v>357</v>
      </c>
      <c r="AO371" s="1" t="s">
        <v>358</v>
      </c>
      <c r="AP371" s="1" t="s">
        <v>359</v>
      </c>
      <c r="AQ371" s="1" t="s">
        <v>360</v>
      </c>
      <c r="AR371" s="1"/>
      <c r="AS371" s="1" t="s">
        <v>466</v>
      </c>
      <c r="AT371" s="1" t="s">
        <v>467</v>
      </c>
      <c r="AU371" s="1" t="s">
        <v>362</v>
      </c>
      <c r="AV371" s="1" t="s">
        <v>364</v>
      </c>
      <c r="AW371" s="1" t="s">
        <v>365</v>
      </c>
      <c r="AX371" s="1" t="s">
        <v>366</v>
      </c>
      <c r="AY371" s="1" t="s">
        <v>367</v>
      </c>
      <c r="AZ371" s="1" t="s">
        <v>368</v>
      </c>
      <c r="BA371" s="1" t="s">
        <v>369</v>
      </c>
      <c r="BB371" s="1" t="s">
        <v>370</v>
      </c>
      <c r="BC371" s="1" t="s">
        <v>372</v>
      </c>
      <c r="BD371" s="1" t="s">
        <v>373</v>
      </c>
      <c r="BE371" s="1" t="s">
        <v>374</v>
      </c>
      <c r="BF371" s="1" t="s">
        <v>614</v>
      </c>
      <c r="BG371" s="1"/>
      <c r="BH371" s="1" t="s">
        <v>466</v>
      </c>
      <c r="BI371" s="1" t="s">
        <v>467</v>
      </c>
      <c r="BJ371" s="1" t="s">
        <v>376</v>
      </c>
      <c r="BK371" s="1" t="s">
        <v>378</v>
      </c>
      <c r="BL371" s="1" t="s">
        <v>380</v>
      </c>
      <c r="BM371" s="1" t="s">
        <v>381</v>
      </c>
      <c r="BN371" s="1" t="s">
        <v>383</v>
      </c>
      <c r="BO371" s="1" t="s">
        <v>385</v>
      </c>
      <c r="BP371" s="1" t="s">
        <v>386</v>
      </c>
      <c r="BQ371" s="1" t="s">
        <v>387</v>
      </c>
      <c r="BR371" s="1" t="s">
        <v>388</v>
      </c>
      <c r="BS371" s="1" t="s">
        <v>389</v>
      </c>
      <c r="BT371" s="1" t="s">
        <v>391</v>
      </c>
      <c r="BU371" s="1" t="s">
        <v>393</v>
      </c>
      <c r="BV371" s="1" t="s">
        <v>395</v>
      </c>
      <c r="BW371" s="1" t="s">
        <v>396</v>
      </c>
      <c r="BX371" s="1" t="s">
        <v>398</v>
      </c>
      <c r="BY371" s="1" t="s">
        <v>399</v>
      </c>
      <c r="BZ371" s="1" t="s">
        <v>401</v>
      </c>
      <c r="CA371" s="1" t="s">
        <v>403</v>
      </c>
      <c r="CB371" s="1" t="s">
        <v>405</v>
      </c>
      <c r="CC371" s="1" t="s">
        <v>407</v>
      </c>
      <c r="CD371" s="1" t="s">
        <v>409</v>
      </c>
      <c r="CE371" s="1" t="s">
        <v>410</v>
      </c>
      <c r="CF371" s="1" t="s">
        <v>412</v>
      </c>
      <c r="CG371" s="1" t="s">
        <v>414</v>
      </c>
      <c r="CH371" s="1" t="s">
        <v>415</v>
      </c>
      <c r="CI371" s="1"/>
      <c r="CJ371" s="1" t="s">
        <v>466</v>
      </c>
      <c r="CK371" s="1" t="s">
        <v>467</v>
      </c>
      <c r="CL371" s="1" t="s">
        <v>420</v>
      </c>
      <c r="CM371" s="1" t="s">
        <v>422</v>
      </c>
      <c r="CN371" s="1" t="s">
        <v>423</v>
      </c>
      <c r="CO371" s="1" t="s">
        <v>424</v>
      </c>
      <c r="CP371" s="1" t="s">
        <v>425</v>
      </c>
      <c r="CQ371" s="1" t="s">
        <v>427</v>
      </c>
      <c r="CR371" s="1" t="s">
        <v>429</v>
      </c>
      <c r="CS371" s="1" t="s">
        <v>431</v>
      </c>
      <c r="CT371" s="1" t="s">
        <v>432</v>
      </c>
    </row>
    <row r="372" spans="1:98" x14ac:dyDescent="0.2">
      <c r="A372" s="18">
        <v>81</v>
      </c>
      <c r="B372" s="18" t="s">
        <v>472</v>
      </c>
      <c r="C372" s="18">
        <v>0.11033552631578947</v>
      </c>
      <c r="D372" s="18">
        <v>0.10686743515850143</v>
      </c>
      <c r="E372" s="18">
        <v>8.4484721161191739E-2</v>
      </c>
      <c r="F372" s="18">
        <v>9.8960278053624631E-2</v>
      </c>
      <c r="G372" s="18">
        <v>0.1708110599078341</v>
      </c>
      <c r="H372" s="18">
        <v>0.24806555748696296</v>
      </c>
      <c r="I372" s="18">
        <v>0.25345750452079568</v>
      </c>
      <c r="J372" s="18">
        <v>6.1599607072691548E-2</v>
      </c>
      <c r="K372" s="18">
        <v>0.14188025594149908</v>
      </c>
      <c r="L372" s="18">
        <v>0.24932616707616709</v>
      </c>
      <c r="M372" s="18">
        <v>0.18605710814094778</v>
      </c>
      <c r="N372" s="18">
        <v>9.4920863309352524E-2</v>
      </c>
      <c r="O372" s="18">
        <v>0.9499433962264151</v>
      </c>
      <c r="P372" s="18">
        <v>9.913053435114505E-2</v>
      </c>
      <c r="Q372" s="18">
        <v>8.7485834840265217E-2</v>
      </c>
      <c r="R372" s="18">
        <v>5.920706521739131E-2</v>
      </c>
      <c r="S372" s="18">
        <v>6.4954597701149433E-2</v>
      </c>
      <c r="T372" s="18">
        <v>0.17507816901408449</v>
      </c>
      <c r="U372" s="18">
        <v>0.2470620094191523</v>
      </c>
      <c r="V372" s="18">
        <v>8.230956175298805E-2</v>
      </c>
      <c r="W372" s="18">
        <v>0.24789486552567236</v>
      </c>
      <c r="X372" s="18">
        <v>0.26436486486486482</v>
      </c>
      <c r="Y372" s="18">
        <v>0.32045307262569839</v>
      </c>
      <c r="Z372" s="18">
        <v>7.7660276338514689E-2</v>
      </c>
      <c r="AA372" s="18">
        <v>0.12425870786516853</v>
      </c>
      <c r="AB372" s="18">
        <v>3.3873349633251837E-2</v>
      </c>
      <c r="AC372" s="18">
        <v>5.2884615384615384E-2</v>
      </c>
      <c r="AD372" s="18">
        <v>3.8830284788145403E-2</v>
      </c>
      <c r="AE372" s="18">
        <v>0.40406708860759494</v>
      </c>
      <c r="AF372" s="18">
        <v>0.15522857142857144</v>
      </c>
      <c r="AG372" s="18">
        <v>0.17909368421052632</v>
      </c>
      <c r="AH372" s="18">
        <v>0.1124240788983997</v>
      </c>
      <c r="AI372" s="18">
        <v>0.12750450819672132</v>
      </c>
      <c r="AJ372" s="18">
        <v>0.34980645161290319</v>
      </c>
      <c r="AK372" s="18">
        <v>9.6182352941176469E-2</v>
      </c>
      <c r="AL372" s="18">
        <v>0.46682083333333335</v>
      </c>
      <c r="AM372" s="18">
        <v>4.8299572649572652E-2</v>
      </c>
      <c r="AN372" s="18">
        <v>0.27585349397590364</v>
      </c>
      <c r="AO372" s="18">
        <v>5.4092581602373881E-2</v>
      </c>
      <c r="AP372" s="18">
        <v>9.6620247678018578E-2</v>
      </c>
      <c r="AQ372" s="18">
        <v>7.4654865181711605E-2</v>
      </c>
      <c r="AS372" s="18">
        <v>81</v>
      </c>
      <c r="AT372" s="18" t="s">
        <v>472</v>
      </c>
      <c r="AU372" s="18">
        <v>5.3990950226244346E-2</v>
      </c>
      <c r="AV372" s="18">
        <v>0.10830347091932459</v>
      </c>
      <c r="AW372" s="18">
        <v>9.0293404094010613E-2</v>
      </c>
      <c r="AX372" s="18">
        <v>0.35942492012779553</v>
      </c>
      <c r="AY372" s="18">
        <v>0.12764062005694402</v>
      </c>
      <c r="AZ372" s="18">
        <v>0.10571408199643495</v>
      </c>
      <c r="BA372" s="18">
        <v>7.9493880489560839E-2</v>
      </c>
      <c r="BB372" s="18">
        <v>5.9330499177180474E-2</v>
      </c>
      <c r="BC372" s="18">
        <v>6.8586419753086408E-2</v>
      </c>
      <c r="BD372" s="18">
        <v>0.57274226804123707</v>
      </c>
      <c r="BE372" s="18">
        <v>0.25769759036144574</v>
      </c>
      <c r="BF372" s="18">
        <v>0.15071999999999999</v>
      </c>
      <c r="BH372" s="18">
        <v>81</v>
      </c>
      <c r="BI372" s="18" t="s">
        <v>472</v>
      </c>
      <c r="BJ372" s="18">
        <v>0.38563380281690141</v>
      </c>
      <c r="BK372" s="18">
        <v>0.12284864130434785</v>
      </c>
      <c r="BL372" s="18">
        <v>0.19690569620253168</v>
      </c>
      <c r="BM372" s="18">
        <v>0.12983105590062108</v>
      </c>
      <c r="BN372" s="18">
        <v>0.41241428571428568</v>
      </c>
      <c r="BO372" s="18">
        <v>0.74259854014598536</v>
      </c>
      <c r="BP372" s="18">
        <v>0.48611162790697676</v>
      </c>
      <c r="BQ372" s="18">
        <v>0.24212413793103446</v>
      </c>
      <c r="BR372" s="18">
        <v>0.14950835073068891</v>
      </c>
      <c r="BS372" s="18">
        <v>0.14001440144014402</v>
      </c>
      <c r="BT372" s="18">
        <v>0.24848845731037006</v>
      </c>
      <c r="BU372" s="18">
        <v>0.63681207133058981</v>
      </c>
      <c r="BV372" s="18">
        <v>9.226250251054427E-2</v>
      </c>
      <c r="BW372" s="18">
        <v>0.27584685505925249</v>
      </c>
      <c r="BX372" s="18">
        <v>0.13621794871794871</v>
      </c>
      <c r="BY372" s="18">
        <v>0.11965846153846155</v>
      </c>
      <c r="BZ372" s="18">
        <v>0.25123509615384609</v>
      </c>
      <c r="CA372" s="18">
        <v>0.13277693474962063</v>
      </c>
      <c r="CB372" s="18">
        <v>0.16875895196506552</v>
      </c>
      <c r="CC372" s="18">
        <v>0.19444434782608697</v>
      </c>
      <c r="CD372" s="18">
        <v>0.21162586206896553</v>
      </c>
      <c r="CE372" s="18">
        <v>0.22858809523809523</v>
      </c>
      <c r="CF372" s="18">
        <v>2.732160583941606E-2</v>
      </c>
      <c r="CG372" s="18">
        <v>0.11463522388059701</v>
      </c>
      <c r="CH372" s="18">
        <v>4.3433251576734409E-2</v>
      </c>
      <c r="CJ372" s="18">
        <v>81</v>
      </c>
      <c r="CK372" s="18" t="s">
        <v>472</v>
      </c>
      <c r="CL372" s="18">
        <v>2.0517500000000002</v>
      </c>
      <c r="CM372" s="18">
        <v>1.6262025316455695</v>
      </c>
      <c r="CN372" s="18">
        <v>1.3412017167381973</v>
      </c>
      <c r="CO372" s="18">
        <v>0.37137391304347833</v>
      </c>
      <c r="CP372" s="18">
        <v>4.5743775933609954E-2</v>
      </c>
      <c r="CQ372" s="18">
        <v>1.4880714285714285</v>
      </c>
      <c r="CR372" s="18">
        <v>0.36975190839694655</v>
      </c>
      <c r="CS372" s="18">
        <v>0.33770776255707763</v>
      </c>
      <c r="CT372" s="18">
        <v>4.4877252584933532E-2</v>
      </c>
    </row>
    <row r="373" spans="1:98" x14ac:dyDescent="0.2">
      <c r="A373" s="18">
        <v>82</v>
      </c>
      <c r="B373" s="18" t="s">
        <v>472</v>
      </c>
      <c r="C373" s="18">
        <v>0.12849342105263159</v>
      </c>
      <c r="D373" s="18">
        <v>0.11257060518731989</v>
      </c>
      <c r="E373" s="18">
        <v>8.7535141329258992E-2</v>
      </c>
      <c r="F373" s="18">
        <v>0.15516385302879843</v>
      </c>
      <c r="G373" s="18">
        <v>0.13800921658986173</v>
      </c>
      <c r="H373" s="18">
        <v>0.266426620312888</v>
      </c>
      <c r="I373" s="18">
        <v>0.34533875828812538</v>
      </c>
      <c r="J373" s="18">
        <v>8.5952848722986253E-2</v>
      </c>
      <c r="K373" s="18">
        <v>0.2503775137111518</v>
      </c>
      <c r="L373" s="18">
        <v>0.34551597051597049</v>
      </c>
      <c r="M373" s="18">
        <v>0.29743803159173754</v>
      </c>
      <c r="N373" s="18">
        <v>9.7424460431654689E-2</v>
      </c>
      <c r="O373" s="18">
        <v>1.0547735849056603</v>
      </c>
      <c r="P373" s="18">
        <v>9.4890076335877871E-2</v>
      </c>
      <c r="Q373" s="18">
        <v>7.7439421338155512E-2</v>
      </c>
      <c r="R373" s="18">
        <v>6.5245788043478262E-2</v>
      </c>
      <c r="S373" s="18">
        <v>7.0342528735632195E-2</v>
      </c>
      <c r="T373" s="18">
        <v>0.2127348591549296</v>
      </c>
      <c r="U373" s="18">
        <v>0.29230455259026689</v>
      </c>
      <c r="V373" s="18">
        <v>8.4038844621513953E-2</v>
      </c>
      <c r="W373" s="18">
        <v>0.33109290953545234</v>
      </c>
      <c r="X373" s="18">
        <v>0.34504779169413319</v>
      </c>
      <c r="Y373" s="18">
        <v>0.34043296089385477</v>
      </c>
      <c r="Z373" s="18">
        <v>7.4661830742659752E-2</v>
      </c>
      <c r="AA373" s="18">
        <v>0.14776460674157305</v>
      </c>
      <c r="AB373" s="18">
        <v>2.8015403422982886E-2</v>
      </c>
      <c r="AC373" s="18">
        <v>5.837912087912088E-2</v>
      </c>
      <c r="AD373" s="18">
        <v>4.5824727946283866E-2</v>
      </c>
      <c r="AE373" s="18">
        <v>0.41315063291139237</v>
      </c>
      <c r="AF373" s="18">
        <v>0.17288151260504203</v>
      </c>
      <c r="AG373" s="18">
        <v>0.23209052631578947</v>
      </c>
      <c r="AH373" s="18">
        <v>9.562504652028285E-2</v>
      </c>
      <c r="AI373" s="18">
        <v>0.1280737704918033</v>
      </c>
      <c r="AJ373" s="18">
        <v>0.28432506203473945</v>
      </c>
      <c r="AK373" s="18">
        <v>0.10305267379679145</v>
      </c>
      <c r="AL373" s="18">
        <v>0.43209861111111114</v>
      </c>
      <c r="AM373" s="18">
        <v>5.3418803418803416E-2</v>
      </c>
      <c r="AN373" s="18">
        <v>0.88980915662650606</v>
      </c>
      <c r="AO373" s="18">
        <v>8.9638872403560818E-2</v>
      </c>
      <c r="AP373" s="18">
        <v>9.5459256965944261E-2</v>
      </c>
      <c r="AQ373" s="18">
        <v>0.10502145369284877</v>
      </c>
      <c r="AS373" s="18">
        <v>82</v>
      </c>
      <c r="AT373" s="18" t="s">
        <v>472</v>
      </c>
      <c r="AU373" s="18">
        <v>7.0701357466063361E-2</v>
      </c>
      <c r="AV373" s="18">
        <v>0.11970356472795497</v>
      </c>
      <c r="AW373" s="18">
        <v>0.16584533737680063</v>
      </c>
      <c r="AX373" s="18">
        <v>0.51473162939297123</v>
      </c>
      <c r="AY373" s="18">
        <v>0.17959759569756406</v>
      </c>
      <c r="AZ373" s="18">
        <v>0.16525561497326205</v>
      </c>
      <c r="BA373" s="18">
        <v>0.1429884809215263</v>
      </c>
      <c r="BB373" s="18">
        <v>9.4281404278661551E-2</v>
      </c>
      <c r="BC373" s="18">
        <v>0.1314588477366255</v>
      </c>
      <c r="BD373" s="18">
        <v>0.54768041237113407</v>
      </c>
      <c r="BE373" s="18">
        <v>0.34513012048192765</v>
      </c>
      <c r="BF373" s="18">
        <v>0.15637851851851853</v>
      </c>
      <c r="BH373" s="18">
        <v>82</v>
      </c>
      <c r="BI373" s="18" t="s">
        <v>472</v>
      </c>
      <c r="BJ373" s="18">
        <v>0.3374401408450704</v>
      </c>
      <c r="BK373" s="18">
        <v>0.13728478260869567</v>
      </c>
      <c r="BL373" s="18">
        <v>0.22745253164556961</v>
      </c>
      <c r="BM373" s="18">
        <v>0.11085217391304346</v>
      </c>
      <c r="BN373" s="18">
        <v>0.40957959183673465</v>
      </c>
      <c r="BO373" s="18">
        <v>0.72739233576642337</v>
      </c>
      <c r="BP373" s="18">
        <v>0.48449767441860464</v>
      </c>
      <c r="BQ373" s="18">
        <v>0.21950804597701148</v>
      </c>
      <c r="BR373" s="18">
        <v>0.16817432150313152</v>
      </c>
      <c r="BS373" s="18">
        <v>0.22033483348334834</v>
      </c>
      <c r="BT373" s="18">
        <v>0.33971528032246245</v>
      </c>
      <c r="BU373" s="18">
        <v>0.8001824417009602</v>
      </c>
      <c r="BV373" s="18">
        <v>7.0085961036352673E-2</v>
      </c>
      <c r="BW373" s="18">
        <v>0.25875478577939837</v>
      </c>
      <c r="BX373" s="18">
        <v>0.17742673992673991</v>
      </c>
      <c r="BY373" s="18">
        <v>0.16025692307692307</v>
      </c>
      <c r="BZ373" s="18">
        <v>0.27043269230769235</v>
      </c>
      <c r="CA373" s="18">
        <v>0.26871471927162366</v>
      </c>
      <c r="CB373" s="18">
        <v>0.13418864628820962</v>
      </c>
      <c r="CC373" s="18">
        <v>0.20380434782608695</v>
      </c>
      <c r="CD373" s="18">
        <v>0.25143706896551726</v>
      </c>
      <c r="CE373" s="18">
        <v>0.24181547619047619</v>
      </c>
      <c r="CF373" s="18">
        <v>4.7901459854014596E-2</v>
      </c>
      <c r="CG373" s="18">
        <v>0.12593283582089554</v>
      </c>
      <c r="CH373" s="18">
        <v>4.1060791871058162E-2</v>
      </c>
      <c r="CJ373" s="18">
        <v>82</v>
      </c>
      <c r="CK373" s="18" t="s">
        <v>472</v>
      </c>
      <c r="CL373" s="18">
        <v>1.716375</v>
      </c>
      <c r="CM373" s="18">
        <v>1.3625316455696201</v>
      </c>
      <c r="CN373" s="18">
        <v>1.3114163090128756</v>
      </c>
      <c r="CO373" s="18">
        <v>0.27173913043478265</v>
      </c>
      <c r="CP373" s="18">
        <v>6.3753112033195017E-2</v>
      </c>
      <c r="CQ373" s="18">
        <v>1.5624999999999996</v>
      </c>
      <c r="CR373" s="18">
        <v>0.35252290076335879</v>
      </c>
      <c r="CS373" s="18">
        <v>0.36466210045662101</v>
      </c>
      <c r="CT373" s="18">
        <v>6.6931314623338262E-2</v>
      </c>
    </row>
    <row r="374" spans="1:98" x14ac:dyDescent="0.2">
      <c r="A374" s="18">
        <v>83</v>
      </c>
      <c r="B374" s="18" t="s">
        <v>472</v>
      </c>
      <c r="C374" s="18">
        <v>0.11821381578947369</v>
      </c>
      <c r="D374" s="18">
        <v>0.14859365994236307</v>
      </c>
      <c r="E374" s="18">
        <v>6.963025210084034E-2</v>
      </c>
      <c r="F374" s="18">
        <v>0.10344289970208539</v>
      </c>
      <c r="G374" s="18">
        <v>0.20401267281105989</v>
      </c>
      <c r="H374" s="18">
        <v>0.29746709709461133</v>
      </c>
      <c r="I374" s="18">
        <v>0.23545810729355035</v>
      </c>
      <c r="J374" s="18">
        <v>0.12585952848722987</v>
      </c>
      <c r="K374" s="18">
        <v>0.26826142595978064</v>
      </c>
      <c r="L374" s="18">
        <v>0.79660626535626533</v>
      </c>
      <c r="M374" s="18">
        <v>0.351230255164034</v>
      </c>
      <c r="N374" s="18">
        <v>0.37969784172661869</v>
      </c>
      <c r="O374" s="18">
        <v>3.891509433962264</v>
      </c>
      <c r="P374" s="18">
        <v>0.19985190839694655</v>
      </c>
      <c r="Q374" s="18">
        <v>0.32231585292344789</v>
      </c>
      <c r="R374" s="18">
        <v>8.954184782608697E-2</v>
      </c>
      <c r="S374" s="18">
        <v>0.14068477011494254</v>
      </c>
      <c r="T374" s="18">
        <v>0.25491478873239437</v>
      </c>
      <c r="U374" s="18">
        <v>1.5800792778649924</v>
      </c>
      <c r="V374" s="18">
        <v>0.38076852589641441</v>
      </c>
      <c r="W374" s="18">
        <v>0.35655990220048894</v>
      </c>
      <c r="X374" s="18">
        <v>0.87206097560975604</v>
      </c>
      <c r="Y374" s="18">
        <v>1.053305586592179</v>
      </c>
      <c r="Z374" s="18">
        <v>0.25187098445595857</v>
      </c>
      <c r="AA374" s="18">
        <v>0.9085323033707865</v>
      </c>
      <c r="AB374" s="18">
        <v>0.11842909535452323</v>
      </c>
      <c r="AC374" s="18">
        <v>0.2083334065934066</v>
      </c>
      <c r="AD374" s="18">
        <v>0.17485714285714285</v>
      </c>
      <c r="AE374" s="18">
        <v>0.73180379746835444</v>
      </c>
      <c r="AF374" s="18">
        <v>0.62368697478991597</v>
      </c>
      <c r="AG374" s="18">
        <v>0.80957614035087722</v>
      </c>
      <c r="AH374" s="18">
        <v>0.21631931522143658</v>
      </c>
      <c r="AI374" s="18">
        <v>0.10672827868852459</v>
      </c>
      <c r="AJ374" s="18">
        <v>0.71081389578163767</v>
      </c>
      <c r="AK374" s="18">
        <v>0.15736417112299467</v>
      </c>
      <c r="AL374" s="18">
        <v>0.81018472222222215</v>
      </c>
      <c r="AM374" s="18">
        <v>8.0128205128205135E-2</v>
      </c>
      <c r="AN374" s="18">
        <v>0.94001012048192778</v>
      </c>
      <c r="AO374" s="18">
        <v>0.17773234421364983</v>
      </c>
      <c r="AP374" s="18">
        <v>8.1914365325077385E-2</v>
      </c>
      <c r="AQ374" s="18">
        <v>0.3767341148886284</v>
      </c>
      <c r="AS374" s="18">
        <v>83</v>
      </c>
      <c r="AT374" s="18" t="s">
        <v>472</v>
      </c>
      <c r="AU374" s="18">
        <v>8.141176470588235E-2</v>
      </c>
      <c r="AV374" s="18">
        <v>0.11726078799249531</v>
      </c>
      <c r="AW374" s="18">
        <v>0.11846095526914328</v>
      </c>
      <c r="AX374" s="18">
        <v>0.38161022364217251</v>
      </c>
      <c r="AY374" s="18">
        <v>0.17465453970262573</v>
      </c>
      <c r="AZ374" s="18">
        <v>0.15411479500891265</v>
      </c>
      <c r="BA374" s="18">
        <v>0.10724118070554356</v>
      </c>
      <c r="BB374" s="18">
        <v>0.17427783872737246</v>
      </c>
      <c r="BC374" s="18">
        <v>0.2257654320987654</v>
      </c>
      <c r="BD374" s="18">
        <v>1.8399175257731957</v>
      </c>
      <c r="BE374" s="18">
        <v>1.4181722891566264</v>
      </c>
      <c r="BF374" s="18">
        <v>0.5234051851851852</v>
      </c>
      <c r="BH374" s="18">
        <v>83</v>
      </c>
      <c r="BI374" s="18" t="s">
        <v>472</v>
      </c>
      <c r="BJ374" s="18">
        <v>0.35211267605633806</v>
      </c>
      <c r="BK374" s="18">
        <v>0.12454701086956523</v>
      </c>
      <c r="BL374" s="18">
        <v>0.19119177215189873</v>
      </c>
      <c r="BM374" s="18">
        <v>0.22213602484472048</v>
      </c>
      <c r="BN374" s="18">
        <v>0.97789183673469371</v>
      </c>
      <c r="BO374" s="18">
        <v>0.77934854014598531</v>
      </c>
      <c r="BP374" s="18">
        <v>0.79941860465116277</v>
      </c>
      <c r="BQ374" s="18">
        <v>0.69444444444444442</v>
      </c>
      <c r="BR374" s="18">
        <v>0.1884712943632568</v>
      </c>
      <c r="BS374" s="18">
        <v>0.26721422142214224</v>
      </c>
      <c r="BT374" s="18">
        <v>0.62217552216929273</v>
      </c>
      <c r="BU374" s="18">
        <v>1.2002743484224967</v>
      </c>
      <c r="BV374" s="18">
        <v>0.17992227354890539</v>
      </c>
      <c r="BW374" s="18">
        <v>0.7572734731084777</v>
      </c>
      <c r="BX374" s="18">
        <v>0.25946263736263736</v>
      </c>
      <c r="BY374" s="18">
        <v>0.20833384615384617</v>
      </c>
      <c r="BZ374" s="18">
        <v>0.71113798076923074</v>
      </c>
      <c r="CA374" s="18">
        <v>0.29242488619119877</v>
      </c>
      <c r="CB374" s="18">
        <v>0.16375545851528384</v>
      </c>
      <c r="CC374" s="18">
        <v>0.37137652173913044</v>
      </c>
      <c r="CD374" s="18">
        <v>0.37266551724137936</v>
      </c>
      <c r="CE374" s="18">
        <v>0.79675119047619047</v>
      </c>
      <c r="CF374" s="18">
        <v>0.13153897810218979</v>
      </c>
      <c r="CG374" s="18">
        <v>0.22854477611940299</v>
      </c>
      <c r="CH374" s="18">
        <v>6.6609670637701471E-2</v>
      </c>
      <c r="CJ374" s="18">
        <v>83</v>
      </c>
      <c r="CK374" s="18" t="s">
        <v>472</v>
      </c>
      <c r="CL374" s="18">
        <v>1.9728749999999997</v>
      </c>
      <c r="CM374" s="18">
        <v>1.1867088607594936</v>
      </c>
      <c r="CN374" s="18">
        <v>1.4604291845493564</v>
      </c>
      <c r="CO374" s="18">
        <v>0.34420000000000001</v>
      </c>
      <c r="CP374" s="18">
        <v>8.9686721991701246E-2</v>
      </c>
      <c r="CQ374" s="18">
        <v>5.0843571428571419</v>
      </c>
      <c r="CR374" s="18">
        <v>0.51023282442748097</v>
      </c>
      <c r="CS374" s="18">
        <v>0.77530593607305931</v>
      </c>
      <c r="CT374" s="18">
        <v>5.2314180206794687E-2</v>
      </c>
    </row>
    <row r="375" spans="1:98" x14ac:dyDescent="0.2">
      <c r="A375" s="18">
        <v>84</v>
      </c>
      <c r="B375" s="18" t="s">
        <v>472</v>
      </c>
      <c r="C375" s="18">
        <v>0.18674671052631581</v>
      </c>
      <c r="D375" s="18">
        <v>0.11257060518731989</v>
      </c>
      <c r="E375" s="18">
        <v>0.1114083269671505</v>
      </c>
      <c r="F375" s="18">
        <v>0.12413108242303872</v>
      </c>
      <c r="G375" s="18">
        <v>0.13800921658986173</v>
      </c>
      <c r="H375" s="18">
        <v>0.29359324559225225</v>
      </c>
      <c r="I375" s="18">
        <v>0.18522724532851118</v>
      </c>
      <c r="J375" s="18">
        <v>0.36222986247544203</v>
      </c>
      <c r="K375" s="18">
        <v>0.72728702010968926</v>
      </c>
      <c r="L375" s="18">
        <v>3.0776517199017199</v>
      </c>
      <c r="M375" s="18">
        <v>0.81320899149453219</v>
      </c>
      <c r="N375" s="18">
        <v>1.3838920863309354</v>
      </c>
      <c r="O375" s="18">
        <v>3.3215377358490565</v>
      </c>
      <c r="P375" s="18">
        <v>0.66157786259541984</v>
      </c>
      <c r="Q375" s="18">
        <v>0.8371844484629295</v>
      </c>
      <c r="R375" s="18">
        <v>0.13997391304347828</v>
      </c>
      <c r="S375" s="18">
        <v>0.32028247126436787</v>
      </c>
      <c r="T375" s="18">
        <v>0.91145845070422538</v>
      </c>
      <c r="U375" s="18">
        <v>3.2460098116169545</v>
      </c>
      <c r="V375" s="18">
        <v>1.5936254980079683</v>
      </c>
      <c r="W375" s="18">
        <v>1.2988997555012225</v>
      </c>
      <c r="X375" s="18">
        <v>1.3424248516809494</v>
      </c>
      <c r="Y375" s="18">
        <v>2.6128955307262571</v>
      </c>
      <c r="Z375" s="18">
        <v>0.80238911917098443</v>
      </c>
      <c r="AA375" s="18">
        <v>1.7351356741573032</v>
      </c>
      <c r="AB375" s="18">
        <v>0.55521589242053793</v>
      </c>
      <c r="AC375" s="18">
        <v>0.88484439560439565</v>
      </c>
      <c r="AD375" s="18">
        <v>0.91166936790923825</v>
      </c>
      <c r="AE375" s="18">
        <v>1.4152603375527424</v>
      </c>
      <c r="AF375" s="18">
        <v>2.9477415966386555</v>
      </c>
      <c r="AG375" s="18">
        <v>2.487207719298246</v>
      </c>
      <c r="AH375" s="18">
        <v>0.87819947897283213</v>
      </c>
      <c r="AI375" s="18">
        <v>0.15368852459016394</v>
      </c>
      <c r="AJ375" s="18">
        <v>1.4345533498759306</v>
      </c>
      <c r="AK375" s="18">
        <v>0.94836229946524064</v>
      </c>
      <c r="AL375" s="18">
        <v>3.8271611111111112</v>
      </c>
      <c r="AM375" s="18">
        <v>0.45517264957264958</v>
      </c>
      <c r="AN375" s="18">
        <v>2.1636546987951806</v>
      </c>
      <c r="AO375" s="18">
        <v>0.18700534124629076</v>
      </c>
      <c r="AP375" s="18">
        <v>0.11222910216718265</v>
      </c>
      <c r="AQ375" s="18">
        <v>1.2211805392731536</v>
      </c>
      <c r="AS375" s="18">
        <v>84</v>
      </c>
      <c r="AT375" s="18" t="s">
        <v>472</v>
      </c>
      <c r="AU375" s="18">
        <v>7.9271493212669686E-2</v>
      </c>
      <c r="AV375" s="18">
        <v>0.11970356472795497</v>
      </c>
      <c r="AW375" s="18">
        <v>0.13425549658832447</v>
      </c>
      <c r="AX375" s="18">
        <v>0.48810862619808304</v>
      </c>
      <c r="AY375" s="18">
        <v>0.19607465991774756</v>
      </c>
      <c r="AZ375" s="18">
        <v>0.14668734402852049</v>
      </c>
      <c r="BA375" s="18">
        <v>0.23073146148308135</v>
      </c>
      <c r="BB375" s="18">
        <v>0.53140427866154694</v>
      </c>
      <c r="BC375" s="18">
        <v>1.3545946502057609</v>
      </c>
      <c r="BD375" s="18">
        <v>7.15921649484536</v>
      </c>
      <c r="BE375" s="18">
        <v>4.0160638554216863</v>
      </c>
      <c r="BF375" s="18">
        <v>2.4699074074074074</v>
      </c>
      <c r="BH375" s="18">
        <v>84</v>
      </c>
      <c r="BI375" s="18" t="s">
        <v>472</v>
      </c>
      <c r="BJ375" s="18">
        <v>0.36679577464788732</v>
      </c>
      <c r="BK375" s="18">
        <v>0.1514380434782609</v>
      </c>
      <c r="BL375" s="18">
        <v>0.21426708860759494</v>
      </c>
      <c r="BM375" s="18">
        <v>0.86266397515527937</v>
      </c>
      <c r="BN375" s="18">
        <v>2.8174612244897954</v>
      </c>
      <c r="BO375" s="18">
        <v>1.2659671532846715</v>
      </c>
      <c r="BP375" s="18">
        <v>1.7199627906976744</v>
      </c>
      <c r="BQ375" s="18">
        <v>0.87803295019157102</v>
      </c>
      <c r="BR375" s="18">
        <v>0.51032254697286017</v>
      </c>
      <c r="BS375" s="18">
        <v>0.98916111611161128</v>
      </c>
      <c r="BT375" s="18">
        <v>0.82066068156834004</v>
      </c>
      <c r="BU375" s="18">
        <v>2.0076021947873794</v>
      </c>
      <c r="BV375" s="18">
        <v>0.85044687688290821</v>
      </c>
      <c r="BW375" s="18">
        <v>1.1489667274384685</v>
      </c>
      <c r="BX375" s="18">
        <v>0.43688937728937732</v>
      </c>
      <c r="BY375" s="18">
        <v>0.3125</v>
      </c>
      <c r="BZ375" s="18">
        <v>1.85546875</v>
      </c>
      <c r="CA375" s="18">
        <v>0.26871471927162366</v>
      </c>
      <c r="CB375" s="18">
        <v>0.39801659388646288</v>
      </c>
      <c r="CC375" s="18">
        <v>0.98731913043478248</v>
      </c>
      <c r="CD375" s="18">
        <v>0.87553879310344829</v>
      </c>
      <c r="CE375" s="18">
        <v>2.6723708333333334</v>
      </c>
      <c r="CF375" s="18">
        <v>0.50790759124087581</v>
      </c>
      <c r="CG375" s="18">
        <v>0.9701492537313432</v>
      </c>
      <c r="CH375" s="18">
        <v>8.9421338472319561E-2</v>
      </c>
      <c r="CJ375" s="18">
        <v>84</v>
      </c>
      <c r="CK375" s="18" t="s">
        <v>472</v>
      </c>
      <c r="CL375" s="18">
        <v>1.6571875</v>
      </c>
      <c r="CM375" s="18">
        <v>1.3186075949367086</v>
      </c>
      <c r="CN375" s="18">
        <v>1.5498283261802572</v>
      </c>
      <c r="CO375" s="18">
        <v>0.86956521739130443</v>
      </c>
      <c r="CP375" s="18">
        <v>0.46032157676348545</v>
      </c>
      <c r="CQ375" s="18">
        <v>6.8700714285714275</v>
      </c>
      <c r="CR375" s="18">
        <v>2.2489923664122133</v>
      </c>
      <c r="CS375" s="18">
        <v>1.296931506849315</v>
      </c>
      <c r="CT375" s="18">
        <v>9.0780354505169872E-2</v>
      </c>
    </row>
    <row r="376" spans="1:98" x14ac:dyDescent="0.2">
      <c r="A376" s="18">
        <v>85</v>
      </c>
      <c r="B376" s="18" t="s">
        <v>472</v>
      </c>
      <c r="C376" s="18">
        <v>0.32723355263157894</v>
      </c>
      <c r="D376" s="18">
        <v>0.15159654178674348</v>
      </c>
      <c r="E376" s="18">
        <v>8.1566844919786094E-2</v>
      </c>
      <c r="F376" s="18">
        <v>0.12413108242303872</v>
      </c>
      <c r="G376" s="18">
        <v>0.20401267281105989</v>
      </c>
      <c r="H376" s="18">
        <v>0.30523963248075492</v>
      </c>
      <c r="I376" s="18">
        <v>0.35475708257986738</v>
      </c>
      <c r="J376" s="18">
        <v>0.51367053045186639</v>
      </c>
      <c r="K376" s="18">
        <v>0.94785831809872023</v>
      </c>
      <c r="L376" s="18">
        <v>3.855062653562654</v>
      </c>
      <c r="M376" s="18">
        <v>1.2245595382746051</v>
      </c>
      <c r="N376" s="18">
        <v>1.7336115107913668</v>
      </c>
      <c r="O376" s="18">
        <v>21.619499999999999</v>
      </c>
      <c r="P376" s="18">
        <v>0.74109389312977092</v>
      </c>
      <c r="Q376" s="18">
        <v>0.8371844484629295</v>
      </c>
      <c r="R376" s="18">
        <v>0.2921195652173913</v>
      </c>
      <c r="S376" s="18">
        <v>0.37116867816091959</v>
      </c>
      <c r="T376" s="18">
        <v>1.270906690140845</v>
      </c>
      <c r="U376" s="18">
        <v>3.9818799058084773</v>
      </c>
      <c r="V376" s="18">
        <v>1.8488545816733069</v>
      </c>
      <c r="W376" s="18">
        <v>1.4177530562347189</v>
      </c>
      <c r="X376" s="18">
        <v>1.1072429136453528</v>
      </c>
      <c r="Y376" s="18">
        <v>2.5226955307262573</v>
      </c>
      <c r="Z376" s="18">
        <v>1.0461644214162349</v>
      </c>
      <c r="AA376" s="18">
        <v>1.2172283707865168</v>
      </c>
      <c r="AB376" s="18">
        <v>0.45588826405867977</v>
      </c>
      <c r="AC376" s="18">
        <v>0.91002747252747251</v>
      </c>
      <c r="AD376" s="18">
        <v>1.0648200972447324</v>
      </c>
      <c r="AE376" s="18">
        <v>1.6943565400843881</v>
      </c>
      <c r="AF376" s="18">
        <v>4.0047268907563023</v>
      </c>
      <c r="AG376" s="18">
        <v>2.807017543859649</v>
      </c>
      <c r="AH376" s="18">
        <v>1.0337841458876069</v>
      </c>
      <c r="AI376" s="18">
        <v>0.27108934426229508</v>
      </c>
      <c r="AJ376" s="18">
        <v>1.4087047146401985</v>
      </c>
      <c r="AK376" s="18">
        <v>1.3926024064171121</v>
      </c>
      <c r="AL376" s="18">
        <v>4.0740736111111113</v>
      </c>
      <c r="AM376" s="18">
        <v>0.72783119658119655</v>
      </c>
      <c r="AN376" s="18">
        <v>1.901355421686747</v>
      </c>
      <c r="AO376" s="18">
        <v>0.16382284866468841</v>
      </c>
      <c r="AP376" s="18">
        <v>0.27734780185758517</v>
      </c>
      <c r="AQ376" s="18">
        <v>0.98427116060961317</v>
      </c>
      <c r="AS376" s="18">
        <v>85</v>
      </c>
      <c r="AT376" s="18" t="s">
        <v>472</v>
      </c>
      <c r="AU376" s="18">
        <v>6.8561085972850669E-2</v>
      </c>
      <c r="AV376" s="18">
        <v>0.11237476547842401</v>
      </c>
      <c r="AW376" s="18">
        <v>0.11451250947687644</v>
      </c>
      <c r="AX376" s="18">
        <v>0.42598402555910547</v>
      </c>
      <c r="AY376" s="18">
        <v>0.18948370768744069</v>
      </c>
      <c r="AZ376" s="18">
        <v>0.20981889483065955</v>
      </c>
      <c r="BA376" s="18">
        <v>0.25672930165586755</v>
      </c>
      <c r="BB376" s="18">
        <v>0.76139385628085576</v>
      </c>
      <c r="BC376" s="18">
        <v>0.72445061728395044</v>
      </c>
      <c r="BD376" s="18">
        <v>5.2369690721649489</v>
      </c>
      <c r="BE376" s="18">
        <v>4.1980421686746983</v>
      </c>
      <c r="BF376" s="18">
        <v>3.1149688888888889</v>
      </c>
      <c r="BH376" s="18">
        <v>85</v>
      </c>
      <c r="BI376" s="18" t="s">
        <v>472</v>
      </c>
      <c r="BJ376" s="18">
        <v>0.52084507042253525</v>
      </c>
      <c r="BK376" s="18">
        <v>0.19955842391304349</v>
      </c>
      <c r="BL376" s="18">
        <v>0.22085949367088609</v>
      </c>
      <c r="BM376" s="18">
        <v>0.86266397515527937</v>
      </c>
      <c r="BN376" s="18">
        <v>2.5170061224489793</v>
      </c>
      <c r="BO376" s="18">
        <v>1.8704379562043794</v>
      </c>
      <c r="BP376" s="18">
        <v>2.6405023255813953</v>
      </c>
      <c r="BQ376" s="18">
        <v>0.85807816091954014</v>
      </c>
      <c r="BR376" s="18">
        <v>0.55236586638830898</v>
      </c>
      <c r="BS376" s="18">
        <v>1.1485526552655265</v>
      </c>
      <c r="BT376" s="18">
        <v>0.91417808721143268</v>
      </c>
      <c r="BU376" s="18">
        <v>1.636087791495199</v>
      </c>
      <c r="BV376" s="18">
        <v>0.85986141795541271</v>
      </c>
      <c r="BW376" s="18">
        <v>0.80000364630811316</v>
      </c>
      <c r="BX376" s="18">
        <v>0.56471318681318672</v>
      </c>
      <c r="BY376" s="18">
        <v>0.48076923076923078</v>
      </c>
      <c r="BZ376" s="18">
        <v>2.05078125</v>
      </c>
      <c r="CA376" s="18">
        <v>0.339845220030349</v>
      </c>
      <c r="CB376" s="18">
        <v>0.70733275109170302</v>
      </c>
      <c r="CC376" s="18">
        <v>1.1186591304347826</v>
      </c>
      <c r="CD376" s="18">
        <v>1.1000362068965517</v>
      </c>
      <c r="CE376" s="18">
        <v>3.1498017857142862</v>
      </c>
      <c r="CF376" s="18">
        <v>0.52615576642335771</v>
      </c>
      <c r="CG376" s="18">
        <v>1.29353223880597</v>
      </c>
      <c r="CH376" s="18">
        <v>0.10858304134548004</v>
      </c>
      <c r="CJ376" s="18">
        <v>85</v>
      </c>
      <c r="CK376" s="18" t="s">
        <v>472</v>
      </c>
      <c r="CL376" s="18">
        <v>2.5055000000000001</v>
      </c>
      <c r="CM376" s="18">
        <v>1.5383544303797467</v>
      </c>
      <c r="CN376" s="18">
        <v>1.4902145922746781</v>
      </c>
      <c r="CO376" s="18">
        <v>1.129226086956522</v>
      </c>
      <c r="CP376" s="18">
        <v>0.58278630705394197</v>
      </c>
      <c r="CQ376" s="18">
        <v>5.1339285714285703</v>
      </c>
      <c r="CR376" s="18">
        <v>3.7041450381679386</v>
      </c>
      <c r="CS376" s="18">
        <v>1.122525114155251</v>
      </c>
      <c r="CT376" s="18">
        <v>0.38466277695716394</v>
      </c>
    </row>
    <row r="377" spans="1:98" x14ac:dyDescent="0.2">
      <c r="A377" s="18">
        <v>86</v>
      </c>
      <c r="B377" s="18" t="s">
        <v>472</v>
      </c>
      <c r="C377" s="18">
        <v>0.58421052631578951</v>
      </c>
      <c r="D377" s="18">
        <v>0.31368876080691638</v>
      </c>
      <c r="E377" s="18">
        <v>8.7535141329258992E-2</v>
      </c>
      <c r="F377" s="18">
        <v>0.6258272095332672</v>
      </c>
      <c r="G377" s="18">
        <v>1.2000771889400921</v>
      </c>
      <c r="H377" s="18">
        <v>0.39965234666004468</v>
      </c>
      <c r="I377" s="18">
        <v>0.31394394213381555</v>
      </c>
      <c r="J377" s="18">
        <v>0.52083339882121804</v>
      </c>
      <c r="K377" s="18">
        <v>0.79882358318098723</v>
      </c>
      <c r="L377" s="18">
        <v>2.7449324324324325</v>
      </c>
      <c r="M377" s="18">
        <v>1.3859356014580801</v>
      </c>
      <c r="N377" s="18">
        <v>1.2489999999999999</v>
      </c>
      <c r="O377" s="18">
        <v>13.875783018867926</v>
      </c>
      <c r="P377" s="18">
        <v>0.57251908396946571</v>
      </c>
      <c r="Q377" s="18">
        <v>0.8371844484629295</v>
      </c>
      <c r="R377" s="18">
        <v>0.36981997282608697</v>
      </c>
      <c r="S377" s="18">
        <v>0.30830948275862075</v>
      </c>
      <c r="T377" s="18">
        <v>1.2323943661971832</v>
      </c>
      <c r="U377" s="18">
        <v>3.8878532182103611</v>
      </c>
      <c r="V377" s="18">
        <v>1.5137366533864542</v>
      </c>
      <c r="W377" s="18">
        <v>1.0357237163814181</v>
      </c>
      <c r="X377" s="18">
        <v>0.9647603823335531</v>
      </c>
      <c r="Y377" s="18">
        <v>2.0105910614525144</v>
      </c>
      <c r="Z377" s="18">
        <v>0.78259930915371334</v>
      </c>
      <c r="AA377" s="18">
        <v>0.8851241573033708</v>
      </c>
      <c r="AB377" s="18">
        <v>0.24449877750611246</v>
      </c>
      <c r="AC377" s="18">
        <v>0.65819604395604392</v>
      </c>
      <c r="AD377" s="18">
        <v>0.91287520259319288</v>
      </c>
      <c r="AE377" s="18">
        <v>1.5075599156118142</v>
      </c>
      <c r="AF377" s="18">
        <v>2.6982668067226889</v>
      </c>
      <c r="AG377" s="18">
        <v>2.3373536842105263</v>
      </c>
      <c r="AH377" s="18">
        <v>0.70762523260141419</v>
      </c>
      <c r="AI377" s="18">
        <v>0.37354836065573771</v>
      </c>
      <c r="AJ377" s="18">
        <v>1.0080645161290323</v>
      </c>
      <c r="AK377" s="18">
        <v>1.3884245989304813</v>
      </c>
      <c r="AL377" s="18">
        <v>3.1558638888888892</v>
      </c>
      <c r="AM377" s="18">
        <v>0.539752564102564</v>
      </c>
      <c r="AN377" s="18">
        <v>1.3968373493975905</v>
      </c>
      <c r="AO377" s="18">
        <v>0.15300445103857566</v>
      </c>
      <c r="AP377" s="18">
        <v>0.18145857585139319</v>
      </c>
      <c r="AQ377" s="18">
        <v>1.0172430246189916</v>
      </c>
      <c r="AS377" s="18">
        <v>86</v>
      </c>
      <c r="AT377" s="18" t="s">
        <v>472</v>
      </c>
      <c r="AU377" s="18">
        <v>0.18210859728506787</v>
      </c>
      <c r="AV377" s="18">
        <v>0.2394075984990619</v>
      </c>
      <c r="AW377" s="18">
        <v>0.14610159211523879</v>
      </c>
      <c r="AX377" s="18">
        <v>0.56798083067092653</v>
      </c>
      <c r="AY377" s="18">
        <v>0.44487503954444796</v>
      </c>
      <c r="AZ377" s="18">
        <v>0.81699358288770052</v>
      </c>
      <c r="BA377" s="18">
        <v>0.29247660187185026</v>
      </c>
      <c r="BB377" s="18">
        <v>0.70568211738891939</v>
      </c>
      <c r="BC377" s="18">
        <v>0.68158436213991758</v>
      </c>
      <c r="BD377" s="18">
        <v>3.998422680412371</v>
      </c>
      <c r="BE377" s="18">
        <v>2.6418168674698794</v>
      </c>
      <c r="BF377" s="18">
        <v>2.2548866666666667</v>
      </c>
      <c r="BH377" s="18">
        <v>86</v>
      </c>
      <c r="BI377" s="18" t="s">
        <v>472</v>
      </c>
      <c r="BJ377" s="18">
        <v>1.3130985915492956</v>
      </c>
      <c r="BK377" s="18">
        <v>0.46280570652173919</v>
      </c>
      <c r="BL377" s="18">
        <v>0.58346518987341767</v>
      </c>
      <c r="BM377" s="18">
        <v>0.86266397515527937</v>
      </c>
      <c r="BN377" s="18">
        <v>1.5277775510204081</v>
      </c>
      <c r="BO377" s="18">
        <v>1.7310419708029197</v>
      </c>
      <c r="BP377" s="18">
        <v>1.5503860465116279</v>
      </c>
      <c r="BQ377" s="18">
        <v>0.64256091954022987</v>
      </c>
      <c r="BR377" s="18">
        <v>0.52047077244258877</v>
      </c>
      <c r="BS377" s="18">
        <v>1.0126012601260126</v>
      </c>
      <c r="BT377" s="18">
        <v>1.1012121656284353</v>
      </c>
      <c r="BU377" s="18">
        <v>1.4931989026063099</v>
      </c>
      <c r="BV377" s="18">
        <v>0.80128198433420372</v>
      </c>
      <c r="BW377" s="18">
        <v>0.61009206927985415</v>
      </c>
      <c r="BX377" s="18">
        <v>0.54754285714285711</v>
      </c>
      <c r="BY377" s="18">
        <v>0.70512769230769223</v>
      </c>
      <c r="BZ377" s="18">
        <v>1.4923879807692308</v>
      </c>
      <c r="CA377" s="18">
        <v>0.41097572078907429</v>
      </c>
      <c r="CB377" s="18">
        <v>0.78921048034934493</v>
      </c>
      <c r="CC377" s="18">
        <v>0.96920260869565222</v>
      </c>
      <c r="CD377" s="18">
        <v>0.93390775862068964</v>
      </c>
      <c r="CE377" s="18">
        <v>2.2290428571428573</v>
      </c>
      <c r="CF377" s="18">
        <v>0.4455595620437956</v>
      </c>
      <c r="CG377" s="18">
        <v>0.93128119402985077</v>
      </c>
      <c r="CH377" s="18">
        <v>0.11223283111422565</v>
      </c>
      <c r="CJ377" s="18">
        <v>86</v>
      </c>
      <c r="CK377" s="18" t="s">
        <v>472</v>
      </c>
      <c r="CL377" s="18">
        <v>2.2688125000000001</v>
      </c>
      <c r="CM377" s="18">
        <v>1.6262025316455695</v>
      </c>
      <c r="CN377" s="18">
        <v>1.9074678111587982</v>
      </c>
      <c r="CO377" s="18">
        <v>0.96618260869565231</v>
      </c>
      <c r="CP377" s="18">
        <v>0.46464419087136927</v>
      </c>
      <c r="CQ377" s="18">
        <v>4.4642857142857144</v>
      </c>
      <c r="CR377" s="18">
        <v>3.6378816793893129</v>
      </c>
      <c r="CS377" s="18">
        <v>0.85933333333333339</v>
      </c>
      <c r="CT377" s="18">
        <v>0.17386750369276219</v>
      </c>
    </row>
    <row r="378" spans="1:98" x14ac:dyDescent="0.2">
      <c r="A378" s="18">
        <v>87</v>
      </c>
      <c r="B378" s="18" t="s">
        <v>472</v>
      </c>
      <c r="C378" s="18">
        <v>0.59108552631578948</v>
      </c>
      <c r="D378" s="18">
        <v>0.32720461095100856</v>
      </c>
      <c r="E378" s="18">
        <v>9.7482047364400304E-2</v>
      </c>
      <c r="F378" s="18">
        <v>1.4895729890764648</v>
      </c>
      <c r="G378" s="18">
        <v>3.7442396313364052</v>
      </c>
      <c r="H378" s="18">
        <v>0.88077973677675669</v>
      </c>
      <c r="I378" s="18">
        <v>0.80369680530440035</v>
      </c>
      <c r="J378" s="18">
        <v>0.57711198428290766</v>
      </c>
      <c r="K378" s="18">
        <v>0.61998263254113339</v>
      </c>
      <c r="L378" s="18">
        <v>2.1722714987714991</v>
      </c>
      <c r="M378" s="18">
        <v>1.2308882138517616</v>
      </c>
      <c r="N378" s="18">
        <v>1.0716402877697842</v>
      </c>
      <c r="O378" s="18">
        <v>9.3946509433962273</v>
      </c>
      <c r="P378" s="18">
        <v>0.34987251908396949</v>
      </c>
      <c r="Q378" s="18">
        <v>0.8371844484629295</v>
      </c>
      <c r="R378" s="18">
        <v>0.39741847826086957</v>
      </c>
      <c r="S378" s="18">
        <v>0.20055086206896555</v>
      </c>
      <c r="T378" s="18">
        <v>0.87477992957746487</v>
      </c>
      <c r="U378" s="18">
        <v>2.8453689167974883</v>
      </c>
      <c r="V378" s="18">
        <v>0.93895258964143435</v>
      </c>
      <c r="W378" s="18">
        <v>0.8149951100244498</v>
      </c>
      <c r="X378" s="18">
        <v>0.81197824653922213</v>
      </c>
      <c r="Y378" s="18">
        <v>1.69925530726257</v>
      </c>
      <c r="Z378" s="18">
        <v>0.53882417962003448</v>
      </c>
      <c r="AA378" s="18">
        <v>0.65689382022471909</v>
      </c>
      <c r="AB378" s="18">
        <v>0.16554596577017117</v>
      </c>
      <c r="AC378" s="18">
        <v>0.50824175824175821</v>
      </c>
      <c r="AD378" s="18">
        <v>0.58607316508451035</v>
      </c>
      <c r="AE378" s="18">
        <v>1.3713080168776373</v>
      </c>
      <c r="AF378" s="18">
        <v>1.9761029411764706</v>
      </c>
      <c r="AG378" s="18">
        <v>1.8768273684210526</v>
      </c>
      <c r="AH378" s="18">
        <v>0.7841252326014142</v>
      </c>
      <c r="AI378" s="18">
        <v>0.38849057377049179</v>
      </c>
      <c r="AJ378" s="18">
        <v>0.87882630272952855</v>
      </c>
      <c r="AK378" s="18">
        <v>0.93025855614973263</v>
      </c>
      <c r="AL378" s="18">
        <v>3.1481486111111114</v>
      </c>
      <c r="AM378" s="18">
        <v>0.37838311965811966</v>
      </c>
      <c r="AN378" s="18">
        <v>1.4909638554216866</v>
      </c>
      <c r="AO378" s="18">
        <v>0.12054896142433233</v>
      </c>
      <c r="AP378" s="18">
        <v>0.15823876160990713</v>
      </c>
      <c r="AQ378" s="18">
        <v>0.70095744431418527</v>
      </c>
      <c r="AS378" s="18">
        <v>87</v>
      </c>
      <c r="AT378" s="18" t="s">
        <v>472</v>
      </c>
      <c r="AU378" s="18">
        <v>0.61701357466063345</v>
      </c>
      <c r="AV378" s="18">
        <v>0.59607551594746722</v>
      </c>
      <c r="AW378" s="18">
        <v>0.29615238817285822</v>
      </c>
      <c r="AX378" s="18">
        <v>0.57685623003194886</v>
      </c>
      <c r="AY378" s="18">
        <v>0.78100284720025315</v>
      </c>
      <c r="AZ378" s="18">
        <v>2.1316103386809271</v>
      </c>
      <c r="BA378" s="18">
        <v>0.23398128149748021</v>
      </c>
      <c r="BB378" s="18">
        <v>0.58711601755348319</v>
      </c>
      <c r="BC378" s="18">
        <v>0.56584362139917688</v>
      </c>
      <c r="BD378" s="18">
        <v>2.6453298969072168</v>
      </c>
      <c r="BE378" s="18">
        <v>1.6942771084337347</v>
      </c>
      <c r="BF378" s="18">
        <v>1.3693414814814815</v>
      </c>
      <c r="BH378" s="18">
        <v>87</v>
      </c>
      <c r="BI378" s="18" t="s">
        <v>472</v>
      </c>
      <c r="BJ378" s="18">
        <v>4.8341549295774646</v>
      </c>
      <c r="BK378" s="18">
        <v>0.63122744565217392</v>
      </c>
      <c r="BL378" s="18">
        <v>1.3779006329113923</v>
      </c>
      <c r="BM378" s="18">
        <v>0.86266397515527937</v>
      </c>
      <c r="BN378" s="18">
        <v>1.3421204081632652</v>
      </c>
      <c r="BO378" s="18">
        <v>1.5409562043795619</v>
      </c>
      <c r="BP378" s="18">
        <v>2.0591069767441863</v>
      </c>
      <c r="BQ378" s="18">
        <v>0.53081072796934869</v>
      </c>
      <c r="BR378" s="18">
        <v>0.44798173277661796</v>
      </c>
      <c r="BS378" s="18">
        <v>0.93290549054905503</v>
      </c>
      <c r="BT378" s="18">
        <v>0.75958849395382921</v>
      </c>
      <c r="BU378" s="18">
        <v>1.5217764060356653</v>
      </c>
      <c r="BV378" s="18">
        <v>0.59311608756778467</v>
      </c>
      <c r="BW378" s="18">
        <v>0.60534412032816776</v>
      </c>
      <c r="BX378" s="18">
        <v>0.41781135531135527</v>
      </c>
      <c r="BY378" s="18">
        <v>0.48878153846153849</v>
      </c>
      <c r="BZ378" s="18">
        <v>1.5024038461538463</v>
      </c>
      <c r="CA378" s="18">
        <v>0.43468588770864947</v>
      </c>
      <c r="CB378" s="18">
        <v>0.60725982532751099</v>
      </c>
      <c r="CC378" s="18">
        <v>0.7246373913043479</v>
      </c>
      <c r="CD378" s="18">
        <v>0.83512931034482762</v>
      </c>
      <c r="CE378" s="18">
        <v>1.6896083333333334</v>
      </c>
      <c r="CF378" s="18">
        <v>0.2896897810218978</v>
      </c>
      <c r="CG378" s="18">
        <v>0.67475134328358199</v>
      </c>
      <c r="CH378" s="18">
        <v>9.5808514365802386E-2</v>
      </c>
      <c r="CJ378" s="18">
        <v>87</v>
      </c>
      <c r="CK378" s="18" t="s">
        <v>472</v>
      </c>
      <c r="CL378" s="18">
        <v>3.1565625000000002</v>
      </c>
      <c r="CM378" s="18">
        <v>1.1427848101265821</v>
      </c>
      <c r="CN378" s="18">
        <v>3.0400429184549349</v>
      </c>
      <c r="CO378" s="18">
        <v>0.59480869565217409</v>
      </c>
      <c r="CP378" s="18">
        <v>0.27158298755186722</v>
      </c>
      <c r="CQ378" s="18">
        <v>3.645857142857142</v>
      </c>
      <c r="CR378" s="18">
        <v>2.4848931297709922</v>
      </c>
      <c r="CS378" s="18">
        <v>0.68968949771689503</v>
      </c>
      <c r="CT378" s="18">
        <v>0.16463559822747417</v>
      </c>
    </row>
    <row r="379" spans="1:98" x14ac:dyDescent="0.2">
      <c r="A379" s="18">
        <v>88</v>
      </c>
      <c r="B379" s="18" t="s">
        <v>472</v>
      </c>
      <c r="C379" s="18">
        <v>0.56365131578947369</v>
      </c>
      <c r="D379" s="18">
        <v>0.29720461095100859</v>
      </c>
      <c r="E379" s="18">
        <v>0.15915469824293355</v>
      </c>
      <c r="F379" s="18">
        <v>0.94132770605759686</v>
      </c>
      <c r="G379" s="18">
        <v>3.1322004608294929</v>
      </c>
      <c r="H379" s="18">
        <v>1.2286814005463123</v>
      </c>
      <c r="I379" s="18">
        <v>1.1992664255575649</v>
      </c>
      <c r="J379" s="18">
        <v>0.75106424361493129</v>
      </c>
      <c r="K379" s="18">
        <v>0.50671663619744056</v>
      </c>
      <c r="L379" s="18">
        <v>1.9707205159705159</v>
      </c>
      <c r="M379" s="18">
        <v>1.3194866342648848</v>
      </c>
      <c r="N379" s="18">
        <v>1.0116906474820144</v>
      </c>
      <c r="O379" s="18">
        <v>8.2940283018867937</v>
      </c>
      <c r="P379" s="18">
        <v>0.34033053435114502</v>
      </c>
      <c r="Q379" s="18">
        <v>0.7656051838456901</v>
      </c>
      <c r="R379" s="18">
        <v>0.3538269021739131</v>
      </c>
      <c r="S379" s="18">
        <v>0.1900741379310345</v>
      </c>
      <c r="T379" s="18">
        <v>0.77464788732394374</v>
      </c>
      <c r="U379" s="18">
        <v>2.3956699372056516</v>
      </c>
      <c r="V379" s="18">
        <v>0.88085159362549803</v>
      </c>
      <c r="W379" s="18">
        <v>1.0442127139364303</v>
      </c>
      <c r="X379" s="18">
        <v>0.87549439683586028</v>
      </c>
      <c r="Y379" s="18">
        <v>1.3442737430167599</v>
      </c>
      <c r="Z379" s="18">
        <v>0.60718911917098439</v>
      </c>
      <c r="AA379" s="18">
        <v>0.6539676966292135</v>
      </c>
      <c r="AB379" s="18">
        <v>0.16172567237163815</v>
      </c>
      <c r="AC379" s="18">
        <v>0.47504571428571429</v>
      </c>
      <c r="AD379" s="18">
        <v>0.51733618893262334</v>
      </c>
      <c r="AE379" s="18">
        <v>0.98672658227848087</v>
      </c>
      <c r="AF379" s="18">
        <v>1.6872373949579833</v>
      </c>
      <c r="AG379" s="18">
        <v>1.4290936842105264</v>
      </c>
      <c r="AH379" s="18">
        <v>0.71020971343505757</v>
      </c>
      <c r="AI379" s="18">
        <v>0.39702868852459017</v>
      </c>
      <c r="AJ379" s="18">
        <v>0.73666253101736978</v>
      </c>
      <c r="AK379" s="18">
        <v>0.79935374331550801</v>
      </c>
      <c r="AL379" s="18">
        <v>1.9521611111111112</v>
      </c>
      <c r="AM379" s="18">
        <v>0.28044871794871795</v>
      </c>
      <c r="AN379" s="18">
        <v>1.2562751807228916</v>
      </c>
      <c r="AO379" s="18">
        <v>0.1066394658753709</v>
      </c>
      <c r="AP379" s="18">
        <v>0.64499504643962846</v>
      </c>
      <c r="AQ379" s="18">
        <v>0.53060281359906214</v>
      </c>
      <c r="AS379" s="18">
        <v>88</v>
      </c>
      <c r="AT379" s="18" t="s">
        <v>472</v>
      </c>
      <c r="AU379" s="18">
        <v>1.0112217194570137</v>
      </c>
      <c r="AV379" s="18">
        <v>0.86479831144465291</v>
      </c>
      <c r="AW379" s="18">
        <v>0.48568991660348748</v>
      </c>
      <c r="AX379" s="18">
        <v>0.76322364217252392</v>
      </c>
      <c r="AY379" s="18">
        <v>1.0100310028472004</v>
      </c>
      <c r="AZ379" s="18">
        <v>2.4416962566844918</v>
      </c>
      <c r="BA379" s="18">
        <v>0.26972858171346292</v>
      </c>
      <c r="BB379" s="18">
        <v>0.51997613823368083</v>
      </c>
      <c r="BC379" s="18">
        <v>0.51011728395061717</v>
      </c>
      <c r="BD379" s="18">
        <v>2.412659793814433</v>
      </c>
      <c r="BE379" s="18">
        <v>1.8699795180722889</v>
      </c>
      <c r="BF379" s="18">
        <v>1.2731481481481484</v>
      </c>
      <c r="BH379" s="18">
        <v>88</v>
      </c>
      <c r="BI379" s="18" t="s">
        <v>472</v>
      </c>
      <c r="BJ379" s="18">
        <v>5.5605633802816898</v>
      </c>
      <c r="BK379" s="18">
        <v>0.56187717391304359</v>
      </c>
      <c r="BL379" s="18">
        <v>2.0899259493670885</v>
      </c>
      <c r="BM379" s="18">
        <v>0.67977888198757752</v>
      </c>
      <c r="BN379" s="18">
        <v>1.2315755102040813</v>
      </c>
      <c r="BO379" s="18">
        <v>1.1100967153284671</v>
      </c>
      <c r="BP379" s="18">
        <v>1.4777116279069766</v>
      </c>
      <c r="BQ379" s="18">
        <v>0.55475708812260538</v>
      </c>
      <c r="BR379" s="18">
        <v>0.40593841336116909</v>
      </c>
      <c r="BS379" s="18">
        <v>0.71725922592259228</v>
      </c>
      <c r="BT379" s="18">
        <v>0.83402052033711971</v>
      </c>
      <c r="BU379" s="18">
        <v>1.371742112482853</v>
      </c>
      <c r="BV379" s="18">
        <v>0.52407611970275159</v>
      </c>
      <c r="BW379" s="18">
        <v>0.53650091157702839</v>
      </c>
      <c r="BX379" s="18">
        <v>0.47886153846153839</v>
      </c>
      <c r="BY379" s="18">
        <v>0.52884615384615385</v>
      </c>
      <c r="BZ379" s="18">
        <v>1.4798677884615383</v>
      </c>
      <c r="CA379" s="18">
        <v>0.41097572078907429</v>
      </c>
      <c r="CB379" s="18">
        <v>0.54585152838427942</v>
      </c>
      <c r="CC379" s="18">
        <v>0.57518086956521741</v>
      </c>
      <c r="CD379" s="18">
        <v>0.69594137931034483</v>
      </c>
      <c r="CE379" s="18">
        <v>1.3516863095238094</v>
      </c>
      <c r="CF379" s="18">
        <v>0.25471416058394158</v>
      </c>
      <c r="CG379" s="18">
        <v>0.61722626865671648</v>
      </c>
      <c r="CH379" s="18">
        <v>0.10584565522074281</v>
      </c>
      <c r="CJ379" s="18">
        <v>88</v>
      </c>
      <c r="CK379" s="18" t="s">
        <v>472</v>
      </c>
      <c r="CL379" s="18">
        <v>3.9851874999999999</v>
      </c>
      <c r="CM379" s="18">
        <v>1.8459493670886076</v>
      </c>
      <c r="CN379" s="18">
        <v>4.7239914163090129</v>
      </c>
      <c r="CO379" s="18">
        <v>0.53744347826086969</v>
      </c>
      <c r="CP379" s="18">
        <v>0.20422717842323651</v>
      </c>
      <c r="CQ379" s="18">
        <v>4.1170714285714283</v>
      </c>
      <c r="CR379" s="18">
        <v>2.2609198473282448</v>
      </c>
      <c r="CS379" s="18">
        <v>0.57077625570776247</v>
      </c>
      <c r="CT379" s="18">
        <v>0.13155465288035451</v>
      </c>
    </row>
    <row r="380" spans="1:98" x14ac:dyDescent="0.2">
      <c r="A380" s="18">
        <v>89</v>
      </c>
      <c r="B380" s="18" t="s">
        <v>472</v>
      </c>
      <c r="C380" s="18">
        <v>0.48315789473684212</v>
      </c>
      <c r="D380" s="18">
        <v>0.27017291066282417</v>
      </c>
      <c r="E380" s="18">
        <v>0.3202987012987013</v>
      </c>
      <c r="F380" s="18">
        <v>0.65168818272095341</v>
      </c>
      <c r="G380" s="18">
        <v>2.226142857142857</v>
      </c>
      <c r="H380" s="18">
        <v>1.2351626520983363</v>
      </c>
      <c r="I380" s="18">
        <v>1.302867992766727</v>
      </c>
      <c r="J380" s="18">
        <v>0.8032499017681729</v>
      </c>
      <c r="K380" s="18">
        <v>0.53056215722120659</v>
      </c>
      <c r="L380" s="18">
        <v>1.868345823095823</v>
      </c>
      <c r="M380" s="18">
        <v>1.3321433778857836</v>
      </c>
      <c r="N380" s="18">
        <v>1.0416690647482014</v>
      </c>
      <c r="O380" s="18">
        <v>8.0581792452830179</v>
      </c>
      <c r="P380" s="18">
        <v>0.30534351145038169</v>
      </c>
      <c r="Q380" s="18">
        <v>0.72667631103074137</v>
      </c>
      <c r="R380" s="18">
        <v>0.32736073369565222</v>
      </c>
      <c r="S380" s="18">
        <v>0.14218160919540232</v>
      </c>
      <c r="T380" s="18">
        <v>0.62989049295774646</v>
      </c>
      <c r="U380" s="18">
        <v>1.9193975667189953</v>
      </c>
      <c r="V380" s="18">
        <v>0.76153725099601588</v>
      </c>
      <c r="W380" s="18">
        <v>0.95931784841075796</v>
      </c>
      <c r="X380" s="18">
        <v>0.9321440342781806</v>
      </c>
      <c r="Y380" s="18">
        <v>1.3064480446927376</v>
      </c>
      <c r="Z380" s="18">
        <v>0.55051813471502586</v>
      </c>
      <c r="AA380" s="18">
        <v>0.65543061797752811</v>
      </c>
      <c r="AB380" s="18">
        <v>0.16427261613691932</v>
      </c>
      <c r="AC380" s="18">
        <v>0.47619054945054945</v>
      </c>
      <c r="AD380" s="18">
        <v>0.44256957629080806</v>
      </c>
      <c r="AE380" s="18">
        <v>1.0328763713080167</v>
      </c>
      <c r="AF380" s="18">
        <v>1.7879025210084032</v>
      </c>
      <c r="AG380" s="18">
        <v>1.626462105263158</v>
      </c>
      <c r="AH380" s="18">
        <v>0.57891905470785265</v>
      </c>
      <c r="AI380" s="18">
        <v>0.28816598360655737</v>
      </c>
      <c r="AJ380" s="18">
        <v>0.82712903225806456</v>
      </c>
      <c r="AK380" s="18">
        <v>0.63502673796791442</v>
      </c>
      <c r="AL380" s="18">
        <v>1.844136111111111</v>
      </c>
      <c r="AM380" s="18">
        <v>0.24149743589743591</v>
      </c>
      <c r="AN380" s="18">
        <v>1.2600402409638554</v>
      </c>
      <c r="AO380" s="18">
        <v>0.11282136498516318</v>
      </c>
      <c r="AP380" s="18">
        <v>0.64338266253869969</v>
      </c>
      <c r="AQ380" s="18">
        <v>0.60570539273153579</v>
      </c>
      <c r="AS380" s="18">
        <v>89</v>
      </c>
      <c r="AT380" s="18" t="s">
        <v>472</v>
      </c>
      <c r="AU380" s="18">
        <v>0.89769230769230768</v>
      </c>
      <c r="AV380" s="18">
        <v>0.78418151969981242</v>
      </c>
      <c r="AW380" s="18">
        <v>0.62784306292645942</v>
      </c>
      <c r="AX380" s="18">
        <v>0.80759744408945688</v>
      </c>
      <c r="AY380" s="18">
        <v>0.7727643150901613</v>
      </c>
      <c r="AZ380" s="18">
        <v>1.5931372549019607</v>
      </c>
      <c r="BA380" s="18">
        <v>0.30222606191504675</v>
      </c>
      <c r="BB380" s="18">
        <v>0.42998025233132203</v>
      </c>
      <c r="BC380" s="18">
        <v>0.49725720164609044</v>
      </c>
      <c r="BD380" s="18">
        <v>2.222938144329897</v>
      </c>
      <c r="BE380" s="18">
        <v>1.6127012048192768</v>
      </c>
      <c r="BF380" s="18">
        <v>1.2420266666666668</v>
      </c>
      <c r="BH380" s="18">
        <v>89</v>
      </c>
      <c r="BI380" s="18" t="s">
        <v>472</v>
      </c>
      <c r="BJ380" s="18">
        <v>3.6239436619718308</v>
      </c>
      <c r="BK380" s="18">
        <v>0.55197010869565222</v>
      </c>
      <c r="BL380" s="18">
        <v>1.9284018987341773</v>
      </c>
      <c r="BM380" s="18">
        <v>0.86266397515527937</v>
      </c>
      <c r="BN380" s="18">
        <v>1.2599204081632651</v>
      </c>
      <c r="BO380" s="18">
        <v>1.249492700729927</v>
      </c>
      <c r="BP380" s="18">
        <v>1.5503860465116279</v>
      </c>
      <c r="BQ380" s="18">
        <v>0.47094482758620687</v>
      </c>
      <c r="BR380" s="18">
        <v>0.38854070981210853</v>
      </c>
      <c r="BS380" s="18">
        <v>0.73132313231323132</v>
      </c>
      <c r="BT380" s="18">
        <v>0.88936716746060829</v>
      </c>
      <c r="BU380" s="18">
        <v>1.3860315500685871</v>
      </c>
      <c r="BV380" s="18">
        <v>0.541859208676441</v>
      </c>
      <c r="BW380" s="18">
        <v>0.47715360072926161</v>
      </c>
      <c r="BX380" s="18">
        <v>0.45024432234432232</v>
      </c>
      <c r="BY380" s="18">
        <v>0.46474307692307687</v>
      </c>
      <c r="BZ380" s="18">
        <v>1.2294673076923075</v>
      </c>
      <c r="CA380" s="18">
        <v>0.33194233687405161</v>
      </c>
      <c r="CB380" s="18">
        <v>0.43895545851528389</v>
      </c>
      <c r="CC380" s="18">
        <v>0.57518086956521741</v>
      </c>
      <c r="CD380" s="18">
        <v>0.63757155172413793</v>
      </c>
      <c r="CE380" s="18">
        <v>1.3485863095238095</v>
      </c>
      <c r="CF380" s="18">
        <v>0.23266423357664234</v>
      </c>
      <c r="CG380" s="18">
        <v>0.47885582089552237</v>
      </c>
      <c r="CH380" s="18">
        <v>9.5808514365802386E-2</v>
      </c>
      <c r="CJ380" s="18">
        <v>89</v>
      </c>
      <c r="CK380" s="18" t="s">
        <v>472</v>
      </c>
      <c r="CL380" s="18">
        <v>3.3538749999999999</v>
      </c>
      <c r="CM380" s="18">
        <v>1.9339240506329114</v>
      </c>
      <c r="CN380" s="18">
        <v>4.5004721030042916</v>
      </c>
      <c r="CO380" s="18">
        <v>0.59480869565217409</v>
      </c>
      <c r="CP380" s="18">
        <v>0.15632157676348549</v>
      </c>
      <c r="CQ380" s="18">
        <v>2.9762142857142857</v>
      </c>
      <c r="CR380" s="18">
        <v>1.9375534351145038</v>
      </c>
      <c r="CS380" s="18">
        <v>0.65956164383561633</v>
      </c>
      <c r="CT380" s="18">
        <v>0.13155465288035451</v>
      </c>
    </row>
    <row r="381" spans="1:98" x14ac:dyDescent="0.2">
      <c r="A381" s="18">
        <v>90</v>
      </c>
      <c r="B381" s="18" t="s">
        <v>472</v>
      </c>
      <c r="C381" s="18">
        <v>0.38378289473684213</v>
      </c>
      <c r="D381" s="18">
        <v>0.27317579250720458</v>
      </c>
      <c r="E381" s="18">
        <v>0.56897746371275792</v>
      </c>
      <c r="F381" s="18">
        <v>0.43445878848063552</v>
      </c>
      <c r="G381" s="18">
        <v>1.7641129032258065</v>
      </c>
      <c r="H381" s="18">
        <v>1.2467842066054136</v>
      </c>
      <c r="I381" s="18">
        <v>1.3279837251356239</v>
      </c>
      <c r="J381" s="18">
        <v>0.92603968565815331</v>
      </c>
      <c r="K381" s="18">
        <v>0.57229159049360145</v>
      </c>
      <c r="L381" s="18">
        <v>1.8267555282555283</v>
      </c>
      <c r="M381" s="18">
        <v>1.0283766707168895</v>
      </c>
      <c r="N381" s="18">
        <v>1.1465827338129495</v>
      </c>
      <c r="O381" s="18">
        <v>8.8443396226415096</v>
      </c>
      <c r="P381" s="18">
        <v>0.37531832061068704</v>
      </c>
      <c r="Q381" s="18">
        <v>0.74802411091018683</v>
      </c>
      <c r="R381" s="18">
        <v>0.29863002717391307</v>
      </c>
      <c r="S381" s="18">
        <v>0.16014137931034486</v>
      </c>
      <c r="T381" s="18">
        <v>0.86744436619718301</v>
      </c>
      <c r="U381" s="18">
        <v>1.5984760596546312</v>
      </c>
      <c r="V381" s="18">
        <v>0.77502490039840632</v>
      </c>
      <c r="W381" s="18">
        <v>0.89989242053789731</v>
      </c>
      <c r="X381" s="18">
        <v>0.93386058009228745</v>
      </c>
      <c r="Y381" s="18">
        <v>1.4024675977653631</v>
      </c>
      <c r="Z381" s="18">
        <v>0.54961865284974099</v>
      </c>
      <c r="AA381" s="18">
        <v>0.71834044943820219</v>
      </c>
      <c r="AB381" s="18">
        <v>0.22030366748166258</v>
      </c>
      <c r="AC381" s="18">
        <v>0.52541208791208793</v>
      </c>
      <c r="AD381" s="18">
        <v>0.41845149340125026</v>
      </c>
      <c r="AE381" s="18">
        <v>1.0790261603375528</v>
      </c>
      <c r="AF381" s="18">
        <v>1.9170168067226889</v>
      </c>
      <c r="AG381" s="18">
        <v>1.494883157894737</v>
      </c>
      <c r="AH381" s="18">
        <v>0.64301377000372162</v>
      </c>
      <c r="AI381" s="18">
        <v>0.21772540983606559</v>
      </c>
      <c r="AJ381" s="18">
        <v>0.81420595533498763</v>
      </c>
      <c r="AK381" s="18">
        <v>0.58071524064171121</v>
      </c>
      <c r="AL381" s="18">
        <v>1.7438277777777775</v>
      </c>
      <c r="AM381" s="18">
        <v>0.24706196581196579</v>
      </c>
      <c r="AN381" s="18">
        <v>1.6252510843373495</v>
      </c>
      <c r="AO381" s="18">
        <v>0.14991335311572698</v>
      </c>
      <c r="AP381" s="18">
        <v>0.51889832817337456</v>
      </c>
      <c r="AQ381" s="18">
        <v>0.46832262602579133</v>
      </c>
      <c r="AS381" s="18">
        <v>90</v>
      </c>
      <c r="AT381" s="18" t="s">
        <v>472</v>
      </c>
      <c r="AU381" s="18">
        <v>0.84628959276018112</v>
      </c>
      <c r="AV381" s="18">
        <v>0.59118996247654776</v>
      </c>
      <c r="AW381" s="18">
        <v>0.4501516300227445</v>
      </c>
      <c r="AX381" s="18">
        <v>0.72772523961661351</v>
      </c>
      <c r="AY381" s="18">
        <v>0.75134451123062318</v>
      </c>
      <c r="AZ381" s="18">
        <v>1.4538770053475936</v>
      </c>
      <c r="BA381" s="18">
        <v>0.3542217422606192</v>
      </c>
      <c r="BB381" s="18">
        <v>0.45855046626439933</v>
      </c>
      <c r="BC381" s="18">
        <v>0.45010288065843618</v>
      </c>
      <c r="BD381" s="18">
        <v>2.6954432989690722</v>
      </c>
      <c r="BE381" s="18">
        <v>1.7444783132530117</v>
      </c>
      <c r="BF381" s="18">
        <v>1.4768518518518519</v>
      </c>
      <c r="BH381" s="18">
        <v>90</v>
      </c>
      <c r="BI381" s="18" t="s">
        <v>472</v>
      </c>
      <c r="BJ381" s="18">
        <v>2.552816901408451</v>
      </c>
      <c r="BK381" s="18">
        <v>0.48545054347826094</v>
      </c>
      <c r="BL381" s="18">
        <v>1.1669303797468353</v>
      </c>
      <c r="BM381" s="18">
        <v>0.86266397515527937</v>
      </c>
      <c r="BN381" s="18">
        <v>1.2570857142857141</v>
      </c>
      <c r="BO381" s="18">
        <v>1.2482262773722628</v>
      </c>
      <c r="BP381" s="18">
        <v>1.3808139534883721</v>
      </c>
      <c r="BQ381" s="18">
        <v>0.51484674329501923</v>
      </c>
      <c r="BR381" s="18">
        <v>0.42913465553235908</v>
      </c>
      <c r="BS381" s="18">
        <v>0.66100360036003591</v>
      </c>
      <c r="BT381" s="18">
        <v>0.77294796628801754</v>
      </c>
      <c r="BU381" s="18">
        <v>1.4003196159122087</v>
      </c>
      <c r="BV381" s="18">
        <v>0.52616830688893346</v>
      </c>
      <c r="BW381" s="18">
        <v>0.53175341841385593</v>
      </c>
      <c r="BX381" s="18">
        <v>0.41971904761904766</v>
      </c>
      <c r="BY381" s="18">
        <v>0.50480769230769229</v>
      </c>
      <c r="BZ381" s="18">
        <v>1.2369793269230769</v>
      </c>
      <c r="CA381" s="18">
        <v>0.38726555386949923</v>
      </c>
      <c r="CB381" s="18">
        <v>0.42303493449781659</v>
      </c>
      <c r="CC381" s="18">
        <v>0.61594173913043471</v>
      </c>
      <c r="CD381" s="18">
        <v>0.60614224137931039</v>
      </c>
      <c r="CE381" s="18">
        <v>1.4725940476190476</v>
      </c>
      <c r="CF381" s="18">
        <v>0.206812700729927</v>
      </c>
      <c r="CG381" s="18">
        <v>0.60634328358208955</v>
      </c>
      <c r="CH381" s="18">
        <v>0.10949544498948843</v>
      </c>
      <c r="CJ381" s="18">
        <v>90</v>
      </c>
      <c r="CK381" s="18" t="s">
        <v>472</v>
      </c>
      <c r="CL381" s="18">
        <v>3.097375</v>
      </c>
      <c r="CM381" s="18">
        <v>2.1536708860759495</v>
      </c>
      <c r="CN381" s="18">
        <v>3.9342060085836912</v>
      </c>
      <c r="CO381" s="18">
        <v>0.53441739130434784</v>
      </c>
      <c r="CP381" s="18">
        <v>0.18513692946058091</v>
      </c>
      <c r="CQ381" s="18">
        <v>3.5714285714285712</v>
      </c>
      <c r="CR381" s="18">
        <v>1.8580381679389315</v>
      </c>
      <c r="CS381" s="18">
        <v>0.67700456621004568</v>
      </c>
      <c r="CT381" s="18">
        <v>0.16001964549483016</v>
      </c>
    </row>
    <row r="382" spans="1:98" x14ac:dyDescent="0.2">
      <c r="A382" s="18">
        <v>91</v>
      </c>
      <c r="B382" s="18" t="s">
        <v>472</v>
      </c>
      <c r="C382" s="18">
        <v>0.3923355263157895</v>
      </c>
      <c r="D382" s="18">
        <v>0.27167435158501435</v>
      </c>
      <c r="E382" s="18">
        <v>0.7957727272727273</v>
      </c>
      <c r="F382" s="18">
        <v>0.44997517378351537</v>
      </c>
      <c r="G382" s="18">
        <v>1.2960829493087558</v>
      </c>
      <c r="H382" s="18">
        <v>1.1963496399304692</v>
      </c>
      <c r="I382" s="18">
        <v>1.2118245931283906</v>
      </c>
      <c r="J382" s="18">
        <v>0.95571375245579571</v>
      </c>
      <c r="K382" s="18">
        <v>0.58421389396709322</v>
      </c>
      <c r="L382" s="18">
        <v>2.0379041769041772</v>
      </c>
      <c r="M382" s="18">
        <v>1.0410340218712029</v>
      </c>
      <c r="N382" s="18">
        <v>1.1815539568345323</v>
      </c>
      <c r="O382" s="18">
        <v>10.220122641509436</v>
      </c>
      <c r="P382" s="18">
        <v>0.3307885496183206</v>
      </c>
      <c r="Q382" s="18">
        <v>0.83216154309825185</v>
      </c>
      <c r="R382" s="18">
        <v>0.27909877717391307</v>
      </c>
      <c r="S382" s="18">
        <v>0.14816810344827588</v>
      </c>
      <c r="T382" s="18">
        <v>0.70789330985915488</v>
      </c>
      <c r="U382" s="18">
        <v>1.5923437990580849</v>
      </c>
      <c r="V382" s="18">
        <v>0.84557609561753</v>
      </c>
      <c r="W382" s="18">
        <v>0.69614180929095348</v>
      </c>
      <c r="X382" s="18">
        <v>0.99051021753460777</v>
      </c>
      <c r="Y382" s="18">
        <v>1.414106145251397</v>
      </c>
      <c r="Z382" s="18">
        <v>0.4884499136442142</v>
      </c>
      <c r="AA382" s="18">
        <v>0.7227294943820225</v>
      </c>
      <c r="AB382" s="18">
        <v>0.21266308068459658</v>
      </c>
      <c r="AC382" s="18">
        <v>0.51739934065934068</v>
      </c>
      <c r="AD382" s="18">
        <v>0.42206922898819171</v>
      </c>
      <c r="AE382" s="18">
        <v>1.0394691983122364</v>
      </c>
      <c r="AF382" s="18">
        <v>2.0264357142857143</v>
      </c>
      <c r="AG382" s="18">
        <v>1.5698098245614034</v>
      </c>
      <c r="AH382" s="18">
        <v>0.59959471529586905</v>
      </c>
      <c r="AI382" s="18">
        <v>0.22199467213114754</v>
      </c>
      <c r="AJ382" s="18">
        <v>0.94344416873449133</v>
      </c>
      <c r="AK382" s="18">
        <v>0.58071524064171121</v>
      </c>
      <c r="AL382" s="18">
        <v>2.0756166666666669</v>
      </c>
      <c r="AM382" s="18">
        <v>0.31383547008547014</v>
      </c>
      <c r="AN382" s="18">
        <v>1.4231927710843375</v>
      </c>
      <c r="AO382" s="18">
        <v>0.13600385756676556</v>
      </c>
      <c r="AP382" s="18">
        <v>0.28121777089783284</v>
      </c>
      <c r="AQ382" s="18">
        <v>0.45794255568581477</v>
      </c>
      <c r="AS382" s="18">
        <v>91</v>
      </c>
      <c r="AT382" s="18" t="s">
        <v>472</v>
      </c>
      <c r="AU382" s="18">
        <v>0.63846153846153852</v>
      </c>
      <c r="AV382" s="18">
        <v>0.55698874296435275</v>
      </c>
      <c r="AW382" s="18">
        <v>0.33169067475360126</v>
      </c>
      <c r="AX382" s="18">
        <v>0.7010990415335463</v>
      </c>
      <c r="AY382" s="18">
        <v>0.66236950332173361</v>
      </c>
      <c r="AZ382" s="18">
        <v>1.3090463458110517</v>
      </c>
      <c r="BA382" s="18">
        <v>0.31197480201583871</v>
      </c>
      <c r="BB382" s="18">
        <v>0.42426631925397695</v>
      </c>
      <c r="BC382" s="18">
        <v>0.51440329218106995</v>
      </c>
      <c r="BD382" s="18">
        <v>2.5128865979381443</v>
      </c>
      <c r="BE382" s="18">
        <v>1.9766566265060239</v>
      </c>
      <c r="BF382" s="18">
        <v>1.33822</v>
      </c>
      <c r="BH382" s="18">
        <v>91</v>
      </c>
      <c r="BI382" s="18" t="s">
        <v>472</v>
      </c>
      <c r="BJ382" s="18">
        <v>2.1786971830985915</v>
      </c>
      <c r="BK382" s="18">
        <v>0.45714456521739133</v>
      </c>
      <c r="BL382" s="18">
        <v>1.0218879746835443</v>
      </c>
      <c r="BM382" s="18">
        <v>0.85188074534161484</v>
      </c>
      <c r="BN382" s="18">
        <v>1.2755102040816326</v>
      </c>
      <c r="BO382" s="18">
        <v>0.96436496350364964</v>
      </c>
      <c r="BP382" s="18">
        <v>1.8895348837209303</v>
      </c>
      <c r="BQ382" s="18">
        <v>0.54278390804597698</v>
      </c>
      <c r="BR382" s="18">
        <v>0.4088376826722338</v>
      </c>
      <c r="BS382" s="18">
        <v>0.69381908190819075</v>
      </c>
      <c r="BT382" s="18">
        <v>0.87600769512641985</v>
      </c>
      <c r="BU382" s="18">
        <v>1.3645980795610424</v>
      </c>
      <c r="BV382" s="18">
        <v>0.52093793934525012</v>
      </c>
      <c r="BW382" s="18">
        <v>0.53650091157702839</v>
      </c>
      <c r="BX382" s="18">
        <v>0.43879743589743586</v>
      </c>
      <c r="BY382" s="18">
        <v>0.59294923076923078</v>
      </c>
      <c r="BZ382" s="18">
        <v>1.1167870192307692</v>
      </c>
      <c r="CA382" s="18">
        <v>0.38726555386949923</v>
      </c>
      <c r="CB382" s="18">
        <v>0.39801659388646288</v>
      </c>
      <c r="CC382" s="18">
        <v>0.53442000000000001</v>
      </c>
      <c r="CD382" s="18">
        <v>0.61063189655172423</v>
      </c>
      <c r="CE382" s="18">
        <v>1.7082095238095238</v>
      </c>
      <c r="CF382" s="18">
        <v>0.22658145985401462</v>
      </c>
      <c r="CG382" s="18">
        <v>0.55659194029850756</v>
      </c>
      <c r="CH382" s="18">
        <v>8.0296601261387532E-2</v>
      </c>
      <c r="CJ382" s="18">
        <v>91</v>
      </c>
      <c r="CK382" s="18" t="s">
        <v>472</v>
      </c>
      <c r="CL382" s="18">
        <v>2.4068750000000003</v>
      </c>
      <c r="CM382" s="18">
        <v>2.1975949367088607</v>
      </c>
      <c r="CN382" s="18">
        <v>3.6808583690987127</v>
      </c>
      <c r="CO382" s="18">
        <v>0.59179130434782612</v>
      </c>
      <c r="CP382" s="18">
        <v>0.20098547717842324</v>
      </c>
      <c r="CQ382" s="18">
        <v>3.8442142857142851</v>
      </c>
      <c r="CR382" s="18">
        <v>1.745389312977099</v>
      </c>
      <c r="CS382" s="18">
        <v>0.61834246575342466</v>
      </c>
      <c r="CT382" s="18">
        <v>0.12001477104874446</v>
      </c>
    </row>
    <row r="383" spans="1:98" x14ac:dyDescent="0.2">
      <c r="A383" s="18">
        <v>92</v>
      </c>
      <c r="B383" s="18" t="s">
        <v>472</v>
      </c>
      <c r="C383" s="18">
        <v>0.37006578947368424</v>
      </c>
      <c r="D383" s="18">
        <v>0.28218155619596536</v>
      </c>
      <c r="E383" s="18">
        <v>0.82959320091673028</v>
      </c>
      <c r="F383" s="18">
        <v>0.56376166832174779</v>
      </c>
      <c r="G383" s="18">
        <v>1.1640748847926266</v>
      </c>
      <c r="H383" s="18">
        <v>0.85877824683387127</v>
      </c>
      <c r="I383" s="18">
        <v>0.92927486437613016</v>
      </c>
      <c r="J383" s="18">
        <v>0.70911100196463661</v>
      </c>
      <c r="K383" s="18">
        <v>0.50671663619744056</v>
      </c>
      <c r="L383" s="18">
        <v>1.5772162162162164</v>
      </c>
      <c r="M383" s="18">
        <v>1.1264684082624543</v>
      </c>
      <c r="N383" s="18">
        <v>1.0641510791366906</v>
      </c>
      <c r="O383" s="18">
        <v>7.1147830188679251</v>
      </c>
      <c r="P383" s="18">
        <v>0.28307862595419847</v>
      </c>
      <c r="Q383" s="18">
        <v>0.62077215189873414</v>
      </c>
      <c r="R383" s="18">
        <v>0.3412307065217392</v>
      </c>
      <c r="S383" s="18">
        <v>0.15265804597701152</v>
      </c>
      <c r="T383" s="18">
        <v>0.59785809859154926</v>
      </c>
      <c r="U383" s="18">
        <v>1.6597986656200943</v>
      </c>
      <c r="V383" s="18">
        <v>0.99497848605577688</v>
      </c>
      <c r="W383" s="18">
        <v>0.69614180929095348</v>
      </c>
      <c r="X383" s="18">
        <v>0.97849373764007919</v>
      </c>
      <c r="Y383" s="18">
        <v>1.6090547486033522</v>
      </c>
      <c r="Z383" s="18">
        <v>0.61798359240069078</v>
      </c>
      <c r="AA383" s="18">
        <v>0.75637865168539331</v>
      </c>
      <c r="AB383" s="18">
        <v>0.23685819070904646</v>
      </c>
      <c r="AC383" s="18">
        <v>0.52197802197802201</v>
      </c>
      <c r="AD383" s="18">
        <v>0.42689279925908774</v>
      </c>
      <c r="AE383" s="18">
        <v>0.91860042194092828</v>
      </c>
      <c r="AF383" s="18">
        <v>1.9870449579831935</v>
      </c>
      <c r="AG383" s="18">
        <v>1.8183480701754389</v>
      </c>
      <c r="AH383" s="18">
        <v>0.62285485671752883</v>
      </c>
      <c r="AI383" s="18">
        <v>0.24760942622950821</v>
      </c>
      <c r="AJ383" s="18">
        <v>0.90467245657568229</v>
      </c>
      <c r="AK383" s="18">
        <v>0.54868529411764699</v>
      </c>
      <c r="AL383" s="18">
        <v>1.851851388888889</v>
      </c>
      <c r="AM383" s="18">
        <v>0.25707799145299148</v>
      </c>
      <c r="AN383" s="18">
        <v>1.2048192771084338</v>
      </c>
      <c r="AO383" s="18">
        <v>0.123640059347181</v>
      </c>
      <c r="AP383" s="18">
        <v>0.31153250773993807</v>
      </c>
      <c r="AQ383" s="18">
        <v>0.51594865181711613</v>
      </c>
      <c r="AS383" s="18">
        <v>92</v>
      </c>
      <c r="AT383" s="18" t="s">
        <v>472</v>
      </c>
      <c r="AU383" s="18">
        <v>0.59990950226244344</v>
      </c>
      <c r="AV383" s="18">
        <v>0.4910295497185741</v>
      </c>
      <c r="AW383" s="18">
        <v>0.30405003790750568</v>
      </c>
      <c r="AX383" s="18">
        <v>0.62121405750798719</v>
      </c>
      <c r="AY383" s="18">
        <v>0.53549762733312245</v>
      </c>
      <c r="AZ383" s="18">
        <v>1.1605019607843139</v>
      </c>
      <c r="BA383" s="18">
        <v>0.23073146148308135</v>
      </c>
      <c r="BB383" s="18">
        <v>0.50854827207899067</v>
      </c>
      <c r="BC383" s="18">
        <v>0.55726954732510281</v>
      </c>
      <c r="BD383" s="18">
        <v>3.1715360824742267</v>
      </c>
      <c r="BE383" s="18">
        <v>2.0456831325301201</v>
      </c>
      <c r="BF383" s="18">
        <v>1.5277777777777779</v>
      </c>
      <c r="BH383" s="18">
        <v>92</v>
      </c>
      <c r="BI383" s="18" t="s">
        <v>472</v>
      </c>
      <c r="BJ383" s="18">
        <v>2.2080281690140842</v>
      </c>
      <c r="BK383" s="18">
        <v>0.43449945652173921</v>
      </c>
      <c r="BL383" s="18">
        <v>0.93618164556962025</v>
      </c>
      <c r="BM383" s="18">
        <v>0.80184596273291908</v>
      </c>
      <c r="BN383" s="18">
        <v>1.1394551020408161</v>
      </c>
      <c r="BO383" s="18">
        <v>1.4040948905109489</v>
      </c>
      <c r="BP383" s="18">
        <v>1.0416651162790698</v>
      </c>
      <c r="BQ383" s="18">
        <v>0.49888275862068965</v>
      </c>
      <c r="BR383" s="18">
        <v>0.4450824634655533</v>
      </c>
      <c r="BS383" s="18">
        <v>0.82508280828082814</v>
      </c>
      <c r="BT383" s="18">
        <v>0.85501392451447411</v>
      </c>
      <c r="BU383" s="18">
        <v>1.3360192043895749</v>
      </c>
      <c r="BV383" s="18">
        <v>0.50420104438642299</v>
      </c>
      <c r="BW383" s="18">
        <v>0.46291020966271651</v>
      </c>
      <c r="BX383" s="18">
        <v>0.45215201465201466</v>
      </c>
      <c r="BY383" s="18">
        <v>0.46474307692307687</v>
      </c>
      <c r="BZ383" s="18">
        <v>1.1894028846153846</v>
      </c>
      <c r="CA383" s="18">
        <v>0.32403945371775422</v>
      </c>
      <c r="CB383" s="18">
        <v>0.3729986899563319</v>
      </c>
      <c r="CC383" s="18">
        <v>0.4483695652173913</v>
      </c>
      <c r="CD383" s="18">
        <v>0.66900172413793102</v>
      </c>
      <c r="CE383" s="18">
        <v>1.8322172619047619</v>
      </c>
      <c r="CF383" s="18">
        <v>0.25699518248175179</v>
      </c>
      <c r="CG383" s="18">
        <v>0.58613194029850735</v>
      </c>
      <c r="CH383" s="18">
        <v>0.10037088297126839</v>
      </c>
      <c r="CJ383" s="18">
        <v>92</v>
      </c>
      <c r="CK383" s="18" t="s">
        <v>472</v>
      </c>
      <c r="CL383" s="18">
        <v>3.3538749999999999</v>
      </c>
      <c r="CM383" s="18">
        <v>0.9230379746835442</v>
      </c>
      <c r="CN383" s="18">
        <v>3.2933905579399143</v>
      </c>
      <c r="CO383" s="18">
        <v>0.6823652173913044</v>
      </c>
      <c r="CP383" s="18">
        <v>0.22295746887966805</v>
      </c>
      <c r="CQ383" s="18">
        <v>3.7698571428571421</v>
      </c>
      <c r="CR383" s="18">
        <v>1.7188816793893131</v>
      </c>
      <c r="CS383" s="18">
        <v>0.50894063926940647</v>
      </c>
      <c r="CT383" s="18">
        <v>0.17232895125553913</v>
      </c>
    </row>
    <row r="384" spans="1:98" x14ac:dyDescent="0.2">
      <c r="A384" s="18">
        <v>93</v>
      </c>
      <c r="B384" s="18" t="s">
        <v>472</v>
      </c>
      <c r="C384" s="18">
        <v>0.37177631578947373</v>
      </c>
      <c r="D384" s="18">
        <v>0.30919308357348696</v>
      </c>
      <c r="E384" s="18">
        <v>0.87932887700534768</v>
      </c>
      <c r="F384" s="18">
        <v>0.61031082423038729</v>
      </c>
      <c r="G384" s="18">
        <v>1.4340921658986174</v>
      </c>
      <c r="H384" s="18">
        <v>0.73851502359076227</v>
      </c>
      <c r="I384" s="18">
        <v>1.0265973477998793</v>
      </c>
      <c r="J384" s="18">
        <v>0.77562220039292729</v>
      </c>
      <c r="K384" s="18">
        <v>0.58421389396709322</v>
      </c>
      <c r="L384" s="18">
        <v>2.0283065110565111</v>
      </c>
      <c r="M384" s="18">
        <v>1.0948256379100851</v>
      </c>
      <c r="N384" s="18">
        <v>1.2090359712230216</v>
      </c>
      <c r="O384" s="18">
        <v>8.8836509433962281</v>
      </c>
      <c r="P384" s="18">
        <v>0.29580152671755727</v>
      </c>
      <c r="Q384" s="18">
        <v>0.76309342977697414</v>
      </c>
      <c r="R384" s="18">
        <v>0.30259293478260874</v>
      </c>
      <c r="S384" s="18">
        <v>0.18408764367816094</v>
      </c>
      <c r="T384" s="18">
        <v>0.66705774647887328</v>
      </c>
      <c r="U384" s="18">
        <v>1.6986361852433283</v>
      </c>
      <c r="V384" s="18">
        <v>1.030253984063745</v>
      </c>
      <c r="W384" s="18">
        <v>1.1460880195599024</v>
      </c>
      <c r="X384" s="18">
        <v>1.0231268951878707</v>
      </c>
      <c r="Y384" s="18">
        <v>1.6643391061452515</v>
      </c>
      <c r="Z384" s="18">
        <v>0.6161844559585492</v>
      </c>
      <c r="AA384" s="18">
        <v>0.74467471910112359</v>
      </c>
      <c r="AB384" s="18">
        <v>0.23049095354523227</v>
      </c>
      <c r="AC384" s="18">
        <v>0.56089736263736256</v>
      </c>
      <c r="AD384" s="18">
        <v>0.41483375781430887</v>
      </c>
      <c r="AE384" s="18">
        <v>1.0658405063291139</v>
      </c>
      <c r="AF384" s="18">
        <v>2.0417542016806722</v>
      </c>
      <c r="AG384" s="18">
        <v>1.8475877192982457</v>
      </c>
      <c r="AH384" s="18">
        <v>0.69521976181615186</v>
      </c>
      <c r="AI384" s="18">
        <v>0.22626352459016394</v>
      </c>
      <c r="AJ384" s="18">
        <v>0.84005459057071963</v>
      </c>
      <c r="AK384" s="18">
        <v>0.53754465240641713</v>
      </c>
      <c r="AL384" s="18">
        <v>1.8132722222222222</v>
      </c>
      <c r="AM384" s="18">
        <v>0.24149743589743591</v>
      </c>
      <c r="AN384" s="18">
        <v>1.4006024096385541</v>
      </c>
      <c r="AO384" s="18">
        <v>0.16382284866468841</v>
      </c>
      <c r="AP384" s="18">
        <v>0.45181888544891641</v>
      </c>
      <c r="AQ384" s="18">
        <v>0.53365568581477141</v>
      </c>
      <c r="AS384" s="18">
        <v>93</v>
      </c>
      <c r="AT384" s="18" t="s">
        <v>472</v>
      </c>
      <c r="AU384" s="18">
        <v>0.68561085972850688</v>
      </c>
      <c r="AV384" s="18">
        <v>0.53988836772983106</v>
      </c>
      <c r="AW384" s="18">
        <v>0.33563912054586809</v>
      </c>
      <c r="AX384" s="18">
        <v>0.55910543130990409</v>
      </c>
      <c r="AY384" s="18">
        <v>0.54538373932299911</v>
      </c>
      <c r="AZ384" s="18">
        <v>1.2644830659536543</v>
      </c>
      <c r="BA384" s="18">
        <v>0.2404809215262779</v>
      </c>
      <c r="BB384" s="18">
        <v>0.50854827207899067</v>
      </c>
      <c r="BC384" s="18">
        <v>0.59156378600823034</v>
      </c>
      <c r="BD384" s="18">
        <v>2.9066391752577321</v>
      </c>
      <c r="BE384" s="18">
        <v>2.0645084337349395</v>
      </c>
      <c r="BF384" s="18">
        <v>1.5023148148148151</v>
      </c>
      <c r="BH384" s="18">
        <v>93</v>
      </c>
      <c r="BI384" s="18" t="s">
        <v>472</v>
      </c>
      <c r="BJ384" s="18">
        <v>2.1640140845070421</v>
      </c>
      <c r="BK384" s="18">
        <v>0.38496385869565219</v>
      </c>
      <c r="BL384" s="18">
        <v>1.0317772151898734</v>
      </c>
      <c r="BM384" s="18">
        <v>0.85921304347826066</v>
      </c>
      <c r="BN384" s="18">
        <v>1.15079387755102</v>
      </c>
      <c r="BO384" s="18">
        <v>0.67670255474452556</v>
      </c>
      <c r="BP384" s="18">
        <v>1.1385674418604652</v>
      </c>
      <c r="BQ384" s="18">
        <v>0.49489118773946361</v>
      </c>
      <c r="BR384" s="18">
        <v>0.38419154488517743</v>
      </c>
      <c r="BS384" s="18">
        <v>0.75945094509450939</v>
      </c>
      <c r="BT384" s="18">
        <v>0.80539281788200801</v>
      </c>
      <c r="BU384" s="18">
        <v>1.3360192043895749</v>
      </c>
      <c r="BV384" s="18">
        <v>0.53453665394657568</v>
      </c>
      <c r="BW384" s="18">
        <v>0.47952734731084784</v>
      </c>
      <c r="BX384" s="18">
        <v>0.41590366300366294</v>
      </c>
      <c r="BY384" s="18">
        <v>0.49679538461538464</v>
      </c>
      <c r="BZ384" s="18">
        <v>1.1593548076923079</v>
      </c>
      <c r="CA384" s="18">
        <v>0.4030728376327769</v>
      </c>
      <c r="CB384" s="18">
        <v>0.35252925764192139</v>
      </c>
      <c r="CC384" s="18">
        <v>0.59329739130434789</v>
      </c>
      <c r="CD384" s="18">
        <v>0.61961206896551724</v>
      </c>
      <c r="CE384" s="18">
        <v>1.8601190476190474</v>
      </c>
      <c r="CF384" s="18">
        <v>0.21365576642335765</v>
      </c>
      <c r="CG384" s="18">
        <v>0.52394268656716425</v>
      </c>
      <c r="CH384" s="18">
        <v>8.2121583742116325E-2</v>
      </c>
      <c r="CJ384" s="18">
        <v>93</v>
      </c>
      <c r="CK384" s="18" t="s">
        <v>472</v>
      </c>
      <c r="CL384" s="18">
        <v>3.2355</v>
      </c>
      <c r="CM384" s="18">
        <v>1.0108860759493672</v>
      </c>
      <c r="CN384" s="18">
        <v>3.0996566523605145</v>
      </c>
      <c r="CO384" s="18">
        <v>0.45289565217391303</v>
      </c>
      <c r="CP384" s="18">
        <v>0.2265591286307054</v>
      </c>
      <c r="CQ384" s="18">
        <v>3.3729999999999998</v>
      </c>
      <c r="CR384" s="18">
        <v>1.8659885496183208</v>
      </c>
      <c r="CS384" s="18">
        <v>0.6072420091324201</v>
      </c>
      <c r="CT384" s="18">
        <v>0.12463072378138848</v>
      </c>
    </row>
    <row r="385" spans="1:98" x14ac:dyDescent="0.2">
      <c r="A385" s="18">
        <v>94</v>
      </c>
      <c r="B385" s="18" t="s">
        <v>472</v>
      </c>
      <c r="C385" s="18">
        <v>0.42832236842105265</v>
      </c>
      <c r="D385" s="18">
        <v>0.28518155619596541</v>
      </c>
      <c r="E385" s="18">
        <v>0.88728686019862479</v>
      </c>
      <c r="F385" s="18">
        <v>0.6051390268123138</v>
      </c>
      <c r="G385" s="18">
        <v>1.4940956221198156</v>
      </c>
      <c r="H385" s="18">
        <v>0.96741991556990303</v>
      </c>
      <c r="I385" s="18">
        <v>1.0203182640144666</v>
      </c>
      <c r="J385" s="18">
        <v>0.84827269155206275</v>
      </c>
      <c r="K385" s="18">
        <v>0.67959597806215721</v>
      </c>
      <c r="L385" s="18">
        <v>2.2490528255528255</v>
      </c>
      <c r="M385" s="18"/>
      <c r="N385" s="18">
        <v>1.3164460431654676</v>
      </c>
      <c r="O385" s="18">
        <v>10.220122641509436</v>
      </c>
      <c r="P385" s="18">
        <v>0.34351145038167941</v>
      </c>
      <c r="Q385" s="18">
        <v>0.73881494876431586</v>
      </c>
      <c r="R385" s="18">
        <v>0.31363233695652176</v>
      </c>
      <c r="S385" s="18">
        <v>0.15565143678160923</v>
      </c>
      <c r="T385" s="18">
        <v>0.73906971830985912</v>
      </c>
      <c r="U385" s="18">
        <v>1.8008406593406594</v>
      </c>
      <c r="V385" s="18">
        <v>0.93584003984063746</v>
      </c>
      <c r="W385" s="18">
        <v>1.485669926650367</v>
      </c>
      <c r="X385" s="18">
        <v>1.081493078444298</v>
      </c>
      <c r="Y385" s="18">
        <v>1.5043061452513968</v>
      </c>
      <c r="Z385" s="18">
        <v>0.61168687392055265</v>
      </c>
      <c r="AA385" s="18">
        <v>0.76515674157303371</v>
      </c>
      <c r="AB385" s="18">
        <v>0.24067848410757947</v>
      </c>
      <c r="AC385" s="18">
        <v>0.53685890109890111</v>
      </c>
      <c r="AD385" s="18">
        <v>0.40277448483445244</v>
      </c>
      <c r="AE385" s="18">
        <v>0.85047468354430378</v>
      </c>
      <c r="AF385" s="18">
        <v>2.0264357142857143</v>
      </c>
      <c r="AG385" s="18">
        <v>1.5497077192982458</v>
      </c>
      <c r="AH385" s="18">
        <v>0.74897655377744699</v>
      </c>
      <c r="AI385" s="18">
        <v>0.29883893442622955</v>
      </c>
      <c r="AJ385" s="18">
        <v>0.87882630272952855</v>
      </c>
      <c r="AK385" s="18">
        <v>0.70465695187165767</v>
      </c>
      <c r="AL385" s="18">
        <v>1.8750000000000002</v>
      </c>
      <c r="AM385" s="18">
        <v>0.23704594017094016</v>
      </c>
      <c r="AN385" s="18">
        <v>1.3679718072289155</v>
      </c>
      <c r="AO385" s="18">
        <v>0.20246053412462905</v>
      </c>
      <c r="AP385" s="18">
        <v>0.42311659442724453</v>
      </c>
      <c r="AQ385" s="18">
        <v>0.53487690504103169</v>
      </c>
      <c r="AS385" s="18">
        <v>94</v>
      </c>
      <c r="AT385" s="18" t="s">
        <v>472</v>
      </c>
      <c r="AU385" s="18">
        <v>0.64701357466063336</v>
      </c>
      <c r="AV385" s="18">
        <v>0.49835834896810505</v>
      </c>
      <c r="AW385" s="18">
        <v>0.35538286580742989</v>
      </c>
      <c r="AX385" s="18">
        <v>0.63010223642172525</v>
      </c>
      <c r="AY385" s="18">
        <v>0.61293894337235055</v>
      </c>
      <c r="AZ385" s="18">
        <v>1.4223112299465241</v>
      </c>
      <c r="BA385" s="18">
        <v>0.31847444204463643</v>
      </c>
      <c r="BB385" s="18">
        <v>0.53711821173889196</v>
      </c>
      <c r="BC385" s="18">
        <v>0.69015843621399176</v>
      </c>
      <c r="BD385" s="18">
        <v>3.1321546391752575</v>
      </c>
      <c r="BE385" s="18">
        <v>2.1021590361445779</v>
      </c>
      <c r="BF385" s="18">
        <v>1.4711933333333334</v>
      </c>
      <c r="BH385" s="18">
        <v>94</v>
      </c>
      <c r="BI385" s="18" t="s">
        <v>472</v>
      </c>
      <c r="BJ385" s="18">
        <v>2.0393309859154929</v>
      </c>
      <c r="BK385" s="18">
        <v>0.44865271739130436</v>
      </c>
      <c r="BL385" s="18">
        <v>1.2262658227848102</v>
      </c>
      <c r="BM385" s="18">
        <v>0.86266397515527937</v>
      </c>
      <c r="BN385" s="18">
        <v>1.4073122448979589</v>
      </c>
      <c r="BO385" s="18">
        <v>1.4243722627737225</v>
      </c>
      <c r="BP385" s="18">
        <v>1.8895348837209303</v>
      </c>
      <c r="BQ385" s="18">
        <v>0.51484674329501923</v>
      </c>
      <c r="BR385" s="18">
        <v>0.37259342379958243</v>
      </c>
      <c r="BS385" s="18">
        <v>0.79226642664266422</v>
      </c>
      <c r="BT385" s="18">
        <v>0.9179948699157201</v>
      </c>
      <c r="BU385" s="18">
        <v>1.371742112482853</v>
      </c>
      <c r="BV385" s="18">
        <v>0.49164832295641697</v>
      </c>
      <c r="BW385" s="18">
        <v>0.58872698268003643</v>
      </c>
      <c r="BX385" s="18">
        <v>0.40636446886446886</v>
      </c>
      <c r="BY385" s="18">
        <v>0.51281999999999994</v>
      </c>
      <c r="BZ385" s="18">
        <v>1.0166264423076923</v>
      </c>
      <c r="CA385" s="18">
        <v>0.37145978755690445</v>
      </c>
      <c r="CB385" s="18">
        <v>0.38437030567685587</v>
      </c>
      <c r="CC385" s="18">
        <v>0.57518086956521741</v>
      </c>
      <c r="CD385" s="18">
        <v>0.66451120689655174</v>
      </c>
      <c r="CE385" s="18">
        <v>1.717510119047619</v>
      </c>
      <c r="CF385" s="18">
        <v>0.26383824817518248</v>
      </c>
      <c r="CG385" s="18">
        <v>0.55659194029850756</v>
      </c>
      <c r="CH385" s="18">
        <v>9.4896110721793978E-2</v>
      </c>
      <c r="CJ385" s="18">
        <v>94</v>
      </c>
      <c r="CK385" s="18" t="s">
        <v>472</v>
      </c>
      <c r="CL385" s="18">
        <v>2.762</v>
      </c>
      <c r="CM385" s="18">
        <v>1.6701265822784812</v>
      </c>
      <c r="CN385" s="18">
        <v>3.0847639484978542</v>
      </c>
      <c r="CO385" s="18">
        <v>0.4166695652173914</v>
      </c>
      <c r="CP385" s="18">
        <v>0.21395228215767634</v>
      </c>
      <c r="CQ385" s="18">
        <v>3.1249999999999991</v>
      </c>
      <c r="CR385" s="18">
        <v>1.8050267175572519</v>
      </c>
      <c r="CS385" s="18">
        <v>0.6532237442922374</v>
      </c>
      <c r="CT385" s="18">
        <v>0.17309822747415066</v>
      </c>
    </row>
    <row r="386" spans="1:98" x14ac:dyDescent="0.2">
      <c r="A386" s="18">
        <v>95</v>
      </c>
      <c r="B386" s="18" t="s">
        <v>472</v>
      </c>
      <c r="C386" s="18">
        <v>0.40434210526315789</v>
      </c>
      <c r="D386" s="18">
        <v>0.28968299711815559</v>
      </c>
      <c r="E386" s="18">
        <v>0.82760389610389606</v>
      </c>
      <c r="F386" s="18">
        <v>0.55858987090367429</v>
      </c>
      <c r="G386" s="18">
        <v>1.6981082949308757</v>
      </c>
      <c r="H386" s="18">
        <v>1.0165631984107275</v>
      </c>
      <c r="I386" s="18">
        <v>1.0046214587100664</v>
      </c>
      <c r="J386" s="18">
        <v>0.7346921414538311</v>
      </c>
      <c r="K386" s="18">
        <v>0.61998263254113339</v>
      </c>
      <c r="L386" s="18">
        <v>2.4090141277641282</v>
      </c>
      <c r="M386" s="18">
        <v>1.0884975698663426</v>
      </c>
      <c r="N386" s="18">
        <v>1.3838920863309354</v>
      </c>
      <c r="O386" s="18">
        <v>8.6478018867924522</v>
      </c>
      <c r="P386" s="18">
        <v>0.34987251908396949</v>
      </c>
      <c r="Q386" s="18">
        <v>0.6730964436407475</v>
      </c>
      <c r="R386" s="18">
        <v>0.30896182065217392</v>
      </c>
      <c r="S386" s="18">
        <v>0.17211436781609196</v>
      </c>
      <c r="T386" s="18">
        <v>0.63453626760563386</v>
      </c>
      <c r="U386" s="18">
        <v>1.817193092621664</v>
      </c>
      <c r="V386" s="18">
        <v>0.950365139442231</v>
      </c>
      <c r="W386" s="18">
        <v>0.8065061124694376</v>
      </c>
      <c r="X386" s="18">
        <v>1.1244093605800922</v>
      </c>
      <c r="Y386" s="18">
        <v>1.5392223463687154</v>
      </c>
      <c r="Z386" s="18">
        <v>0.60988773747841107</v>
      </c>
      <c r="AA386" s="18">
        <v>0.76076769662921351</v>
      </c>
      <c r="AB386" s="18">
        <v>0.22794425427872861</v>
      </c>
      <c r="AC386" s="18">
        <v>0.54372703296703295</v>
      </c>
      <c r="AD386" s="18">
        <v>0.41965732808520495</v>
      </c>
      <c r="AE386" s="18">
        <v>0.9911215189873418</v>
      </c>
      <c r="AF386" s="18">
        <v>1.9542193277310929</v>
      </c>
      <c r="AG386" s="18">
        <v>1.5826024561403509</v>
      </c>
      <c r="AH386" s="18">
        <v>0.81617249720878293</v>
      </c>
      <c r="AI386" s="18">
        <v>0.23266721311475411</v>
      </c>
      <c r="AJ386" s="18">
        <v>1.0080645161290323</v>
      </c>
      <c r="AK386" s="18">
        <v>0.66148609625668453</v>
      </c>
      <c r="AL386" s="18">
        <v>2.060184722222222</v>
      </c>
      <c r="AM386" s="18">
        <v>0.25040064102564102</v>
      </c>
      <c r="AN386" s="18">
        <v>1.4382530120481927</v>
      </c>
      <c r="AO386" s="18">
        <v>0.20400593471810088</v>
      </c>
      <c r="AP386" s="18">
        <v>0.54211814241486067</v>
      </c>
      <c r="AQ386" s="18">
        <v>0.53792989449003525</v>
      </c>
      <c r="AS386" s="18">
        <v>95</v>
      </c>
      <c r="AT386" s="18" t="s">
        <v>472</v>
      </c>
      <c r="AU386" s="18">
        <v>0.68986425339366508</v>
      </c>
      <c r="AV386" s="18">
        <v>0.50324437148217627</v>
      </c>
      <c r="AW386" s="18">
        <v>0.31589613343442002</v>
      </c>
      <c r="AX386" s="18">
        <v>0.60347923322683705</v>
      </c>
      <c r="AY386" s="18">
        <v>0.6030528313824739</v>
      </c>
      <c r="AZ386" s="18">
        <v>1.2719101604278076</v>
      </c>
      <c r="BA386" s="18">
        <v>0.26972858171346292</v>
      </c>
      <c r="BB386" s="18">
        <v>0.56283132199670882</v>
      </c>
      <c r="BC386" s="18">
        <v>0.77589094650205748</v>
      </c>
      <c r="BD386" s="18">
        <v>3.0534123711340206</v>
      </c>
      <c r="BE386" s="18">
        <v>2.3155120481927707</v>
      </c>
      <c r="BF386" s="18">
        <v>1.5900207407407407</v>
      </c>
      <c r="BH386" s="18">
        <v>95</v>
      </c>
      <c r="BI386" s="18" t="s">
        <v>472</v>
      </c>
      <c r="BJ386" s="18">
        <v>2.112676056338028</v>
      </c>
      <c r="BK386" s="18">
        <v>0.40336277173913049</v>
      </c>
      <c r="BL386" s="18">
        <v>1.2064873417721518</v>
      </c>
      <c r="BM386" s="18">
        <v>0.78071055900621111</v>
      </c>
      <c r="BN386" s="18">
        <v>1.3123591836734692</v>
      </c>
      <c r="BO386" s="18">
        <v>1.724706204379562</v>
      </c>
      <c r="BP386" s="18">
        <v>2.6405023255813953</v>
      </c>
      <c r="BQ386" s="18">
        <v>0.51085593869731805</v>
      </c>
      <c r="BR386" s="18">
        <v>0.43638361169102302</v>
      </c>
      <c r="BS386" s="18">
        <v>0.76413861386138615</v>
      </c>
      <c r="BT386" s="18">
        <v>0.73286918285086111</v>
      </c>
      <c r="BU386" s="18">
        <v>1.1859849108367628</v>
      </c>
      <c r="BV386" s="18">
        <v>0.45189797148021688</v>
      </c>
      <c r="BW386" s="18">
        <v>0.6528222424794895</v>
      </c>
      <c r="BX386" s="18">
        <v>0.39873333333333327</v>
      </c>
      <c r="BY386" s="18">
        <v>0.48878153846153849</v>
      </c>
      <c r="BZ386" s="18">
        <v>1.171875</v>
      </c>
      <c r="CA386" s="18">
        <v>0.36355538694992406</v>
      </c>
      <c r="CB386" s="18">
        <v>0.42758384279475981</v>
      </c>
      <c r="CC386" s="18">
        <v>0.66576086956521741</v>
      </c>
      <c r="CD386" s="18">
        <v>0.71839051724137937</v>
      </c>
      <c r="CE386" s="18">
        <v>1.8105160714285715</v>
      </c>
      <c r="CF386" s="18">
        <v>0.26916058394160586</v>
      </c>
      <c r="CG386" s="18">
        <v>0.55037313432835822</v>
      </c>
      <c r="CH386" s="18">
        <v>7.6646811492641909E-2</v>
      </c>
      <c r="CJ386" s="18">
        <v>95</v>
      </c>
      <c r="CK386" s="18" t="s">
        <v>472</v>
      </c>
      <c r="CL386" s="18">
        <v>2.3279375</v>
      </c>
      <c r="CM386" s="18">
        <v>1.4064556962025314</v>
      </c>
      <c r="CN386" s="18">
        <v>3.0400429184549349</v>
      </c>
      <c r="CO386" s="18">
        <v>0.50120869565217407</v>
      </c>
      <c r="CP386" s="18">
        <v>0.2251182572614108</v>
      </c>
      <c r="CQ386" s="18">
        <v>3.1249999999999991</v>
      </c>
      <c r="CR386" s="18">
        <v>1.831530534351145</v>
      </c>
      <c r="CS386" s="18">
        <v>0.64053881278538827</v>
      </c>
      <c r="CT386" s="18">
        <v>0.12463072378138848</v>
      </c>
    </row>
    <row r="387" spans="1:98" x14ac:dyDescent="0.2">
      <c r="A387" s="18">
        <v>96</v>
      </c>
      <c r="B387" s="18" t="s">
        <v>472</v>
      </c>
      <c r="C387" s="18">
        <v>0.35634868421052629</v>
      </c>
      <c r="D387" s="18">
        <v>0.37524495677233427</v>
      </c>
      <c r="E387" s="18">
        <v>0.83556149732620322</v>
      </c>
      <c r="F387" s="18">
        <v>0.54307348560079438</v>
      </c>
      <c r="G387" s="18">
        <v>1.4880956221198156</v>
      </c>
      <c r="H387" s="18">
        <v>1.1562453439284828</v>
      </c>
      <c r="I387" s="18">
        <v>0.97950572634116939</v>
      </c>
      <c r="J387" s="18">
        <v>0.81655206286836934</v>
      </c>
      <c r="K387" s="18">
        <v>0.75113254113345518</v>
      </c>
      <c r="L387" s="18">
        <v>2.399416461916462</v>
      </c>
      <c r="M387" s="18">
        <v>0.88915066828675571</v>
      </c>
      <c r="N387" s="18">
        <v>1.5462661870503598</v>
      </c>
      <c r="O387" s="18">
        <v>8.3726415094339615</v>
      </c>
      <c r="P387" s="18">
        <v>0.42302824427480912</v>
      </c>
      <c r="Q387" s="18">
        <v>0.74844303797468359</v>
      </c>
      <c r="R387" s="18">
        <v>0.28207092391304356</v>
      </c>
      <c r="S387" s="18">
        <v>0.1781011494252874</v>
      </c>
      <c r="T387" s="18">
        <v>0.73356795774647887</v>
      </c>
      <c r="U387" s="18">
        <v>1.4983155416012559</v>
      </c>
      <c r="V387" s="18">
        <v>1.144380876494024</v>
      </c>
      <c r="W387" s="18">
        <v>1.1715574572127141</v>
      </c>
      <c r="X387" s="18">
        <v>1.0402933421226104</v>
      </c>
      <c r="Y387" s="18">
        <v>1.3820994413407823</v>
      </c>
      <c r="Z387" s="18">
        <v>0.63147668393782386</v>
      </c>
      <c r="AA387" s="18">
        <v>0.7212662921348314</v>
      </c>
      <c r="AB387" s="18">
        <v>0.22412396088019559</v>
      </c>
      <c r="AC387" s="18">
        <v>0.5208334065934066</v>
      </c>
      <c r="AD387" s="18">
        <v>0.42327506367214629</v>
      </c>
      <c r="AE387" s="18">
        <v>1.2724156118143459</v>
      </c>
      <c r="AF387" s="18">
        <v>2.1424193277310923</v>
      </c>
      <c r="AG387" s="18">
        <v>2.0741957894736838</v>
      </c>
      <c r="AH387" s="18">
        <v>0.69832117603275035</v>
      </c>
      <c r="AI387" s="18">
        <v>0.23907090163934427</v>
      </c>
      <c r="AJ387" s="18">
        <v>0.77543424317617871</v>
      </c>
      <c r="AK387" s="18">
        <v>0.67680481283422456</v>
      </c>
      <c r="AL387" s="18">
        <v>1.844136111111111</v>
      </c>
      <c r="AM387" s="18">
        <v>0.26041666666666669</v>
      </c>
      <c r="AN387" s="18">
        <v>1.4583332530120481</v>
      </c>
      <c r="AO387" s="18">
        <v>0.15145905044510385</v>
      </c>
      <c r="AP387" s="18">
        <v>0.34120229102167188</v>
      </c>
      <c r="AQ387" s="18">
        <v>0.55014161781946069</v>
      </c>
      <c r="AS387" s="18">
        <v>96</v>
      </c>
      <c r="AT387" s="18" t="s">
        <v>472</v>
      </c>
      <c r="AU387" s="18">
        <v>0.78199095022624432</v>
      </c>
      <c r="AV387" s="18">
        <v>0.54477392120075052</v>
      </c>
      <c r="AW387" s="18">
        <v>0.36722896133434418</v>
      </c>
      <c r="AX387" s="18">
        <v>0.70997444089456874</v>
      </c>
      <c r="AY387" s="18">
        <v>0.73651534324580825</v>
      </c>
      <c r="AZ387" s="18">
        <v>1.6005643493761141</v>
      </c>
      <c r="BA387" s="18">
        <v>0.36072138228941686</v>
      </c>
      <c r="BB387" s="18">
        <v>0.49140619857377948</v>
      </c>
      <c r="BC387" s="18">
        <v>0.64729012345679005</v>
      </c>
      <c r="BD387" s="18">
        <v>2.7706185567010304</v>
      </c>
      <c r="BE387" s="18">
        <v>2.0205819277108432</v>
      </c>
      <c r="BF387" s="18">
        <v>1.7371400000000001</v>
      </c>
      <c r="BH387" s="18">
        <v>96</v>
      </c>
      <c r="BI387" s="18" t="s">
        <v>472</v>
      </c>
      <c r="BJ387" s="18">
        <v>2.2300352112676056</v>
      </c>
      <c r="BK387" s="18">
        <v>0.42600760869565224</v>
      </c>
      <c r="BL387" s="18">
        <v>1.0779272151898736</v>
      </c>
      <c r="BM387" s="18">
        <v>0.77941677018633526</v>
      </c>
      <c r="BN387" s="18">
        <v>1.4625857142857144</v>
      </c>
      <c r="BO387" s="18">
        <v>1.2710364963503651</v>
      </c>
      <c r="BP387" s="18">
        <v>1.5261627906976745</v>
      </c>
      <c r="BQ387" s="18">
        <v>0.51085593869731805</v>
      </c>
      <c r="BR387" s="18">
        <v>0.45233141962421708</v>
      </c>
      <c r="BS387" s="18">
        <v>0.67975517551755171</v>
      </c>
      <c r="BT387" s="18">
        <v>0.7233264932209601</v>
      </c>
      <c r="BU387" s="18">
        <v>1.1645514403292181</v>
      </c>
      <c r="BV387" s="18">
        <v>0.51361558545892749</v>
      </c>
      <c r="BW387" s="18">
        <v>0.58397903372835003</v>
      </c>
      <c r="BX387" s="18">
        <v>0.44261282051282053</v>
      </c>
      <c r="BY387" s="18">
        <v>0.5208338461538462</v>
      </c>
      <c r="BZ387" s="18">
        <v>1.0942509615384615</v>
      </c>
      <c r="CA387" s="18">
        <v>0.44259028831562974</v>
      </c>
      <c r="CB387" s="18">
        <v>0.40938864628820959</v>
      </c>
      <c r="CC387" s="18">
        <v>0.56612347826086962</v>
      </c>
      <c r="CD387" s="18">
        <v>0.86655862068965528</v>
      </c>
      <c r="CE387" s="18">
        <v>1.680307738095238</v>
      </c>
      <c r="CF387" s="18">
        <v>0.28892948905109489</v>
      </c>
      <c r="CG387" s="18">
        <v>0.51772388059701491</v>
      </c>
      <c r="CH387" s="18">
        <v>0.11497021723896285</v>
      </c>
      <c r="CJ387" s="18">
        <v>96</v>
      </c>
      <c r="CK387" s="18" t="s">
        <v>472</v>
      </c>
      <c r="CL387" s="18">
        <v>3.097375</v>
      </c>
      <c r="CM387" s="18">
        <v>2.1536708860759495</v>
      </c>
      <c r="CN387" s="18">
        <v>3.6063519313304724</v>
      </c>
      <c r="CO387" s="18">
        <v>0.5887652173913045</v>
      </c>
      <c r="CP387" s="18">
        <v>0.21539315352697094</v>
      </c>
      <c r="CQ387" s="18">
        <v>3.397785714285714</v>
      </c>
      <c r="CR387" s="18">
        <v>1.9044198473282443</v>
      </c>
      <c r="CS387" s="18">
        <v>0.70078538812785385</v>
      </c>
      <c r="CT387" s="18">
        <v>0.12616942392909897</v>
      </c>
    </row>
    <row r="388" spans="1:98" x14ac:dyDescent="0.2">
      <c r="A388" s="18">
        <v>97</v>
      </c>
      <c r="B388" s="18" t="s">
        <v>472</v>
      </c>
      <c r="C388" s="18">
        <v>0.35634868421052629</v>
      </c>
      <c r="D388" s="18">
        <v>0.3377233429394812</v>
      </c>
      <c r="E388" s="18">
        <v>0.82561420932009177</v>
      </c>
      <c r="F388" s="18">
        <v>0.61031082423038729</v>
      </c>
      <c r="G388" s="18">
        <v>1.6261036866359448</v>
      </c>
      <c r="H388" s="18">
        <v>1.1588527439781473</v>
      </c>
      <c r="I388" s="18">
        <v>0.9952031344183242</v>
      </c>
      <c r="J388" s="18">
        <v>0.71422730844793714</v>
      </c>
      <c r="K388" s="18">
        <v>0.63786654478976235</v>
      </c>
      <c r="L388" s="18">
        <v>2.6873464373464375</v>
      </c>
      <c r="M388" s="18">
        <v>1.0315413122721748</v>
      </c>
      <c r="N388" s="18">
        <v>1.6886474820143884</v>
      </c>
      <c r="O388" s="18">
        <v>8.805028301886793</v>
      </c>
      <c r="P388" s="18">
        <v>0.38167938931297707</v>
      </c>
      <c r="Q388" s="18">
        <v>0.56677396021699811</v>
      </c>
      <c r="R388" s="18">
        <v>0.28065557065217395</v>
      </c>
      <c r="S388" s="18">
        <v>0.18109425287356323</v>
      </c>
      <c r="T388" s="18">
        <v>0.72990035211267601</v>
      </c>
      <c r="U388" s="18">
        <v>1.637313579277865</v>
      </c>
      <c r="V388" s="18">
        <v>1.0489292828685257</v>
      </c>
      <c r="W388" s="18">
        <v>0.68765281173594139</v>
      </c>
      <c r="X388" s="18">
        <v>1.0540266974291363</v>
      </c>
      <c r="Y388" s="18">
        <v>1.6352418994413411</v>
      </c>
      <c r="Z388" s="18">
        <v>0.66026200345423136</v>
      </c>
      <c r="AA388" s="18">
        <v>0.76954578651685401</v>
      </c>
      <c r="AB388" s="18">
        <v>0.23558484107579461</v>
      </c>
      <c r="AC388" s="18">
        <v>0.53113560439560437</v>
      </c>
      <c r="AD388" s="18">
        <v>0.4293047001620745</v>
      </c>
      <c r="AE388" s="18">
        <v>0.99551687763713081</v>
      </c>
      <c r="AF388" s="18">
        <v>2.3196777310924372</v>
      </c>
      <c r="AG388" s="18">
        <v>1.6483919298245615</v>
      </c>
      <c r="AH388" s="18">
        <v>0.71382787495347966</v>
      </c>
      <c r="AI388" s="18">
        <v>0.30951147540983609</v>
      </c>
      <c r="AJ388" s="18">
        <v>0.85297766749379655</v>
      </c>
      <c r="AK388" s="18">
        <v>0.66566390374331552</v>
      </c>
      <c r="AL388" s="18">
        <v>1.9675930555555554</v>
      </c>
      <c r="AM388" s="18">
        <v>0.35278675213675215</v>
      </c>
      <c r="AN388" s="18">
        <v>1.5549698795180724</v>
      </c>
      <c r="AO388" s="18">
        <v>0.13445845697329373</v>
      </c>
      <c r="AP388" s="18">
        <v>0.56146798761609906</v>
      </c>
      <c r="AQ388" s="18">
        <v>0.66249026963657676</v>
      </c>
      <c r="AS388" s="18">
        <v>97</v>
      </c>
      <c r="AT388" s="18" t="s">
        <v>472</v>
      </c>
      <c r="AU388" s="18">
        <v>0.83769230769230763</v>
      </c>
      <c r="AV388" s="18">
        <v>0.52034474671669795</v>
      </c>
      <c r="AW388" s="18">
        <v>0.33958832448824872</v>
      </c>
      <c r="AX388" s="18">
        <v>0.70997444089456874</v>
      </c>
      <c r="AY388" s="18">
        <v>0.65907402720658026</v>
      </c>
      <c r="AZ388" s="18">
        <v>1.3870320855614975</v>
      </c>
      <c r="BA388" s="18">
        <v>0.32172426205903532</v>
      </c>
      <c r="BB388" s="18">
        <v>0.56283132199670882</v>
      </c>
      <c r="BC388" s="18">
        <v>0.68158436213991758</v>
      </c>
      <c r="BD388" s="18">
        <v>2.7384020618556697</v>
      </c>
      <c r="BE388" s="18">
        <v>1.8135036144578311</v>
      </c>
      <c r="BF388" s="18">
        <v>1.4853392592592594</v>
      </c>
      <c r="BH388" s="18">
        <v>97</v>
      </c>
      <c r="BI388" s="18" t="s">
        <v>472</v>
      </c>
      <c r="BJ388" s="18">
        <v>1.9733098591549298</v>
      </c>
      <c r="BK388" s="18">
        <v>0.40902391304347835</v>
      </c>
      <c r="BL388" s="18">
        <v>1.170226582278481</v>
      </c>
      <c r="BM388" s="18">
        <v>0.84497950310558989</v>
      </c>
      <c r="BN388" s="18">
        <v>1.3591265306122446</v>
      </c>
      <c r="BO388" s="18">
        <v>1.3825529197080291</v>
      </c>
      <c r="BP388" s="18">
        <v>1.5746139534883721</v>
      </c>
      <c r="BQ388" s="18">
        <v>0.47094482758620687</v>
      </c>
      <c r="BR388" s="18">
        <v>0.53931784968684771</v>
      </c>
      <c r="BS388" s="18">
        <v>0.76413861386138615</v>
      </c>
      <c r="BT388" s="18">
        <v>0.86646500549651895</v>
      </c>
      <c r="BU388" s="18">
        <v>1.0716735253772292</v>
      </c>
      <c r="BV388" s="18">
        <v>0.54708937537658164</v>
      </c>
      <c r="BW388" s="18">
        <v>0.51276207839562449</v>
      </c>
      <c r="BX388" s="18">
        <v>0.4330739926739926</v>
      </c>
      <c r="BY388" s="18">
        <v>0.6089738461538462</v>
      </c>
      <c r="BZ388" s="18">
        <v>1.1868990384615383</v>
      </c>
      <c r="CA388" s="18">
        <v>0.42678300455235207</v>
      </c>
      <c r="CB388" s="18">
        <v>0.47079694323144106</v>
      </c>
      <c r="CC388" s="18">
        <v>0.50271739130434778</v>
      </c>
      <c r="CD388" s="18">
        <v>0.65553189655172417</v>
      </c>
      <c r="CE388" s="18">
        <v>1.6524059523809522</v>
      </c>
      <c r="CF388" s="18">
        <v>0.29045007299270076</v>
      </c>
      <c r="CG388" s="18">
        <v>0.5052859701492538</v>
      </c>
      <c r="CH388" s="18">
        <v>8.0296601261387532E-2</v>
      </c>
      <c r="CJ388" s="18">
        <v>97</v>
      </c>
      <c r="CK388" s="18" t="s">
        <v>472</v>
      </c>
      <c r="CL388" s="18">
        <v>2.6436250000000001</v>
      </c>
      <c r="CM388" s="18">
        <v>1.3625316455696201</v>
      </c>
      <c r="CN388" s="18">
        <v>3.1890987124463517</v>
      </c>
      <c r="CO388" s="18">
        <v>0.67934782608695665</v>
      </c>
      <c r="CP388" s="18">
        <v>0.24240767634854771</v>
      </c>
      <c r="CQ388" s="18">
        <v>3.8442142857142851</v>
      </c>
      <c r="CR388" s="18">
        <v>1.655270992366412</v>
      </c>
      <c r="CS388" s="18">
        <v>0.64053881278538827</v>
      </c>
      <c r="CT388" s="18">
        <v>0.12616942392909897</v>
      </c>
    </row>
    <row r="389" spans="1:98" x14ac:dyDescent="0.2">
      <c r="A389" s="18">
        <v>98</v>
      </c>
      <c r="B389" s="18" t="s">
        <v>472</v>
      </c>
      <c r="C389" s="18">
        <v>0.3923355263157895</v>
      </c>
      <c r="D389" s="18">
        <v>0.3662247838616714</v>
      </c>
      <c r="E389" s="18">
        <v>0.83556149732620322</v>
      </c>
      <c r="F389" s="18">
        <v>0.6051390268123138</v>
      </c>
      <c r="G389" s="18">
        <v>1.6081025345622122</v>
      </c>
      <c r="H389" s="18">
        <v>0.97000248323814253</v>
      </c>
      <c r="I389" s="18">
        <v>1.1615931283905969</v>
      </c>
      <c r="J389" s="18">
        <v>0.62418133595284875</v>
      </c>
      <c r="K389" s="18">
        <v>0.70344149908592324</v>
      </c>
      <c r="L389" s="18">
        <v>2.0954901719901717</v>
      </c>
      <c r="M389" s="18">
        <v>1.0663475091130015</v>
      </c>
      <c r="N389" s="18">
        <v>1.4338561151079137</v>
      </c>
      <c r="O389" s="18">
        <v>8.5691792452830171</v>
      </c>
      <c r="P389" s="18">
        <v>0.29262061068702289</v>
      </c>
      <c r="Q389" s="18">
        <v>0.69946775165762509</v>
      </c>
      <c r="R389" s="18">
        <v>0.28943043478260877</v>
      </c>
      <c r="S389" s="18">
        <v>0.18259109195402301</v>
      </c>
      <c r="T389" s="18">
        <v>0.71522887323943662</v>
      </c>
      <c r="U389" s="18">
        <v>1.6904599686028259</v>
      </c>
      <c r="V389" s="18">
        <v>1.2066318725099603</v>
      </c>
      <c r="W389" s="18">
        <v>0.58577750611246937</v>
      </c>
      <c r="X389" s="18">
        <v>1.1347092946605142</v>
      </c>
      <c r="Y389" s="18">
        <v>1.5974162011173187</v>
      </c>
      <c r="Z389" s="18">
        <v>0.65576424870466321</v>
      </c>
      <c r="AA389" s="18">
        <v>0.712488202247191</v>
      </c>
      <c r="AB389" s="18">
        <v>0.2381315403422983</v>
      </c>
      <c r="AC389" s="18">
        <v>0.65705120879120882</v>
      </c>
      <c r="AD389" s="18">
        <v>0.40639222042139383</v>
      </c>
      <c r="AE389" s="18">
        <v>1.028481012658228</v>
      </c>
      <c r="AF389" s="18">
        <v>2.2780987394957983</v>
      </c>
      <c r="AG389" s="18">
        <v>1.7909357894736844</v>
      </c>
      <c r="AH389" s="18">
        <v>0.68694957201339779</v>
      </c>
      <c r="AI389" s="18">
        <v>0.25614754098360659</v>
      </c>
      <c r="AJ389" s="18">
        <v>0.81420595533498763</v>
      </c>
      <c r="AK389" s="18">
        <v>0.71579759358288775</v>
      </c>
      <c r="AL389" s="18">
        <v>1.8904319444444444</v>
      </c>
      <c r="AM389" s="18">
        <v>0.36324786324786323</v>
      </c>
      <c r="AN389" s="18">
        <v>1.4395079518072287</v>
      </c>
      <c r="AO389" s="18">
        <v>0.13136735905044508</v>
      </c>
      <c r="AP389" s="18">
        <v>0.46665374613003097</v>
      </c>
      <c r="AQ389" s="18">
        <v>0.60204185228604923</v>
      </c>
      <c r="AS389" s="18">
        <v>98</v>
      </c>
      <c r="AT389" s="18" t="s">
        <v>472</v>
      </c>
      <c r="AU389" s="18">
        <v>0.70488687782805437</v>
      </c>
      <c r="AV389" s="18">
        <v>0.66203470919324581</v>
      </c>
      <c r="AW389" s="18">
        <v>0.40276724791508717</v>
      </c>
      <c r="AX389" s="18">
        <v>0.52360702875399356</v>
      </c>
      <c r="AY389" s="18">
        <v>0.56350838342296738</v>
      </c>
      <c r="AZ389" s="18">
        <v>1.3796049910873438</v>
      </c>
      <c r="BA389" s="18">
        <v>0.31847444204463643</v>
      </c>
      <c r="BB389" s="18">
        <v>0.58140208447613817</v>
      </c>
      <c r="BC389" s="18">
        <v>0.74159876543209868</v>
      </c>
      <c r="BD389" s="18">
        <v>3.2896597938144332</v>
      </c>
      <c r="BE389" s="18">
        <v>2.2151108433734934</v>
      </c>
      <c r="BF389" s="18">
        <v>1.587191111111111</v>
      </c>
      <c r="BH389" s="18">
        <v>98</v>
      </c>
      <c r="BI389" s="18" t="s">
        <v>472</v>
      </c>
      <c r="BJ389" s="18">
        <v>2.134683098591549</v>
      </c>
      <c r="BK389" s="18">
        <v>0.45997500000000013</v>
      </c>
      <c r="BL389" s="18">
        <v>1.2658227848101267</v>
      </c>
      <c r="BM389" s="18">
        <v>0.86266397515527937</v>
      </c>
      <c r="BN389" s="18">
        <v>1.2273244897959181</v>
      </c>
      <c r="BO389" s="18">
        <v>1.3065182481751827</v>
      </c>
      <c r="BP389" s="18">
        <v>1.623060465116279</v>
      </c>
      <c r="BQ389" s="18">
        <v>0.50287356321839083</v>
      </c>
      <c r="BR389" s="18">
        <v>0.42333559498956158</v>
      </c>
      <c r="BS389" s="18">
        <v>0.77351485148514854</v>
      </c>
      <c r="BT389" s="18">
        <v>0.79203297911322834</v>
      </c>
      <c r="BU389" s="18">
        <v>1.2288518518518519</v>
      </c>
      <c r="BV389" s="18">
        <v>0.68098513757782686</v>
      </c>
      <c r="BW389" s="18">
        <v>0.54837055606198726</v>
      </c>
      <c r="BX389" s="18">
        <v>0.34149890109890108</v>
      </c>
      <c r="BY389" s="18">
        <v>0.50480769230769229</v>
      </c>
      <c r="BZ389" s="18">
        <v>0.98908269230769241</v>
      </c>
      <c r="CA389" s="18">
        <v>0.36355538694992406</v>
      </c>
      <c r="CB389" s="18">
        <v>0.4366812227074236</v>
      </c>
      <c r="CC389" s="18">
        <v>0.53894956521739124</v>
      </c>
      <c r="CD389" s="18">
        <v>0.71839051724137937</v>
      </c>
      <c r="CE389" s="18">
        <v>1.7361113095238094</v>
      </c>
      <c r="CF389" s="18">
        <v>0.29957416058394165</v>
      </c>
      <c r="CG389" s="18">
        <v>0.57835820895522383</v>
      </c>
      <c r="CH389" s="18">
        <v>0.10037088297126839</v>
      </c>
      <c r="CJ389" s="18">
        <v>98</v>
      </c>
      <c r="CK389" s="18" t="s">
        <v>472</v>
      </c>
      <c r="CL389" s="18">
        <v>3.2749375000000001</v>
      </c>
      <c r="CM389" s="18">
        <v>1.8459493670886076</v>
      </c>
      <c r="CN389" s="18">
        <v>3.3530042918454939</v>
      </c>
      <c r="CO389" s="18">
        <v>0.54951304347826102</v>
      </c>
      <c r="CP389" s="18">
        <v>0.25897614107883821</v>
      </c>
      <c r="CQ389" s="18">
        <v>3.7946428571428568</v>
      </c>
      <c r="CR389" s="18">
        <v>2.1999580152671756</v>
      </c>
      <c r="CS389" s="18">
        <v>0.64529223744292241</v>
      </c>
      <c r="CT389" s="18">
        <v>0.13309335302806499</v>
      </c>
    </row>
    <row r="390" spans="1:98" x14ac:dyDescent="0.2">
      <c r="A390" s="18">
        <v>99</v>
      </c>
      <c r="B390" s="18" t="s">
        <v>472</v>
      </c>
      <c r="C390" s="18">
        <v>0.38378289473684213</v>
      </c>
      <c r="D390" s="18">
        <v>0.36023054755043227</v>
      </c>
      <c r="E390" s="18">
        <v>0.79378342245989308</v>
      </c>
      <c r="F390" s="18">
        <v>0.68789275074478651</v>
      </c>
      <c r="G390" s="18">
        <v>1.8301175115207373</v>
      </c>
      <c r="H390" s="18">
        <v>0.94156940650608389</v>
      </c>
      <c r="I390" s="18">
        <v>1.0517130801687762</v>
      </c>
      <c r="J390" s="18">
        <v>0.57915854616895879</v>
      </c>
      <c r="K390" s="18">
        <v>0.69747989031078617</v>
      </c>
      <c r="L390" s="18">
        <v>1.9707205159705159</v>
      </c>
      <c r="M390" s="18">
        <v>1.0220486026731468</v>
      </c>
      <c r="N390" s="18">
        <v>1.3938848920863309</v>
      </c>
      <c r="O390" s="18">
        <v>11.399367924528303</v>
      </c>
      <c r="P390" s="18">
        <v>0.38167938931297707</v>
      </c>
      <c r="Q390" s="18">
        <v>0.8371844484629295</v>
      </c>
      <c r="R390" s="18">
        <v>0.29509171195652178</v>
      </c>
      <c r="S390" s="18">
        <v>0.1795977011494253</v>
      </c>
      <c r="T390" s="18">
        <v>0.717062676056338</v>
      </c>
      <c r="U390" s="18">
        <v>1.8621632653061226</v>
      </c>
      <c r="V390" s="18">
        <v>1.1910691235059763</v>
      </c>
      <c r="W390" s="18">
        <v>0.63671638141809295</v>
      </c>
      <c r="X390" s="18">
        <v>1.1381427158866184</v>
      </c>
      <c r="Y390" s="18">
        <v>1.6905262569832404</v>
      </c>
      <c r="Z390" s="18">
        <v>0.60089240069084626</v>
      </c>
      <c r="AA390" s="18">
        <v>0.7856390449438202</v>
      </c>
      <c r="AB390" s="18">
        <v>0.26869388753056234</v>
      </c>
      <c r="AC390" s="18">
        <v>0.61469780219780223</v>
      </c>
      <c r="AD390" s="18">
        <v>0.45462884927066449</v>
      </c>
      <c r="AE390" s="18">
        <v>1.0878164556962024</v>
      </c>
      <c r="AF390" s="18">
        <v>2.2780987394957983</v>
      </c>
      <c r="AG390" s="18">
        <v>1.8146929824561404</v>
      </c>
      <c r="AH390" s="18">
        <v>0.69211834759955349</v>
      </c>
      <c r="AI390" s="18">
        <v>0.27535860655737704</v>
      </c>
      <c r="AJ390" s="18">
        <v>0.8012828784119107</v>
      </c>
      <c r="AK390" s="18">
        <v>0.6113524064171123</v>
      </c>
      <c r="AL390" s="18">
        <v>2.0447527777777776</v>
      </c>
      <c r="AM390" s="18">
        <v>0.33275470085470082</v>
      </c>
      <c r="AN390" s="18">
        <v>1.5662650602409638</v>
      </c>
      <c r="AO390" s="18">
        <v>0.12982195845697328</v>
      </c>
      <c r="AP390" s="18">
        <v>0.34668470588235295</v>
      </c>
      <c r="AQ390" s="18">
        <v>0.6282971864009379</v>
      </c>
      <c r="AS390" s="18">
        <v>99</v>
      </c>
      <c r="AT390" s="18" t="s">
        <v>472</v>
      </c>
      <c r="AU390" s="18">
        <v>0.85696832579185511</v>
      </c>
      <c r="AV390" s="18">
        <v>0.59851876172607876</v>
      </c>
      <c r="AW390" s="18">
        <v>0.39486959818043971</v>
      </c>
      <c r="AX390" s="18">
        <v>0.62122683706070292</v>
      </c>
      <c r="AY390" s="18">
        <v>0.62447263524201202</v>
      </c>
      <c r="AZ390" s="18">
        <v>1.4557336898395721</v>
      </c>
      <c r="BA390" s="18">
        <v>0.30222606191504675</v>
      </c>
      <c r="BB390" s="18">
        <v>0.59140153592978606</v>
      </c>
      <c r="BC390" s="18">
        <v>0.74588477366255135</v>
      </c>
      <c r="BD390" s="18">
        <v>3.0140309278350514</v>
      </c>
      <c r="BE390" s="18">
        <v>2.1398096385542162</v>
      </c>
      <c r="BF390" s="18">
        <v>1.5108022222222222</v>
      </c>
      <c r="BH390" s="18">
        <v>99</v>
      </c>
      <c r="BI390" s="18" t="s">
        <v>472</v>
      </c>
      <c r="BJ390" s="18">
        <v>2.2740492957746481</v>
      </c>
      <c r="BK390" s="18">
        <v>0.46988233695652182</v>
      </c>
      <c r="BL390" s="18">
        <v>1.1768196202531644</v>
      </c>
      <c r="BM390" s="18">
        <v>0.86266397515527937</v>
      </c>
      <c r="BN390" s="18">
        <v>1.220238775510204</v>
      </c>
      <c r="BO390" s="18">
        <v>1.3648120437956206</v>
      </c>
      <c r="BP390" s="18">
        <v>1.1870139534883721</v>
      </c>
      <c r="BQ390" s="18">
        <v>0.51085593869731805</v>
      </c>
      <c r="BR390" s="18">
        <v>0.42478549060542797</v>
      </c>
      <c r="BS390" s="18">
        <v>0.77351485148514854</v>
      </c>
      <c r="BT390" s="18">
        <v>0.71378417002565042</v>
      </c>
      <c r="BU390" s="18">
        <v>1.2502853223593964</v>
      </c>
      <c r="BV390" s="18">
        <v>0.57219481823659379</v>
      </c>
      <c r="BW390" s="18">
        <v>0.5911007292616226</v>
      </c>
      <c r="BX390" s="18">
        <v>0.39300989010989007</v>
      </c>
      <c r="BY390" s="18">
        <v>0.51281999999999994</v>
      </c>
      <c r="BZ390" s="18">
        <v>1.0291466346153846</v>
      </c>
      <c r="CA390" s="18">
        <v>0.38726555386949923</v>
      </c>
      <c r="CB390" s="18">
        <v>0.44123013100436675</v>
      </c>
      <c r="CC390" s="18">
        <v>0.56159391304347828</v>
      </c>
      <c r="CD390" s="18">
        <v>0.60165258620689654</v>
      </c>
      <c r="CE390" s="18">
        <v>1.8136160714285714</v>
      </c>
      <c r="CF390" s="18">
        <v>0.25167270072992703</v>
      </c>
      <c r="CG390" s="18">
        <v>0.71983820895522388</v>
      </c>
      <c r="CH390" s="18">
        <v>0.11314523475823406</v>
      </c>
      <c r="CJ390" s="18">
        <v>99</v>
      </c>
      <c r="CK390" s="18" t="s">
        <v>472</v>
      </c>
      <c r="CL390" s="18">
        <v>2.5252500000000002</v>
      </c>
      <c r="CM390" s="18">
        <v>1.4064556962025314</v>
      </c>
      <c r="CN390" s="18">
        <v>3.1443776824034333</v>
      </c>
      <c r="CO390" s="18">
        <v>0.53441739130434784</v>
      </c>
      <c r="CP390" s="18">
        <v>0.25141182572614107</v>
      </c>
      <c r="CQ390" s="18">
        <v>3.720214285714285</v>
      </c>
      <c r="CR390" s="18">
        <v>1.982610687022901</v>
      </c>
      <c r="CS390" s="18">
        <v>0.70395890410958906</v>
      </c>
      <c r="CT390" s="18">
        <v>0.19233131462333827</v>
      </c>
    </row>
    <row r="391" spans="1:98" x14ac:dyDescent="0.2">
      <c r="A391" s="18">
        <v>100</v>
      </c>
      <c r="B391" s="18" t="s">
        <v>472</v>
      </c>
      <c r="C391" s="18">
        <v>0.35121710526315791</v>
      </c>
      <c r="D391" s="18">
        <v>0.36023054755043227</v>
      </c>
      <c r="E391" s="18">
        <v>0.77388922841864016</v>
      </c>
      <c r="F391" s="18">
        <v>0.70340913604766631</v>
      </c>
      <c r="G391" s="18">
        <v>1.7941152073732718</v>
      </c>
      <c r="H391" s="18">
        <v>1.131686118698783</v>
      </c>
      <c r="I391" s="18">
        <v>1.2746130198915009</v>
      </c>
      <c r="J391" s="18">
        <v>0.65794852652259328</v>
      </c>
      <c r="K391" s="18">
        <v>0.78093967093235828</v>
      </c>
      <c r="L391" s="18">
        <v>2.6457567567567573</v>
      </c>
      <c r="M391" s="18">
        <v>1.1011543134872419</v>
      </c>
      <c r="N391" s="18">
        <v>1.6286978417266187</v>
      </c>
      <c r="O391" s="18">
        <v>9.5518867924528301</v>
      </c>
      <c r="P391" s="18">
        <v>0.36895648854961832</v>
      </c>
      <c r="Q391" s="18">
        <v>0.8371844484629295</v>
      </c>
      <c r="R391" s="18">
        <v>0.29594089673913049</v>
      </c>
      <c r="S391" s="18">
        <v>0.1781011494252874</v>
      </c>
      <c r="T391" s="18">
        <v>0.73723591549295775</v>
      </c>
      <c r="U391" s="18">
        <v>1.7783555729984302</v>
      </c>
      <c r="V391" s="18">
        <v>1.1257055776892431</v>
      </c>
      <c r="W391" s="18">
        <v>0.61973594132029342</v>
      </c>
      <c r="X391" s="18">
        <v>1.2239756097560976</v>
      </c>
      <c r="Y391" s="18">
        <v>1.501396648044693</v>
      </c>
      <c r="Z391" s="18">
        <v>0.72952642487046626</v>
      </c>
      <c r="AA391" s="18">
        <v>0.83538146067415731</v>
      </c>
      <c r="AB391" s="18">
        <v>0.26487359413202938</v>
      </c>
      <c r="AC391" s="18">
        <v>0.64102571428571431</v>
      </c>
      <c r="AD391" s="18">
        <v>0.45101111368372304</v>
      </c>
      <c r="AE391" s="18">
        <v>1.1163852320675105</v>
      </c>
      <c r="AF391" s="18">
        <v>2.275910504201681</v>
      </c>
      <c r="AG391" s="18">
        <v>2.1801901754385966</v>
      </c>
      <c r="AH391" s="18">
        <v>0.9030104205433569</v>
      </c>
      <c r="AI391" s="18">
        <v>0.25187827868852458</v>
      </c>
      <c r="AJ391" s="18">
        <v>0.76251116625310178</v>
      </c>
      <c r="AK391" s="18">
        <v>0.73111631016042777</v>
      </c>
      <c r="AL391" s="18">
        <v>2.0138888888888888</v>
      </c>
      <c r="AM391" s="18">
        <v>0.30381944444444448</v>
      </c>
      <c r="AN391" s="18">
        <v>1.5399096385542168</v>
      </c>
      <c r="AO391" s="18">
        <v>0.11591246290801185</v>
      </c>
      <c r="AP391" s="18">
        <v>0.44407894736842107</v>
      </c>
      <c r="AQ391" s="18">
        <v>0.66371137162954275</v>
      </c>
      <c r="AS391" s="18">
        <v>100</v>
      </c>
      <c r="AT391" s="18" t="s">
        <v>472</v>
      </c>
      <c r="AU391" s="18">
        <v>0.70058823529411762</v>
      </c>
      <c r="AV391" s="18">
        <v>0.65714915572232646</v>
      </c>
      <c r="AW391" s="18">
        <v>0.39486959818043971</v>
      </c>
      <c r="AX391" s="18">
        <v>0.70997444089456874</v>
      </c>
      <c r="AY391" s="18">
        <v>0.76782125909522303</v>
      </c>
      <c r="AZ391" s="18">
        <v>1.5764260249554367</v>
      </c>
      <c r="BA391" s="18"/>
      <c r="BB391" s="18">
        <v>0.65282720789906745</v>
      </c>
      <c r="BC391" s="18">
        <v>0.84019135802469125</v>
      </c>
      <c r="BD391" s="18">
        <v>2.7491443298969069</v>
      </c>
      <c r="BE391" s="18">
        <v>2.2715867469879516</v>
      </c>
      <c r="BF391" s="18">
        <v>1.6098251851851852</v>
      </c>
      <c r="BH391" s="18">
        <v>100</v>
      </c>
      <c r="BI391" s="18" t="s">
        <v>472</v>
      </c>
      <c r="BJ391" s="18">
        <v>2.2153873239436619</v>
      </c>
      <c r="BK391" s="18">
        <v>0.48262010869565219</v>
      </c>
      <c r="BL391" s="18">
        <v>1.2691189873417723</v>
      </c>
      <c r="BM391" s="18">
        <v>0.65389937888198757</v>
      </c>
      <c r="BN391" s="18">
        <v>1.335034693877551</v>
      </c>
      <c r="BO391" s="18">
        <v>1.3686131386861315</v>
      </c>
      <c r="BP391" s="18">
        <v>1.3081395348837208</v>
      </c>
      <c r="BQ391" s="18">
        <v>0.51484674329501923</v>
      </c>
      <c r="BR391" s="18">
        <v>0.42768475991649263</v>
      </c>
      <c r="BS391" s="18">
        <v>0.74538703870387046</v>
      </c>
      <c r="BT391" s="18">
        <v>0.7977585196042507</v>
      </c>
      <c r="BU391" s="18">
        <v>1.1359739368998627</v>
      </c>
      <c r="BV391" s="18">
        <v>0.58788572002410122</v>
      </c>
      <c r="BW391" s="18">
        <v>0.6243354603463992</v>
      </c>
      <c r="BX391" s="18">
        <v>0.41781135531135527</v>
      </c>
      <c r="BY391" s="18">
        <v>0.56891076923076922</v>
      </c>
      <c r="BZ391" s="18">
        <v>1.2795471153846154</v>
      </c>
      <c r="CA391" s="18">
        <v>0.41097572078907429</v>
      </c>
      <c r="CB391" s="18">
        <v>0.4730711790393014</v>
      </c>
      <c r="CC391" s="18">
        <v>0.54800695652173914</v>
      </c>
      <c r="CD391" s="18">
        <v>0.61512241379310351</v>
      </c>
      <c r="CE391" s="18">
        <v>1.8911208333333334</v>
      </c>
      <c r="CF391" s="18">
        <v>0.29577255474452552</v>
      </c>
      <c r="CG391" s="18">
        <v>0.70584567164179113</v>
      </c>
      <c r="CH391" s="18">
        <v>0.11223283111422565</v>
      </c>
      <c r="CJ391" s="18">
        <v>100</v>
      </c>
      <c r="CK391" s="18" t="s">
        <v>472</v>
      </c>
      <c r="CL391" s="18">
        <v>3.4722500000000003</v>
      </c>
      <c r="CM391" s="18">
        <v>1.9339240506329114</v>
      </c>
      <c r="CN391" s="18">
        <v>3.2784978540772531</v>
      </c>
      <c r="CO391" s="18">
        <v>0.49516521739130437</v>
      </c>
      <c r="CP391" s="18">
        <v>0.23124170124481327</v>
      </c>
      <c r="CQ391" s="18">
        <v>4.3154999999999992</v>
      </c>
      <c r="CR391" s="18">
        <v>2.3709198473282438</v>
      </c>
      <c r="CS391" s="18">
        <v>0.7340821917808219</v>
      </c>
      <c r="CT391" s="18">
        <v>0.12539999999999998</v>
      </c>
    </row>
    <row r="392" spans="1:98" x14ac:dyDescent="0.2">
      <c r="A392" s="1" t="s">
        <v>495</v>
      </c>
      <c r="B392" s="1"/>
      <c r="C392" s="1">
        <v>7.0529999999999999</v>
      </c>
      <c r="D392" s="1">
        <v>5.1180000000000003</v>
      </c>
      <c r="E392" s="1">
        <v>9.5229999999999997</v>
      </c>
      <c r="F392" s="1">
        <v>10.29</v>
      </c>
      <c r="G392" s="1">
        <v>27.37</v>
      </c>
      <c r="H392" s="1">
        <v>15.85</v>
      </c>
      <c r="I392" s="1">
        <v>16.21</v>
      </c>
      <c r="J392" s="1">
        <v>11.78</v>
      </c>
      <c r="K392" s="1">
        <v>11.45</v>
      </c>
      <c r="L392" s="1">
        <v>39.56</v>
      </c>
      <c r="M392" s="1">
        <v>19.079999999999998</v>
      </c>
      <c r="N392" s="1">
        <v>22.19</v>
      </c>
      <c r="O392" s="1">
        <v>165.8</v>
      </c>
      <c r="P392" s="1">
        <v>6.9569999999999999</v>
      </c>
      <c r="Q392" s="1">
        <v>12.93</v>
      </c>
      <c r="R392" s="1">
        <v>5.2039999999999997</v>
      </c>
      <c r="S392" s="1">
        <v>3.5590000000000002</v>
      </c>
      <c r="T392" s="1">
        <v>13.73</v>
      </c>
      <c r="U392" s="1">
        <v>38.020000000000003</v>
      </c>
      <c r="V392" s="1">
        <v>18.73</v>
      </c>
      <c r="W392" s="1">
        <v>16.5</v>
      </c>
      <c r="X392" s="1">
        <v>18.489999999999998</v>
      </c>
      <c r="Y392" s="1">
        <v>29.24</v>
      </c>
      <c r="Z392" s="1">
        <v>11.1</v>
      </c>
      <c r="AA392" s="1">
        <v>14.8</v>
      </c>
      <c r="AB392" s="1">
        <v>4.3780000000000001</v>
      </c>
      <c r="AC392" s="1">
        <v>10.06</v>
      </c>
      <c r="AD392" s="1">
        <v>9.1189999999999998</v>
      </c>
      <c r="AE392" s="1">
        <v>20.239999999999998</v>
      </c>
      <c r="AF392" s="1">
        <v>38.090000000000003</v>
      </c>
      <c r="AG392" s="1">
        <v>31.98</v>
      </c>
      <c r="AH392" s="1">
        <v>12.43</v>
      </c>
      <c r="AI392" s="1">
        <v>4.8220000000000001</v>
      </c>
      <c r="AJ392" s="1">
        <v>16.48</v>
      </c>
      <c r="AK392" s="1">
        <v>13.05</v>
      </c>
      <c r="AL392" s="1">
        <v>39.65</v>
      </c>
      <c r="AM392" s="1">
        <v>5.7889999999999997</v>
      </c>
      <c r="AN392" s="1">
        <v>26.69</v>
      </c>
      <c r="AO392" s="1">
        <v>2.7229999999999999</v>
      </c>
      <c r="AP392" s="1">
        <v>6.71</v>
      </c>
      <c r="AQ392" s="75">
        <v>11.4</v>
      </c>
      <c r="AR392" s="1"/>
      <c r="AT392" s="1" t="s">
        <v>496</v>
      </c>
      <c r="AU392" s="1">
        <v>10.67</v>
      </c>
      <c r="AV392" s="1">
        <v>8.843</v>
      </c>
      <c r="AW392" s="1">
        <v>5.9290000000000003</v>
      </c>
      <c r="AX392" s="1">
        <v>11.47</v>
      </c>
      <c r="AY392" s="1">
        <v>10.49</v>
      </c>
      <c r="AZ392" s="1">
        <v>22.21</v>
      </c>
      <c r="BA392" s="1">
        <v>4.7530000000000001</v>
      </c>
      <c r="BB392" s="1">
        <v>9.3870000000000005</v>
      </c>
      <c r="BC392" s="1">
        <v>11.54</v>
      </c>
      <c r="BD392" s="1">
        <v>57.01</v>
      </c>
      <c r="BE392" s="1">
        <v>39.5</v>
      </c>
      <c r="BF392" s="74">
        <v>28.51</v>
      </c>
      <c r="BG392" s="1"/>
      <c r="BI392" s="1" t="s">
        <v>496</v>
      </c>
      <c r="BJ392" s="1">
        <v>40.08</v>
      </c>
      <c r="BK392" s="1">
        <v>7.5019999999999998</v>
      </c>
      <c r="BL392" s="1">
        <v>18.850000000000001</v>
      </c>
      <c r="BM392" s="1">
        <v>14.09</v>
      </c>
      <c r="BN392" s="1">
        <v>25.77</v>
      </c>
      <c r="BO392" s="1">
        <v>24.1</v>
      </c>
      <c r="BP392" s="1">
        <v>29.07</v>
      </c>
      <c r="BQ392" s="1">
        <v>10.3</v>
      </c>
      <c r="BR392" s="1">
        <v>7.7869999999999999</v>
      </c>
      <c r="BS392" s="1">
        <v>13.95</v>
      </c>
      <c r="BT392" s="1">
        <v>14.86</v>
      </c>
      <c r="BU392" s="1">
        <v>25.01</v>
      </c>
      <c r="BV392" s="1">
        <v>10.1</v>
      </c>
      <c r="BW392" s="1">
        <v>11.13</v>
      </c>
      <c r="BX392" s="1">
        <v>7.7519999999999998</v>
      </c>
      <c r="BY392" s="1">
        <v>8.9019999999999992</v>
      </c>
      <c r="BZ392" s="1">
        <v>22.55</v>
      </c>
      <c r="CA392" s="1">
        <v>6.8869999999999996</v>
      </c>
      <c r="CB392" s="1">
        <v>8.2219999999999995</v>
      </c>
      <c r="CC392" s="1">
        <v>11.5</v>
      </c>
      <c r="CD392" s="1">
        <v>12.85</v>
      </c>
      <c r="CE392" s="1">
        <v>31.82</v>
      </c>
      <c r="CF392" s="1">
        <v>5.165</v>
      </c>
      <c r="CG392" s="1">
        <v>11.43</v>
      </c>
      <c r="CH392" s="1">
        <v>1.746</v>
      </c>
      <c r="CI392" s="1"/>
      <c r="CJ392" s="1"/>
      <c r="CK392" s="1" t="s">
        <v>496</v>
      </c>
      <c r="CL392" s="1">
        <v>52.1</v>
      </c>
      <c r="CM392" s="1">
        <v>29.87</v>
      </c>
      <c r="CN392" s="1">
        <v>55.72</v>
      </c>
      <c r="CO392" s="1">
        <v>11.27</v>
      </c>
      <c r="CP392" s="1">
        <v>4.6749999999999998</v>
      </c>
      <c r="CQ392" s="1">
        <v>72.319999999999993</v>
      </c>
      <c r="CR392" s="1">
        <v>37.07</v>
      </c>
      <c r="CS392" s="1">
        <v>13.27</v>
      </c>
      <c r="CT392" s="1">
        <v>2.734</v>
      </c>
    </row>
    <row r="393" spans="1:98" x14ac:dyDescent="0.2">
      <c r="B393" s="39"/>
    </row>
    <row r="395" spans="1:98" x14ac:dyDescent="0.2">
      <c r="B395" s="39"/>
    </row>
    <row r="399" spans="1:98" ht="24" x14ac:dyDescent="0.3">
      <c r="A399" s="26" t="s">
        <v>498</v>
      </c>
    </row>
    <row r="400" spans="1:98" x14ac:dyDescent="0.2">
      <c r="A400" t="s">
        <v>499</v>
      </c>
      <c r="B400" s="39"/>
      <c r="C400" s="1" t="s">
        <v>493</v>
      </c>
      <c r="AS400" s="1"/>
      <c r="AT400" s="1"/>
      <c r="AU400" s="1" t="s">
        <v>363</v>
      </c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H400" s="1"/>
      <c r="BI400" s="1"/>
      <c r="BJ400" s="1" t="s">
        <v>439</v>
      </c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U400" s="1"/>
      <c r="BV400" s="1"/>
      <c r="BW400" s="1"/>
      <c r="BX400" s="1"/>
      <c r="BY400" s="1"/>
      <c r="BZ400" s="1"/>
      <c r="CA400" s="1"/>
      <c r="CB400" s="1"/>
      <c r="CC400" s="1"/>
      <c r="CD400" s="1"/>
      <c r="CE400" s="1"/>
      <c r="CF400" s="1"/>
      <c r="CG400" s="1"/>
      <c r="CH400" s="1"/>
      <c r="CJ400" s="1"/>
      <c r="CK400" s="1"/>
      <c r="CL400" s="1" t="s">
        <v>440</v>
      </c>
      <c r="CM400" s="1"/>
      <c r="CN400" s="1"/>
      <c r="CO400" s="1"/>
      <c r="CP400" s="1"/>
      <c r="CQ400" s="1"/>
      <c r="CR400" s="1"/>
      <c r="CS400" s="1"/>
      <c r="CT400" s="1"/>
    </row>
    <row r="401" spans="1:98" ht="19" x14ac:dyDescent="0.25">
      <c r="A401" s="24" t="s">
        <v>494</v>
      </c>
      <c r="B401" s="39"/>
      <c r="C401" s="24" t="s">
        <v>318</v>
      </c>
      <c r="AS401" s="1"/>
      <c r="AT401" s="1"/>
      <c r="AU401" s="1" t="s">
        <v>361</v>
      </c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H401" s="1"/>
      <c r="BI401" s="1"/>
      <c r="BJ401" s="1" t="s">
        <v>234</v>
      </c>
      <c r="BK401" s="1"/>
      <c r="BL401" s="1"/>
      <c r="BM401" s="1"/>
      <c r="BN401" s="1"/>
      <c r="BO401" s="1"/>
      <c r="BP401" s="1"/>
      <c r="BQ401" s="1"/>
      <c r="BR401" s="1"/>
      <c r="BS401" s="1"/>
      <c r="BT401" s="1"/>
      <c r="BU401" s="1"/>
      <c r="BV401" s="1"/>
      <c r="BW401" s="1"/>
      <c r="BX401" s="1"/>
      <c r="BY401" s="1"/>
      <c r="BZ401" s="1"/>
      <c r="CA401" s="1"/>
      <c r="CB401" s="1"/>
      <c r="CC401" s="1"/>
      <c r="CD401" s="1"/>
      <c r="CE401" s="1"/>
      <c r="CF401" s="1"/>
      <c r="CG401" s="1"/>
      <c r="CH401" s="1"/>
      <c r="CJ401" s="1"/>
      <c r="CK401" s="1"/>
      <c r="CL401" s="1" t="s">
        <v>500</v>
      </c>
      <c r="CM401" s="1"/>
      <c r="CN401" s="1"/>
      <c r="CO401" s="1"/>
      <c r="CP401" s="1"/>
      <c r="CQ401" s="1"/>
      <c r="CR401" s="1"/>
      <c r="CS401" s="1"/>
      <c r="CT401" s="1"/>
    </row>
    <row r="402" spans="1:98" x14ac:dyDescent="0.2">
      <c r="A402" s="1" t="s">
        <v>466</v>
      </c>
      <c r="B402" s="1" t="s">
        <v>467</v>
      </c>
      <c r="C402" s="1" t="s">
        <v>319</v>
      </c>
      <c r="D402" s="1" t="s">
        <v>321</v>
      </c>
      <c r="E402" s="1" t="s">
        <v>322</v>
      </c>
      <c r="F402" s="1" t="s">
        <v>323</v>
      </c>
      <c r="G402" s="1" t="s">
        <v>324</v>
      </c>
      <c r="H402" s="1" t="s">
        <v>325</v>
      </c>
      <c r="I402" s="1" t="s">
        <v>326</v>
      </c>
      <c r="J402" s="1" t="s">
        <v>327</v>
      </c>
      <c r="K402" s="1" t="s">
        <v>328</v>
      </c>
      <c r="L402" s="1" t="s">
        <v>329</v>
      </c>
      <c r="M402" s="1" t="s">
        <v>330</v>
      </c>
      <c r="N402" s="1" t="s">
        <v>436</v>
      </c>
      <c r="O402" s="1" t="s">
        <v>437</v>
      </c>
      <c r="P402" s="1" t="s">
        <v>332</v>
      </c>
      <c r="Q402" s="1" t="s">
        <v>333</v>
      </c>
      <c r="R402" s="1" t="s">
        <v>334</v>
      </c>
      <c r="S402" s="1" t="s">
        <v>335</v>
      </c>
      <c r="T402" s="1" t="s">
        <v>336</v>
      </c>
      <c r="U402" s="1" t="s">
        <v>337</v>
      </c>
      <c r="V402" s="1" t="s">
        <v>338</v>
      </c>
      <c r="W402" s="1" t="s">
        <v>340</v>
      </c>
      <c r="X402" s="1" t="s">
        <v>341</v>
      </c>
      <c r="Y402" s="1" t="s">
        <v>342</v>
      </c>
      <c r="Z402" s="1" t="s">
        <v>343</v>
      </c>
      <c r="AA402" s="1" t="s">
        <v>344</v>
      </c>
      <c r="AB402" s="1" t="s">
        <v>345</v>
      </c>
      <c r="AC402" s="1" t="s">
        <v>346</v>
      </c>
      <c r="AD402" s="1" t="s">
        <v>347</v>
      </c>
      <c r="AE402" s="1" t="s">
        <v>348</v>
      </c>
      <c r="AF402" s="1" t="s">
        <v>349</v>
      </c>
      <c r="AG402" s="1" t="s">
        <v>350</v>
      </c>
      <c r="AH402" s="1" t="s">
        <v>351</v>
      </c>
      <c r="AI402" s="1" t="s">
        <v>352</v>
      </c>
      <c r="AJ402" s="1" t="s">
        <v>353</v>
      </c>
      <c r="AK402" s="1" t="s">
        <v>354</v>
      </c>
      <c r="AL402" s="1" t="s">
        <v>355</v>
      </c>
      <c r="AM402" s="1" t="s">
        <v>356</v>
      </c>
      <c r="AN402" s="1" t="s">
        <v>357</v>
      </c>
      <c r="AO402" s="1" t="s">
        <v>358</v>
      </c>
      <c r="AP402" s="1" t="s">
        <v>359</v>
      </c>
      <c r="AQ402" s="1" t="s">
        <v>360</v>
      </c>
      <c r="AR402" s="1"/>
      <c r="AS402" s="1" t="s">
        <v>466</v>
      </c>
      <c r="AT402" s="1" t="s">
        <v>467</v>
      </c>
      <c r="AU402" s="1" t="s">
        <v>362</v>
      </c>
      <c r="AV402" s="1" t="s">
        <v>364</v>
      </c>
      <c r="AW402" s="1" t="s">
        <v>365</v>
      </c>
      <c r="AX402" s="1" t="s">
        <v>366</v>
      </c>
      <c r="AY402" s="1" t="s">
        <v>367</v>
      </c>
      <c r="AZ402" s="1" t="s">
        <v>368</v>
      </c>
      <c r="BA402" s="1" t="s">
        <v>369</v>
      </c>
      <c r="BB402" s="1" t="s">
        <v>370</v>
      </c>
      <c r="BC402" s="1" t="s">
        <v>372</v>
      </c>
      <c r="BD402" s="1" t="s">
        <v>373</v>
      </c>
      <c r="BE402" s="1" t="s">
        <v>374</v>
      </c>
      <c r="BF402" s="1" t="s">
        <v>614</v>
      </c>
      <c r="BG402" s="1"/>
      <c r="BH402" s="1" t="s">
        <v>466</v>
      </c>
      <c r="BI402" s="1" t="s">
        <v>467</v>
      </c>
      <c r="BJ402" s="1" t="s">
        <v>376</v>
      </c>
      <c r="BK402" s="1" t="s">
        <v>378</v>
      </c>
      <c r="BL402" s="1" t="s">
        <v>380</v>
      </c>
      <c r="BM402" s="1" t="s">
        <v>381</v>
      </c>
      <c r="BN402" s="1" t="s">
        <v>383</v>
      </c>
      <c r="BO402" s="1" t="s">
        <v>385</v>
      </c>
      <c r="BP402" s="1" t="s">
        <v>386</v>
      </c>
      <c r="BQ402" s="1" t="s">
        <v>387</v>
      </c>
      <c r="BR402" s="1" t="s">
        <v>388</v>
      </c>
      <c r="BS402" s="1" t="s">
        <v>389</v>
      </c>
      <c r="BT402" s="1" t="s">
        <v>391</v>
      </c>
      <c r="BU402" s="1" t="s">
        <v>393</v>
      </c>
      <c r="BV402" s="1" t="s">
        <v>395</v>
      </c>
      <c r="BW402" s="1" t="s">
        <v>396</v>
      </c>
      <c r="BX402" s="1" t="s">
        <v>398</v>
      </c>
      <c r="BY402" s="1" t="s">
        <v>399</v>
      </c>
      <c r="BZ402" s="1" t="s">
        <v>401</v>
      </c>
      <c r="CA402" s="1" t="s">
        <v>403</v>
      </c>
      <c r="CB402" s="1" t="s">
        <v>405</v>
      </c>
      <c r="CC402" s="1" t="s">
        <v>407</v>
      </c>
      <c r="CD402" s="1" t="s">
        <v>409</v>
      </c>
      <c r="CE402" s="1" t="s">
        <v>410</v>
      </c>
      <c r="CF402" s="1" t="s">
        <v>412</v>
      </c>
      <c r="CG402" s="1" t="s">
        <v>414</v>
      </c>
      <c r="CH402" s="1" t="s">
        <v>415</v>
      </c>
      <c r="CI402" s="1"/>
      <c r="CJ402" s="1" t="s">
        <v>466</v>
      </c>
      <c r="CK402" s="1" t="s">
        <v>467</v>
      </c>
      <c r="CL402" s="1" t="s">
        <v>420</v>
      </c>
      <c r="CM402" s="1" t="s">
        <v>422</v>
      </c>
      <c r="CN402" s="1" t="s">
        <v>423</v>
      </c>
      <c r="CO402" s="1" t="s">
        <v>424</v>
      </c>
      <c r="CP402" s="1" t="s">
        <v>425</v>
      </c>
      <c r="CQ402" s="1" t="s">
        <v>427</v>
      </c>
      <c r="CR402" s="1" t="s">
        <v>429</v>
      </c>
      <c r="CS402" s="1" t="s">
        <v>431</v>
      </c>
      <c r="CT402" s="1" t="s">
        <v>432</v>
      </c>
    </row>
    <row r="403" spans="1:98" x14ac:dyDescent="0.2">
      <c r="A403" s="18">
        <v>81</v>
      </c>
      <c r="B403" s="18" t="s">
        <v>472</v>
      </c>
      <c r="C403" s="18">
        <v>0.88838083305378068</v>
      </c>
      <c r="D403" s="18">
        <v>1.6335208648961037</v>
      </c>
      <c r="E403" s="18">
        <v>1.6277621816044288</v>
      </c>
      <c r="F403" s="18">
        <v>1.0050128583115991</v>
      </c>
      <c r="G403" s="18">
        <v>0.40672577423514789</v>
      </c>
      <c r="H403" s="18">
        <v>1.9022554313559863</v>
      </c>
      <c r="I403" s="18">
        <v>1.3420202304595392</v>
      </c>
      <c r="J403" s="18">
        <v>0.73619010994249157</v>
      </c>
      <c r="K403" s="18">
        <v>0.90829314216370216</v>
      </c>
      <c r="L403" s="18">
        <v>1.4488278153065868</v>
      </c>
      <c r="M403" s="18">
        <v>0.92675498564867087</v>
      </c>
      <c r="N403" s="18">
        <v>0.49750927519008298</v>
      </c>
      <c r="O403" s="18">
        <v>0.40336947183698224</v>
      </c>
      <c r="P403" s="18">
        <v>0.69356575207812998</v>
      </c>
      <c r="Q403" s="18">
        <v>0.44009437575839216</v>
      </c>
      <c r="R403" s="18">
        <v>1.0031973268266778</v>
      </c>
      <c r="S403" s="18">
        <v>0.93869130189955052</v>
      </c>
      <c r="T403" s="18">
        <v>4.126981263746103</v>
      </c>
      <c r="U403" s="18">
        <v>1.245704802360158</v>
      </c>
      <c r="V403" s="18">
        <v>0.83269546648959347</v>
      </c>
      <c r="W403" s="18">
        <v>0.55014540231207276</v>
      </c>
      <c r="X403" s="18">
        <v>3.0968068649189404</v>
      </c>
      <c r="Y403" s="18">
        <v>2.4908227205617401</v>
      </c>
      <c r="Z403" s="18">
        <v>0.77550730060064577</v>
      </c>
      <c r="AA403" s="18">
        <v>0.98516737116558117</v>
      </c>
      <c r="AB403" s="18">
        <v>0.53692027524153108</v>
      </c>
      <c r="AC403" s="18">
        <v>0.41548187854723256</v>
      </c>
      <c r="AD403" s="18">
        <v>0.28199751532691159</v>
      </c>
      <c r="AE403" s="18">
        <v>2.3623255976018234</v>
      </c>
      <c r="AF403" s="18">
        <v>0.83281123047875316</v>
      </c>
      <c r="AG403" s="18">
        <v>1.4484654903437464</v>
      </c>
      <c r="AH403" s="18">
        <v>0.91404956906389789</v>
      </c>
      <c r="AI403" s="18">
        <v>0.61445210893974556</v>
      </c>
      <c r="AJ403" s="18">
        <v>2.3313213990013977</v>
      </c>
      <c r="AK403" s="18">
        <v>1.0371775979631397</v>
      </c>
      <c r="AL403" s="18">
        <v>1.26368412485544</v>
      </c>
      <c r="AM403" s="18">
        <v>0.64608599515070397</v>
      </c>
      <c r="AN403" s="18">
        <v>4.1894892772256584</v>
      </c>
      <c r="AO403" s="18">
        <v>0.80365248121820154</v>
      </c>
      <c r="AP403" s="18">
        <v>5.8654851703096513</v>
      </c>
      <c r="AQ403" s="18">
        <v>2.606550911468196</v>
      </c>
      <c r="AS403" s="18">
        <v>81</v>
      </c>
      <c r="AT403" s="18" t="s">
        <v>472</v>
      </c>
      <c r="AU403" s="18">
        <v>0.29689108529321062</v>
      </c>
      <c r="AV403" s="18">
        <v>0.63196690477724227</v>
      </c>
      <c r="AW403" s="18">
        <v>0.45664319696721434</v>
      </c>
      <c r="AX403" s="18">
        <v>1.5475021053152684</v>
      </c>
      <c r="AY403" s="18">
        <v>1.099976928544762</v>
      </c>
      <c r="AZ403" s="18">
        <v>0.71659266065977467</v>
      </c>
      <c r="BA403" s="18">
        <v>0.3681094806455687</v>
      </c>
      <c r="BB403" s="18">
        <v>0.616808170905076</v>
      </c>
      <c r="BC403" s="18">
        <v>0.56427114413890678</v>
      </c>
      <c r="BD403" s="18">
        <v>1.4956101917420748</v>
      </c>
      <c r="BE403" s="18">
        <v>0.93473636944423377</v>
      </c>
      <c r="BF403" s="18">
        <v>0.66984479805229791</v>
      </c>
      <c r="BH403" s="18">
        <v>81</v>
      </c>
      <c r="BI403" s="18" t="s">
        <v>472</v>
      </c>
      <c r="BJ403" s="18">
        <v>0.64072244543708312</v>
      </c>
      <c r="BK403" s="18">
        <v>1.2760910520998499</v>
      </c>
      <c r="BL403" s="18">
        <v>0.70150252493864751</v>
      </c>
      <c r="BM403" s="18">
        <v>1.1472647774569043</v>
      </c>
      <c r="BN403" s="18">
        <v>1.5815960332776495</v>
      </c>
      <c r="BO403" s="18">
        <v>3.4723024153125905</v>
      </c>
      <c r="BP403" s="18">
        <v>1.6452881512327047</v>
      </c>
      <c r="BQ403" s="18">
        <v>0.97220252324717038</v>
      </c>
      <c r="BR403" s="18">
        <v>0.95553883406044748</v>
      </c>
      <c r="BS403" s="18">
        <v>1.2825520342769896</v>
      </c>
      <c r="BT403" s="18">
        <v>1.2554245018345467</v>
      </c>
      <c r="BU403" s="18">
        <v>2.9104873565208202</v>
      </c>
      <c r="BV403" s="18">
        <v>0.90704256074168776</v>
      </c>
      <c r="BW403" s="18">
        <v>2.5937415915534467</v>
      </c>
      <c r="BX403" s="18">
        <v>0.90224152006710867</v>
      </c>
      <c r="BY403" s="18">
        <v>1.0303299153260084</v>
      </c>
      <c r="BZ403" s="18">
        <v>1.921165572232183</v>
      </c>
      <c r="CA403" s="18">
        <v>0.84166022195408552</v>
      </c>
      <c r="CB403" s="18">
        <v>1.1107070016398302</v>
      </c>
      <c r="CC403" s="18">
        <v>1.6218991952607891</v>
      </c>
      <c r="CD403" s="18">
        <v>0.83272848076308426</v>
      </c>
      <c r="CE403" s="18">
        <v>0.62816278880921805</v>
      </c>
      <c r="CF403" s="18">
        <v>0.38384800090875448</v>
      </c>
      <c r="CG403" s="18">
        <v>1.1613968655058069</v>
      </c>
      <c r="CH403" s="18">
        <v>1.041028677428651</v>
      </c>
      <c r="CJ403" s="18">
        <v>81</v>
      </c>
      <c r="CK403" s="18" t="s">
        <v>472</v>
      </c>
      <c r="CL403" s="18">
        <v>3.3274212005666417</v>
      </c>
      <c r="CM403" s="18">
        <v>3.1687458585851336</v>
      </c>
      <c r="CN403" s="18">
        <v>0.8376302198296034</v>
      </c>
      <c r="CO403" s="18">
        <v>1.5487385202894526</v>
      </c>
      <c r="CP403" s="18">
        <v>0.13050838329728207</v>
      </c>
      <c r="CQ403" s="18">
        <v>2.5379552643015337</v>
      </c>
      <c r="CR403" s="18">
        <v>0.51073471862641773</v>
      </c>
      <c r="CS403" s="18">
        <v>0.78223692296677327</v>
      </c>
      <c r="CT403" s="18">
        <v>1.6949502465520525</v>
      </c>
    </row>
    <row r="404" spans="1:98" x14ac:dyDescent="0.2">
      <c r="A404" s="18">
        <v>82</v>
      </c>
      <c r="B404" s="18" t="s">
        <v>472</v>
      </c>
      <c r="C404" s="18">
        <v>1.0345814829392042</v>
      </c>
      <c r="D404" s="18">
        <v>1.7206966001826067</v>
      </c>
      <c r="E404" s="18">
        <v>1.6865344485816691</v>
      </c>
      <c r="F404" s="18">
        <v>1.5758006192607081</v>
      </c>
      <c r="G404" s="18">
        <v>0.32861985341807065</v>
      </c>
      <c r="H404" s="18">
        <v>2.0430546291161185</v>
      </c>
      <c r="I404" s="18">
        <v>1.8285179634379927</v>
      </c>
      <c r="J404" s="18">
        <v>1.0272409217898721</v>
      </c>
      <c r="K404" s="18">
        <v>1.6028740373121899</v>
      </c>
      <c r="L404" s="18">
        <v>2.0077842393624956</v>
      </c>
      <c r="M404" s="18">
        <v>1.4815460771880267</v>
      </c>
      <c r="N404" s="18">
        <v>0.51063139340792052</v>
      </c>
      <c r="O404" s="18">
        <v>0.4478829639125036</v>
      </c>
      <c r="P404" s="18">
        <v>0.66389743169869342</v>
      </c>
      <c r="Q404" s="18">
        <v>0.38955625050766618</v>
      </c>
      <c r="R404" s="18">
        <v>1.1055167134460675</v>
      </c>
      <c r="S404" s="18">
        <v>1.0165549817051467</v>
      </c>
      <c r="T404" s="18">
        <v>5.0146330797384104</v>
      </c>
      <c r="U404" s="18">
        <v>1.4738210288562714</v>
      </c>
      <c r="V404" s="18">
        <v>0.85018998321683581</v>
      </c>
      <c r="W404" s="18">
        <v>0.73478424626827321</v>
      </c>
      <c r="X404" s="18">
        <v>4.0419379125502166</v>
      </c>
      <c r="Y404" s="18">
        <v>2.6461227126786451</v>
      </c>
      <c r="Z404" s="18">
        <v>0.7455651402109057</v>
      </c>
      <c r="AA404" s="18">
        <v>1.1715305243063576</v>
      </c>
      <c r="AB404" s="18">
        <v>0.44406704030546956</v>
      </c>
      <c r="AC404" s="18">
        <v>0.45864882696772424</v>
      </c>
      <c r="AD404" s="18">
        <v>0.33279332077752022</v>
      </c>
      <c r="AE404" s="18">
        <v>2.4154313561028578</v>
      </c>
      <c r="AF404" s="18">
        <v>0.9275203908314299</v>
      </c>
      <c r="AG404" s="18">
        <v>1.8770908616127477</v>
      </c>
      <c r="AH404" s="18">
        <v>0.7774671887022585</v>
      </c>
      <c r="AI404" s="18">
        <v>0.61719541913873333</v>
      </c>
      <c r="AJ404" s="18">
        <v>1.8949138826275942</v>
      </c>
      <c r="AK404" s="18">
        <v>1.111263359689314</v>
      </c>
      <c r="AL404" s="18">
        <v>1.1696910597031958</v>
      </c>
      <c r="AM404" s="18">
        <v>0.71456410219196431</v>
      </c>
      <c r="AN404" s="18">
        <v>13.513861531112557</v>
      </c>
      <c r="AO404" s="18">
        <v>1.3317630641160223</v>
      </c>
      <c r="AP404" s="18">
        <v>5.7950053902615579</v>
      </c>
      <c r="AQ404" s="18">
        <v>3.6667907065468737</v>
      </c>
      <c r="AS404" s="18">
        <v>82</v>
      </c>
      <c r="AT404" s="18" t="s">
        <v>472</v>
      </c>
      <c r="AU404" s="18">
        <v>0.38878002075984047</v>
      </c>
      <c r="AV404" s="18">
        <v>0.69848815231673234</v>
      </c>
      <c r="AW404" s="18">
        <v>0.83873396757750518</v>
      </c>
      <c r="AX404" s="18">
        <v>2.2161743261284288</v>
      </c>
      <c r="AY404" s="18">
        <v>1.5477299593287508</v>
      </c>
      <c r="AZ404" s="18">
        <v>1.1202004367464564</v>
      </c>
      <c r="BA404" s="18">
        <v>0.66213166505607868</v>
      </c>
      <c r="BB404" s="18">
        <v>0.98016267063281481</v>
      </c>
      <c r="BC404" s="18">
        <v>1.0815323891606099</v>
      </c>
      <c r="BD404" s="18">
        <v>1.4301658045269228</v>
      </c>
      <c r="BE404" s="18">
        <v>1.2518769591622585</v>
      </c>
      <c r="BF404" s="18">
        <v>0.69499294822687474</v>
      </c>
      <c r="BH404" s="18">
        <v>82</v>
      </c>
      <c r="BI404" s="18" t="s">
        <v>472</v>
      </c>
      <c r="BJ404" s="18">
        <v>0.56064969059141689</v>
      </c>
      <c r="BK404" s="18">
        <v>1.4260465627976742</v>
      </c>
      <c r="BL404" s="18">
        <v>0.81032965693860526</v>
      </c>
      <c r="BM404" s="18">
        <v>0.97955603728825136</v>
      </c>
      <c r="BN404" s="18">
        <v>1.5707250699100102</v>
      </c>
      <c r="BO404" s="18">
        <v>3.401200012950595</v>
      </c>
      <c r="BP404" s="18">
        <v>1.6398255817350513</v>
      </c>
      <c r="BQ404" s="18">
        <v>0.88139199170919558</v>
      </c>
      <c r="BR404" s="18">
        <v>1.074836919159617</v>
      </c>
      <c r="BS404" s="18">
        <v>2.018298732126905</v>
      </c>
      <c r="BT404" s="18">
        <v>1.7163247387049247</v>
      </c>
      <c r="BU404" s="18">
        <v>3.6571556732811752</v>
      </c>
      <c r="BV404" s="18">
        <v>0.68902260225588652</v>
      </c>
      <c r="BW404" s="18">
        <v>2.4330277383273589</v>
      </c>
      <c r="BX404" s="18">
        <v>1.1751885345411919</v>
      </c>
      <c r="BY404" s="18">
        <v>1.3799066097066564</v>
      </c>
      <c r="BZ404" s="18">
        <v>2.067967358149073</v>
      </c>
      <c r="CA404" s="18">
        <v>1.7033567666776608</v>
      </c>
      <c r="CB404" s="18">
        <v>0.88317844616467156</v>
      </c>
      <c r="CC404" s="18">
        <v>1.699972827317294</v>
      </c>
      <c r="CD404" s="18">
        <v>0.98938195171507337</v>
      </c>
      <c r="CE404" s="18">
        <v>0.66451178808249622</v>
      </c>
      <c r="CF404" s="18">
        <v>0.67297946224845473</v>
      </c>
      <c r="CG404" s="18">
        <v>1.2758556736364595</v>
      </c>
      <c r="CH404" s="18">
        <v>0.98416444323035557</v>
      </c>
      <c r="CJ404" s="18">
        <v>82</v>
      </c>
      <c r="CK404" s="18" t="s">
        <v>472</v>
      </c>
      <c r="CL404" s="18">
        <v>2.7835275073096475</v>
      </c>
      <c r="CM404" s="18">
        <v>2.6549685079637557</v>
      </c>
      <c r="CN404" s="18">
        <v>0.81902812790762758</v>
      </c>
      <c r="CO404" s="18">
        <v>1.133232152267617</v>
      </c>
      <c r="CP404" s="18">
        <v>0.18188956665270567</v>
      </c>
      <c r="CQ404" s="18">
        <v>2.6648956658472636</v>
      </c>
      <c r="CR404" s="18">
        <v>0.48693645777604716</v>
      </c>
      <c r="CS404" s="18">
        <v>0.84467160963045895</v>
      </c>
      <c r="CT404" s="18">
        <v>2.527900922815554</v>
      </c>
    </row>
    <row r="405" spans="1:98" x14ac:dyDescent="0.2">
      <c r="A405" s="18">
        <v>83</v>
      </c>
      <c r="B405" s="18" t="s">
        <v>472</v>
      </c>
      <c r="C405" s="18">
        <v>0.9518139048790687</v>
      </c>
      <c r="D405" s="18">
        <v>2.2713265603045301</v>
      </c>
      <c r="E405" s="18">
        <v>1.3415619949680784</v>
      </c>
      <c r="F405" s="18">
        <v>1.0505371078817931</v>
      </c>
      <c r="G405" s="18">
        <v>0.48578360410404875</v>
      </c>
      <c r="H405" s="18">
        <v>2.2810841086943783</v>
      </c>
      <c r="I405" s="18">
        <v>1.2467160678911009</v>
      </c>
      <c r="J405" s="18">
        <v>1.5041742069065984</v>
      </c>
      <c r="K405" s="18">
        <v>1.7173637860280706</v>
      </c>
      <c r="L405" s="18">
        <v>4.6290581074190866</v>
      </c>
      <c r="M405" s="18">
        <v>1.7494864525000418</v>
      </c>
      <c r="N405" s="18">
        <v>1.990112515232848</v>
      </c>
      <c r="O405" s="18">
        <v>1.6524311988078253</v>
      </c>
      <c r="P405" s="18">
        <v>1.3982617975263312</v>
      </c>
      <c r="Q405" s="18">
        <v>1.62139841665079</v>
      </c>
      <c r="R405" s="18">
        <v>1.5171862014850512</v>
      </c>
      <c r="S405" s="18">
        <v>2.0331058106807038</v>
      </c>
      <c r="T405" s="18">
        <v>6.0089076946295643</v>
      </c>
      <c r="U405" s="18">
        <v>7.9668758024502964</v>
      </c>
      <c r="V405" s="18">
        <v>3.8520946843014792</v>
      </c>
      <c r="W405" s="18">
        <v>0.79130235484496825</v>
      </c>
      <c r="X405" s="18">
        <v>10.215443785529772</v>
      </c>
      <c r="Y405" s="18">
        <v>8.1871503533463521</v>
      </c>
      <c r="Z405" s="18">
        <v>2.5151569948534571</v>
      </c>
      <c r="AA405" s="18">
        <v>7.203168263281972</v>
      </c>
      <c r="AB405" s="18">
        <v>1.8771979495035198</v>
      </c>
      <c r="AC405" s="18">
        <v>1.6367473698362891</v>
      </c>
      <c r="AD405" s="18">
        <v>1.2698665511186482</v>
      </c>
      <c r="AE405" s="18">
        <v>4.2783955732177388</v>
      </c>
      <c r="AF405" s="18">
        <v>3.346120576438917</v>
      </c>
      <c r="AG405" s="18">
        <v>6.5476518966770376</v>
      </c>
      <c r="AH405" s="18">
        <v>1.7587564763331685</v>
      </c>
      <c r="AI405" s="18">
        <v>0.51433017429072481</v>
      </c>
      <c r="AJ405" s="18">
        <v>4.7372929753081641</v>
      </c>
      <c r="AK405" s="18">
        <v>1.6969286778690826</v>
      </c>
      <c r="AL405" s="18">
        <v>2.1931702669781661</v>
      </c>
      <c r="AM405" s="18">
        <v>1.0718461532879464</v>
      </c>
      <c r="AN405" s="18">
        <v>14.27628217965092</v>
      </c>
      <c r="AO405" s="18">
        <v>2.6405661402886111</v>
      </c>
      <c r="AP405" s="18">
        <v>4.9727412897004664</v>
      </c>
      <c r="AQ405" s="18">
        <v>13.153551990938102</v>
      </c>
      <c r="AS405" s="18">
        <v>83</v>
      </c>
      <c r="AT405" s="18" t="s">
        <v>472</v>
      </c>
      <c r="AU405" s="18">
        <v>0.44767552854470716</v>
      </c>
      <c r="AV405" s="18">
        <v>0.68423418575900086</v>
      </c>
      <c r="AW405" s="18">
        <v>0.5990956911267894</v>
      </c>
      <c r="AX405" s="18">
        <v>1.6430208130424615</v>
      </c>
      <c r="AY405" s="18">
        <v>1.5051318620419207</v>
      </c>
      <c r="AZ405" s="18">
        <v>1.0446813604851322</v>
      </c>
      <c r="BA405" s="18">
        <v>0.49659791533914721</v>
      </c>
      <c r="BB405" s="18">
        <v>1.8118167961759746</v>
      </c>
      <c r="BC405" s="18">
        <v>1.8574073283895576</v>
      </c>
      <c r="BD405" s="18">
        <v>4.8046033217040742</v>
      </c>
      <c r="BE405" s="18">
        <v>5.1440807613038873</v>
      </c>
      <c r="BF405" s="18">
        <v>2.3261693243756367</v>
      </c>
      <c r="BH405" s="18">
        <v>83</v>
      </c>
      <c r="BI405" s="18" t="s">
        <v>472</v>
      </c>
      <c r="BJ405" s="18">
        <v>0.58502779897469237</v>
      </c>
      <c r="BK405" s="18">
        <v>1.2937328768878291</v>
      </c>
      <c r="BL405" s="18">
        <v>0.68114591654117473</v>
      </c>
      <c r="BM405" s="18">
        <v>1.9629266306184328</v>
      </c>
      <c r="BN405" s="18">
        <v>3.7501849560702851</v>
      </c>
      <c r="BO405" s="18">
        <v>3.6441410425978686</v>
      </c>
      <c r="BP405" s="18">
        <v>2.7057035516114696</v>
      </c>
      <c r="BQ405" s="18">
        <v>2.7884070002808738</v>
      </c>
      <c r="BR405" s="18">
        <v>1.2045590763965477</v>
      </c>
      <c r="BS405" s="18">
        <v>2.4477206612151337</v>
      </c>
      <c r="BT405" s="18">
        <v>3.1433830103320304</v>
      </c>
      <c r="BU405" s="18">
        <v>5.4857366446284175</v>
      </c>
      <c r="BV405" s="18">
        <v>1.7688351745674196</v>
      </c>
      <c r="BW405" s="18">
        <v>7.1205151240882589</v>
      </c>
      <c r="BX405" s="18">
        <v>1.7185544675864075</v>
      </c>
      <c r="BY405" s="18">
        <v>1.793877267912547</v>
      </c>
      <c r="BZ405" s="18">
        <v>5.437989463557849</v>
      </c>
      <c r="CA405" s="18">
        <v>1.8536532348837476</v>
      </c>
      <c r="CB405" s="18">
        <v>1.0777759177321631</v>
      </c>
      <c r="CC405" s="18">
        <v>3.0977258453723815</v>
      </c>
      <c r="CD405" s="18">
        <v>1.4664048475515314</v>
      </c>
      <c r="CE405" s="18">
        <v>2.1894816931532817</v>
      </c>
      <c r="CF405" s="18">
        <v>1.8480236514233057</v>
      </c>
      <c r="CG405" s="18">
        <v>2.3154417780809822</v>
      </c>
      <c r="CH405" s="18">
        <v>1.5965320304287018</v>
      </c>
      <c r="CJ405" s="18">
        <v>83</v>
      </c>
      <c r="CK405" s="18" t="s">
        <v>472</v>
      </c>
      <c r="CL405" s="18">
        <v>3.1995058370015412</v>
      </c>
      <c r="CM405" s="18">
        <v>2.3123680566852669</v>
      </c>
      <c r="CN405" s="18">
        <v>0.91209219585157597</v>
      </c>
      <c r="CO405" s="18">
        <v>1.4354153050626908</v>
      </c>
      <c r="CP405" s="18">
        <v>0.25587894421653201</v>
      </c>
      <c r="CQ405" s="18">
        <v>8.6715400407165291</v>
      </c>
      <c r="CR405" s="18">
        <v>0.70477964305236795</v>
      </c>
      <c r="CS405" s="18">
        <v>1.7958513159411338</v>
      </c>
      <c r="CT405" s="18">
        <v>1.9758324659438706</v>
      </c>
    </row>
    <row r="406" spans="1:98" x14ac:dyDescent="0.2">
      <c r="A406" s="18">
        <v>84</v>
      </c>
      <c r="B406" s="18" t="s">
        <v>472</v>
      </c>
      <c r="C406" s="18">
        <v>1.5036154156966248</v>
      </c>
      <c r="D406" s="18">
        <v>1.7206966001826067</v>
      </c>
      <c r="E406" s="18">
        <v>2.1464977200664568</v>
      </c>
      <c r="F406" s="18">
        <v>1.2606404954085664</v>
      </c>
      <c r="G406" s="18">
        <v>0.32861985341807065</v>
      </c>
      <c r="H406" s="18">
        <v>2.2513780296430115</v>
      </c>
      <c r="I406" s="18">
        <v>0.98075103727204405</v>
      </c>
      <c r="J406" s="18">
        <v>4.3290867418287462</v>
      </c>
      <c r="K406" s="18">
        <v>4.6559671630609669</v>
      </c>
      <c r="L406" s="18">
        <v>17.88415339597141</v>
      </c>
      <c r="M406" s="18">
        <v>4.0506137861229154</v>
      </c>
      <c r="N406" s="18">
        <v>7.2534016738547482</v>
      </c>
      <c r="O406" s="18">
        <v>1.4104071121693467</v>
      </c>
      <c r="P406" s="18">
        <v>4.6287226315544823</v>
      </c>
      <c r="Q406" s="18">
        <v>4.2114265459504177</v>
      </c>
      <c r="R406" s="18">
        <v>2.371700993371316</v>
      </c>
      <c r="S406" s="18">
        <v>4.6285618042005767</v>
      </c>
      <c r="T406" s="18">
        <v>21.485099883794092</v>
      </c>
      <c r="U406" s="18">
        <v>16.366619944304453</v>
      </c>
      <c r="V406" s="18">
        <v>16.12212116322296</v>
      </c>
      <c r="W406" s="18">
        <v>2.8826080243250116</v>
      </c>
      <c r="X406" s="18">
        <v>15.72535177262834</v>
      </c>
      <c r="Y406" s="18">
        <v>20.309555783192902</v>
      </c>
      <c r="Z406" s="18">
        <v>8.0125728258710591</v>
      </c>
      <c r="AA406" s="18">
        <v>13.756774716988163</v>
      </c>
      <c r="AB406" s="18">
        <v>8.8006256542243637</v>
      </c>
      <c r="AC406" s="18">
        <v>6.9516778941093298</v>
      </c>
      <c r="AD406" s="18">
        <v>6.620824388816958</v>
      </c>
      <c r="AE406" s="18">
        <v>8.274135204112735</v>
      </c>
      <c r="AF406" s="18">
        <v>15.814822513906039</v>
      </c>
      <c r="AG406" s="18">
        <v>20.115921812659536</v>
      </c>
      <c r="AH406" s="18">
        <v>7.1400883438208282</v>
      </c>
      <c r="AI406" s="18">
        <v>0.74063450296647992</v>
      </c>
      <c r="AJ406" s="18">
        <v>9.5607296753800988</v>
      </c>
      <c r="AK406" s="18">
        <v>10.22661747898519</v>
      </c>
      <c r="AL406" s="18">
        <v>10.360126185546314</v>
      </c>
      <c r="AM406" s="18">
        <v>6.0886806680085597</v>
      </c>
      <c r="AN406" s="18">
        <v>32.860226019153245</v>
      </c>
      <c r="AO406" s="18">
        <v>2.7783348851488836</v>
      </c>
      <c r="AP406" s="18">
        <v>6.8130454046490421</v>
      </c>
      <c r="AQ406" s="18">
        <v>42.637130747768417</v>
      </c>
      <c r="AS406" s="18">
        <v>84</v>
      </c>
      <c r="AT406" s="18" t="s">
        <v>472</v>
      </c>
      <c r="AU406" s="18">
        <v>0.43590637975626534</v>
      </c>
      <c r="AV406" s="18">
        <v>0.69848815231673234</v>
      </c>
      <c r="AW406" s="18">
        <v>0.67897383853955362</v>
      </c>
      <c r="AX406" s="18">
        <v>2.1015491257409429</v>
      </c>
      <c r="AY406" s="18">
        <v>1.6897254344703354</v>
      </c>
      <c r="AZ406" s="18">
        <v>0.99433369857062248</v>
      </c>
      <c r="BA406" s="18">
        <v>1.068439959554921</v>
      </c>
      <c r="BB406" s="18">
        <v>5.5245532344758654</v>
      </c>
      <c r="BC406" s="18">
        <v>11.144460898640951</v>
      </c>
      <c r="BD406" s="18">
        <v>18.694965872167423</v>
      </c>
      <c r="BE406" s="18">
        <v>14.56731101912046</v>
      </c>
      <c r="BF406" s="18">
        <v>10.977007885633556</v>
      </c>
      <c r="BH406" s="18">
        <v>84</v>
      </c>
      <c r="BI406" s="18" t="s">
        <v>472</v>
      </c>
      <c r="BJ406" s="18">
        <v>0.609423458191937</v>
      </c>
      <c r="BK406" s="18">
        <v>1.5730636511588127</v>
      </c>
      <c r="BL406" s="18">
        <v>0.76335477626242587</v>
      </c>
      <c r="BM406" s="18">
        <v>7.6230142827627985</v>
      </c>
      <c r="BN406" s="18">
        <v>10.804876676007671</v>
      </c>
      <c r="BO406" s="18">
        <v>5.9195117771071937</v>
      </c>
      <c r="BP406" s="18">
        <v>5.8213674342255048</v>
      </c>
      <c r="BQ406" s="18">
        <v>3.5255710436996797</v>
      </c>
      <c r="BR406" s="18">
        <v>3.261577090149189</v>
      </c>
      <c r="BS406" s="18">
        <v>9.0608579449521205</v>
      </c>
      <c r="BT406" s="18">
        <v>4.1461786132234026</v>
      </c>
      <c r="BU406" s="18">
        <v>9.1755496918317281</v>
      </c>
      <c r="BV406" s="18">
        <v>8.3608344884692993</v>
      </c>
      <c r="BW406" s="18">
        <v>10.803540927186109</v>
      </c>
      <c r="BX406" s="18">
        <v>2.8937430021275996</v>
      </c>
      <c r="BY406" s="18">
        <v>2.6908092783382891</v>
      </c>
      <c r="BZ406" s="18">
        <v>14.188553818411696</v>
      </c>
      <c r="CA406" s="18">
        <v>1.7033567666776608</v>
      </c>
      <c r="CB406" s="18">
        <v>2.6195932864648581</v>
      </c>
      <c r="CC406" s="18">
        <v>8.2354263367429112</v>
      </c>
      <c r="CD406" s="18">
        <v>3.4451653588188633</v>
      </c>
      <c r="CE406" s="18">
        <v>7.343706651260991</v>
      </c>
      <c r="CF406" s="18">
        <v>7.1357194262325923</v>
      </c>
      <c r="CG406" s="18">
        <v>9.8288140783845765</v>
      </c>
      <c r="CH406" s="18">
        <v>2.1432928538466491</v>
      </c>
      <c r="CJ406" s="18">
        <v>84</v>
      </c>
      <c r="CK406" s="18" t="s">
        <v>472</v>
      </c>
      <c r="CL406" s="18">
        <v>2.687540305014759</v>
      </c>
      <c r="CM406" s="18">
        <v>2.5693800582923121</v>
      </c>
      <c r="CN406" s="18">
        <v>0.9679252757845378</v>
      </c>
      <c r="CO406" s="18">
        <v>3.6263428872563748</v>
      </c>
      <c r="CP406" s="18">
        <v>1.3133114517579183</v>
      </c>
      <c r="CQ406" s="18">
        <v>11.717135087399118</v>
      </c>
      <c r="CR406" s="18">
        <v>3.1065113049244477</v>
      </c>
      <c r="CS406" s="18">
        <v>3.0040994720842464</v>
      </c>
      <c r="CT406" s="18">
        <v>3.4286453690411069</v>
      </c>
    </row>
    <row r="407" spans="1:98" x14ac:dyDescent="0.2">
      <c r="A407" s="18">
        <v>85</v>
      </c>
      <c r="B407" s="18" t="s">
        <v>472</v>
      </c>
      <c r="C407" s="18">
        <v>2.63476348731015</v>
      </c>
      <c r="D407" s="18">
        <v>2.3172270737802938</v>
      </c>
      <c r="E407" s="18">
        <v>1.5715436307104722</v>
      </c>
      <c r="F407" s="18">
        <v>1.2606404954085664</v>
      </c>
      <c r="G407" s="18">
        <v>0.48578360410404875</v>
      </c>
      <c r="H407" s="18">
        <v>2.3406866903807746</v>
      </c>
      <c r="I407" s="18">
        <v>1.8783866061536367</v>
      </c>
      <c r="J407" s="18">
        <v>6.13898663089401</v>
      </c>
      <c r="K407" s="18">
        <v>6.0680269031011171</v>
      </c>
      <c r="L407" s="18">
        <v>22.401667934537024</v>
      </c>
      <c r="M407" s="18">
        <v>6.0995608749325783</v>
      </c>
      <c r="N407" s="18">
        <v>9.0863881355998686</v>
      </c>
      <c r="O407" s="18">
        <v>9.1801746620080795</v>
      </c>
      <c r="P407" s="18">
        <v>5.185055711778495</v>
      </c>
      <c r="Q407" s="18">
        <v>4.2114265459504177</v>
      </c>
      <c r="R407" s="18">
        <v>4.9496384572322576</v>
      </c>
      <c r="S407" s="18">
        <v>5.3639437708509332</v>
      </c>
      <c r="T407" s="18">
        <v>29.958093163282381</v>
      </c>
      <c r="U407" s="18">
        <v>20.076931021279531</v>
      </c>
      <c r="V407" s="18">
        <v>18.704179630770387</v>
      </c>
      <c r="W407" s="18">
        <v>3.1463754759400011</v>
      </c>
      <c r="X407" s="18">
        <v>12.970397779079054</v>
      </c>
      <c r="Y407" s="18">
        <v>19.608447793952013</v>
      </c>
      <c r="Z407" s="18">
        <v>10.446887194947854</v>
      </c>
      <c r="AA407" s="18">
        <v>9.6506208277742864</v>
      </c>
      <c r="AB407" s="18">
        <v>7.2262015675439928</v>
      </c>
      <c r="AC407" s="18">
        <v>7.1495258321439366</v>
      </c>
      <c r="AD407" s="18">
        <v>7.7330522640113921</v>
      </c>
      <c r="AE407" s="18">
        <v>9.9058347956482784</v>
      </c>
      <c r="AF407" s="18">
        <v>21.48561633292357</v>
      </c>
      <c r="AG407" s="18">
        <v>22.702464696023</v>
      </c>
      <c r="AH407" s="18">
        <v>8.4050495437691115</v>
      </c>
      <c r="AI407" s="18">
        <v>1.3063963121685385</v>
      </c>
      <c r="AJ407" s="18">
        <v>9.3884587633309149</v>
      </c>
      <c r="AK407" s="18">
        <v>15.017058479415084</v>
      </c>
      <c r="AL407" s="18">
        <v>11.028518391289136</v>
      </c>
      <c r="AM407" s="18">
        <v>9.7359358923655126</v>
      </c>
      <c r="AN407" s="18">
        <v>28.876589658303615</v>
      </c>
      <c r="AO407" s="18">
        <v>2.4339130229982024</v>
      </c>
      <c r="AP407" s="18">
        <v>16.836837597796215</v>
      </c>
      <c r="AQ407" s="18">
        <v>34.365515021348351</v>
      </c>
      <c r="AS407" s="18">
        <v>85</v>
      </c>
      <c r="AT407" s="18" t="s">
        <v>472</v>
      </c>
      <c r="AU407" s="18">
        <v>0.37701087197139854</v>
      </c>
      <c r="AV407" s="18">
        <v>0.65572351570679477</v>
      </c>
      <c r="AW407" s="18">
        <v>0.57912711282670426</v>
      </c>
      <c r="AX407" s="18">
        <v>1.8340719840711173</v>
      </c>
      <c r="AY407" s="18">
        <v>1.6329261539024111</v>
      </c>
      <c r="AZ407" s="18">
        <v>1.4222767417917535</v>
      </c>
      <c r="BA407" s="18">
        <v>1.1888272319458766</v>
      </c>
      <c r="BB407" s="18">
        <v>7.9155570632985031</v>
      </c>
      <c r="BC407" s="18">
        <v>5.9601679189349497</v>
      </c>
      <c r="BD407" s="18">
        <v>13.675373296534842</v>
      </c>
      <c r="BE407" s="18">
        <v>15.227393822413738</v>
      </c>
      <c r="BF407" s="18">
        <v>13.843854208578612</v>
      </c>
      <c r="BH407" s="18">
        <v>85</v>
      </c>
      <c r="BI407" s="18" t="s">
        <v>472</v>
      </c>
      <c r="BJ407" s="18">
        <v>0.86537312024336488</v>
      </c>
      <c r="BK407" s="18">
        <v>2.0729144125875716</v>
      </c>
      <c r="BL407" s="18">
        <v>0.78684108918534068</v>
      </c>
      <c r="BM407" s="18">
        <v>7.6230142827627985</v>
      </c>
      <c r="BN407" s="18">
        <v>9.6526406501804853</v>
      </c>
      <c r="BO407" s="18">
        <v>8.7459453283385553</v>
      </c>
      <c r="BP407" s="18">
        <v>8.9370155745643292</v>
      </c>
      <c r="BQ407" s="18">
        <v>3.4454464570025047</v>
      </c>
      <c r="BR407" s="18">
        <v>3.5302846520875506</v>
      </c>
      <c r="BS407" s="18">
        <v>10.520907344768947</v>
      </c>
      <c r="BT407" s="18">
        <v>4.6186514341468206</v>
      </c>
      <c r="BU407" s="18">
        <v>7.477579407933109</v>
      </c>
      <c r="BV407" s="18">
        <v>8.4533898518102877</v>
      </c>
      <c r="BW407" s="18">
        <v>7.5222997571534789</v>
      </c>
      <c r="BX407" s="18">
        <v>3.7403858218952579</v>
      </c>
      <c r="BY407" s="18">
        <v>4.1397065820589063</v>
      </c>
      <c r="BZ407" s="18">
        <v>15.682085799297138</v>
      </c>
      <c r="CA407" s="18">
        <v>2.1542461712959211</v>
      </c>
      <c r="CB407" s="18">
        <v>4.6553941582272413</v>
      </c>
      <c r="CC407" s="18">
        <v>9.3309595455357943</v>
      </c>
      <c r="CD407" s="18">
        <v>4.3285422225702792</v>
      </c>
      <c r="CE407" s="18">
        <v>8.6556925541098799</v>
      </c>
      <c r="CF407" s="18">
        <v>7.3920925547081939</v>
      </c>
      <c r="CG407" s="18">
        <v>13.105084429762607</v>
      </c>
      <c r="CH407" s="18">
        <v>2.6025695940208151</v>
      </c>
      <c r="CJ407" s="18">
        <v>85</v>
      </c>
      <c r="CK407" s="18" t="s">
        <v>472</v>
      </c>
      <c r="CL407" s="18">
        <v>4.0632892984134132</v>
      </c>
      <c r="CM407" s="18">
        <v>2.9975689592422454</v>
      </c>
      <c r="CN407" s="18">
        <v>0.93069428777355179</v>
      </c>
      <c r="CO407" s="18">
        <v>4.7092051368200005</v>
      </c>
      <c r="CP407" s="18">
        <v>1.6627070500649219</v>
      </c>
      <c r="CQ407" s="18">
        <v>8.7560857592124375</v>
      </c>
      <c r="CR407" s="18">
        <v>5.1164995524219625</v>
      </c>
      <c r="CS407" s="18">
        <v>2.6001196555300412</v>
      </c>
      <c r="CT407" s="18">
        <v>14.528168082683173</v>
      </c>
    </row>
    <row r="408" spans="1:98" x14ac:dyDescent="0.2">
      <c r="A408" s="18">
        <v>86</v>
      </c>
      <c r="B408" s="18" t="s">
        <v>472</v>
      </c>
      <c r="C408" s="18">
        <v>4.7038469963136205</v>
      </c>
      <c r="D408" s="18">
        <v>4.7948856927417118</v>
      </c>
      <c r="E408" s="18">
        <v>1.6865344485816691</v>
      </c>
      <c r="F408" s="18">
        <v>6.3557258026435344</v>
      </c>
      <c r="G408" s="18">
        <v>2.857556905723599</v>
      </c>
      <c r="H408" s="18">
        <v>3.0646771554660091</v>
      </c>
      <c r="I408" s="18">
        <v>1.6622870266570899</v>
      </c>
      <c r="J408" s="18">
        <v>6.2245916063626652</v>
      </c>
      <c r="K408" s="18">
        <v>5.1139320096877761</v>
      </c>
      <c r="L408" s="18">
        <v>15.950730346046493</v>
      </c>
      <c r="M408" s="18">
        <v>6.9033789747298941</v>
      </c>
      <c r="N408" s="18">
        <v>6.5463909940143612</v>
      </c>
      <c r="O408" s="18">
        <v>5.8920008180269337</v>
      </c>
      <c r="P408" s="18">
        <v>4.0056238136052968</v>
      </c>
      <c r="Q408" s="18">
        <v>4.2114265459504177</v>
      </c>
      <c r="R408" s="18">
        <v>6.2661847329204887</v>
      </c>
      <c r="S408" s="18">
        <v>4.4555341731189779</v>
      </c>
      <c r="T408" s="18">
        <v>29.05027215833443</v>
      </c>
      <c r="U408" s="18">
        <v>19.602841554564815</v>
      </c>
      <c r="V408" s="18">
        <v>15.3139151987803</v>
      </c>
      <c r="W408" s="18">
        <v>2.2985495864326446</v>
      </c>
      <c r="X408" s="18">
        <v>11.301337553080575</v>
      </c>
      <c r="Y408" s="18">
        <v>15.627954060761455</v>
      </c>
      <c r="Z408" s="18">
        <v>7.8149538774269853</v>
      </c>
      <c r="AA408" s="18">
        <v>7.0175801292888274</v>
      </c>
      <c r="AB408" s="18">
        <v>3.8755054441362988</v>
      </c>
      <c r="AC408" s="18">
        <v>5.1710412717640466</v>
      </c>
      <c r="AD408" s="18">
        <v>6.6295815325418994</v>
      </c>
      <c r="AE408" s="18">
        <v>8.8137526637978549</v>
      </c>
      <c r="AF408" s="18">
        <v>14.476374283330472</v>
      </c>
      <c r="AG408" s="18">
        <v>18.903939383629996</v>
      </c>
      <c r="AH408" s="18">
        <v>5.7532562886514347</v>
      </c>
      <c r="AI408" s="18">
        <v>1.8001526474795251</v>
      </c>
      <c r="AJ408" s="18">
        <v>6.7183505826995287</v>
      </c>
      <c r="AK408" s="18">
        <v>14.972007301093562</v>
      </c>
      <c r="AL408" s="18">
        <v>8.5429244194545184</v>
      </c>
      <c r="AM408" s="18">
        <v>7.220075735316775</v>
      </c>
      <c r="AN408" s="18">
        <v>21.214286659862655</v>
      </c>
      <c r="AO408" s="18">
        <v>2.2731842901944965</v>
      </c>
      <c r="AP408" s="18">
        <v>11.015730255926444</v>
      </c>
      <c r="AQ408" s="18">
        <v>35.516717183153403</v>
      </c>
      <c r="AS408" s="18">
        <v>86</v>
      </c>
      <c r="AT408" s="18" t="s">
        <v>472</v>
      </c>
      <c r="AU408" s="18">
        <v>1.0013978057920345</v>
      </c>
      <c r="AV408" s="18">
        <v>1.3969790415702077</v>
      </c>
      <c r="AW408" s="18">
        <v>0.73888340765223248</v>
      </c>
      <c r="AX408" s="18">
        <v>2.4454384824776692</v>
      </c>
      <c r="AY408" s="18">
        <v>3.8338287558147073</v>
      </c>
      <c r="AZ408" s="18">
        <v>5.5380663980339246</v>
      </c>
      <c r="BA408" s="18">
        <v>1.3543609816628079</v>
      </c>
      <c r="BB408" s="18">
        <v>7.3363700306518398</v>
      </c>
      <c r="BC408" s="18">
        <v>5.607500569886084</v>
      </c>
      <c r="BD408" s="18">
        <v>10.441139139545475</v>
      </c>
      <c r="BE408" s="18">
        <v>9.5825587812899542</v>
      </c>
      <c r="BF408" s="18">
        <v>10.021391347294005</v>
      </c>
      <c r="BH408" s="18">
        <v>86</v>
      </c>
      <c r="BI408" s="18" t="s">
        <v>472</v>
      </c>
      <c r="BJ408" s="18">
        <v>2.1816856679364225</v>
      </c>
      <c r="BK408" s="18">
        <v>4.8073972547243686</v>
      </c>
      <c r="BL408" s="18">
        <v>2.0786717286685961</v>
      </c>
      <c r="BM408" s="18">
        <v>7.6230142827627985</v>
      </c>
      <c r="BN408" s="18">
        <v>5.8589796671071506</v>
      </c>
      <c r="BO408" s="18">
        <v>8.0941462866932348</v>
      </c>
      <c r="BP408" s="18">
        <v>5.2474198223668713</v>
      </c>
      <c r="BQ408" s="18">
        <v>2.5800787672601651</v>
      </c>
      <c r="BR408" s="18">
        <v>3.3264365009161123</v>
      </c>
      <c r="BS408" s="18">
        <v>9.2755730319731367</v>
      </c>
      <c r="BT408" s="18">
        <v>5.5635933733591809</v>
      </c>
      <c r="BU408" s="18">
        <v>6.8245197012766923</v>
      </c>
      <c r="BV408" s="18">
        <v>7.8774891550726638</v>
      </c>
      <c r="BW408" s="18">
        <v>5.7365931339987801</v>
      </c>
      <c r="BX408" s="18">
        <v>3.6266578991977236</v>
      </c>
      <c r="BY408" s="18">
        <v>6.0715652379993754</v>
      </c>
      <c r="BZ408" s="18">
        <v>11.412117387099615</v>
      </c>
      <c r="CA408" s="18">
        <v>2.605135575914181</v>
      </c>
      <c r="CB408" s="18">
        <v>5.1942821170933229</v>
      </c>
      <c r="CC408" s="18">
        <v>8.0843128055031119</v>
      </c>
      <c r="CD408" s="18">
        <v>3.6748419186858494</v>
      </c>
      <c r="CE408" s="18">
        <v>6.1254361302572979</v>
      </c>
      <c r="CF408" s="18">
        <v>6.2597765366176015</v>
      </c>
      <c r="CG408" s="18">
        <v>9.4350324711481779</v>
      </c>
      <c r="CH408" s="18">
        <v>2.690049478162972</v>
      </c>
      <c r="CJ408" s="18">
        <v>86</v>
      </c>
      <c r="CK408" s="18" t="s">
        <v>472</v>
      </c>
      <c r="CL408" s="18">
        <v>3.6794418484759857</v>
      </c>
      <c r="CM408" s="18">
        <v>3.1687458585851336</v>
      </c>
      <c r="CN408" s="18">
        <v>1.1912843996834206</v>
      </c>
      <c r="CO408" s="18">
        <v>4.0292658454594301</v>
      </c>
      <c r="CP408" s="18">
        <v>1.3256440012102568</v>
      </c>
      <c r="CQ408" s="18">
        <v>7.613987616706468</v>
      </c>
      <c r="CR408" s="18">
        <v>5.0249706187437875</v>
      </c>
      <c r="CS408" s="18">
        <v>1.9904850791098858</v>
      </c>
      <c r="CT408" s="18">
        <v>6.566729273225933</v>
      </c>
    </row>
    <row r="409" spans="1:98" x14ac:dyDescent="0.2">
      <c r="A409" s="18">
        <v>87</v>
      </c>
      <c r="B409" s="18" t="s">
        <v>472</v>
      </c>
      <c r="C409" s="18">
        <v>4.7592019525202387</v>
      </c>
      <c r="D409" s="18">
        <v>5.0014820537794566</v>
      </c>
      <c r="E409" s="18">
        <v>1.8781809054254346</v>
      </c>
      <c r="F409" s="18">
        <v>15.127685944902797</v>
      </c>
      <c r="G409" s="18">
        <v>8.9155746928737294</v>
      </c>
      <c r="H409" s="18">
        <v>6.7541340889290344</v>
      </c>
      <c r="I409" s="18">
        <v>4.2554564478705803</v>
      </c>
      <c r="J409" s="18">
        <v>6.8971890463034269</v>
      </c>
      <c r="K409" s="18">
        <v>3.9690228190023955</v>
      </c>
      <c r="L409" s="18">
        <v>12.623012685453178</v>
      </c>
      <c r="M409" s="18">
        <v>6.1310841620689116</v>
      </c>
      <c r="N409" s="18">
        <v>5.6167944985420935</v>
      </c>
      <c r="O409" s="18">
        <v>3.9892012557633771</v>
      </c>
      <c r="P409" s="18">
        <v>2.4478794391482088</v>
      </c>
      <c r="Q409" s="18">
        <v>4.2114265459504177</v>
      </c>
      <c r="R409" s="18">
        <v>6.7338104592578381</v>
      </c>
      <c r="S409" s="18">
        <v>2.8982605770070546</v>
      </c>
      <c r="T409" s="18">
        <v>20.620505683817743</v>
      </c>
      <c r="U409" s="18">
        <v>14.346559118798226</v>
      </c>
      <c r="V409" s="18">
        <v>9.4990369039925344</v>
      </c>
      <c r="W409" s="18">
        <v>1.808693422253796</v>
      </c>
      <c r="X409" s="18">
        <v>9.5116263249765129</v>
      </c>
      <c r="Y409" s="18">
        <v>13.207998577403268</v>
      </c>
      <c r="Z409" s="18">
        <v>5.3806412330296691</v>
      </c>
      <c r="AA409" s="18">
        <v>5.2080885848894916</v>
      </c>
      <c r="AB409" s="18">
        <v>2.6240388526321374</v>
      </c>
      <c r="AC409" s="18">
        <v>3.9929427288954815</v>
      </c>
      <c r="AD409" s="18">
        <v>4.2562442499537587</v>
      </c>
      <c r="AE409" s="18">
        <v>8.0171736867503576</v>
      </c>
      <c r="AF409" s="18">
        <v>10.601918879032779</v>
      </c>
      <c r="AG409" s="18">
        <v>15.179316269438724</v>
      </c>
      <c r="AH409" s="18">
        <v>6.3752297370314821</v>
      </c>
      <c r="AI409" s="18">
        <v>1.8721600963959382</v>
      </c>
      <c r="AJ409" s="18">
        <v>5.8570290974103241</v>
      </c>
      <c r="AK409" s="18">
        <v>10.031396667350405</v>
      </c>
      <c r="AL409" s="18">
        <v>8.5220391603776893</v>
      </c>
      <c r="AM409" s="18">
        <v>5.0614947711076113</v>
      </c>
      <c r="AN409" s="18">
        <v>22.643820801362835</v>
      </c>
      <c r="AO409" s="18">
        <v>1.7909936831835427</v>
      </c>
      <c r="AP409" s="18">
        <v>9.6061346549645723</v>
      </c>
      <c r="AQ409" s="18">
        <v>24.473706582021148</v>
      </c>
      <c r="AS409" s="18">
        <v>87</v>
      </c>
      <c r="AT409" s="18" t="s">
        <v>472</v>
      </c>
      <c r="AU409" s="18">
        <v>3.392898792371958</v>
      </c>
      <c r="AV409" s="18">
        <v>3.4781895319626734</v>
      </c>
      <c r="AW409" s="18">
        <v>1.4977392278169737</v>
      </c>
      <c r="AX409" s="18">
        <v>2.4836514677982544</v>
      </c>
      <c r="AY409" s="18">
        <v>6.7304993713191532</v>
      </c>
      <c r="AZ409" s="18">
        <v>14.449317396870187</v>
      </c>
      <c r="BA409" s="18">
        <v>1.0834887853302464</v>
      </c>
      <c r="BB409" s="18">
        <v>6.1037402671225287</v>
      </c>
      <c r="BC409" s="18">
        <v>4.6552834919809003</v>
      </c>
      <c r="BD409" s="18">
        <v>6.9077883283613142</v>
      </c>
      <c r="BE409" s="18">
        <v>6.1455849507499387</v>
      </c>
      <c r="BF409" s="18">
        <v>6.0857634562605991</v>
      </c>
      <c r="BH409" s="18">
        <v>87</v>
      </c>
      <c r="BI409" s="18" t="s">
        <v>472</v>
      </c>
      <c r="BJ409" s="18">
        <v>8.0318466521235514</v>
      </c>
      <c r="BK409" s="18">
        <v>6.5568791537629743</v>
      </c>
      <c r="BL409" s="18">
        <v>4.9089528223078114</v>
      </c>
      <c r="BM409" s="18">
        <v>7.6230142827627985</v>
      </c>
      <c r="BN409" s="18">
        <v>5.1469902650330805</v>
      </c>
      <c r="BO409" s="18">
        <v>7.2053278603351449</v>
      </c>
      <c r="BP409" s="18">
        <v>6.9692311733923518</v>
      </c>
      <c r="BQ409" s="18">
        <v>2.1313675435592425</v>
      </c>
      <c r="BR409" s="18">
        <v>2.8631440352708117</v>
      </c>
      <c r="BS409" s="18">
        <v>8.5455483320647243</v>
      </c>
      <c r="BT409" s="18">
        <v>3.837626974480167</v>
      </c>
      <c r="BU409" s="18">
        <v>6.9551303887253146</v>
      </c>
      <c r="BV409" s="18">
        <v>5.8309878904822785</v>
      </c>
      <c r="BW409" s="18">
        <v>5.6919489684239499</v>
      </c>
      <c r="BX409" s="18">
        <v>2.7673794523066779</v>
      </c>
      <c r="BY409" s="18">
        <v>4.2086972760728676</v>
      </c>
      <c r="BZ409" s="18">
        <v>11.488707545272629</v>
      </c>
      <c r="CA409" s="18">
        <v>2.7554320441202678</v>
      </c>
      <c r="CB409" s="18">
        <v>3.9967523615901044</v>
      </c>
      <c r="CC409" s="18">
        <v>6.0443454127223575</v>
      </c>
      <c r="CD409" s="18">
        <v>3.2861577268733773</v>
      </c>
      <c r="CE409" s="18">
        <v>4.6430636799194218</v>
      </c>
      <c r="CF409" s="18">
        <v>4.0699234145501784</v>
      </c>
      <c r="CG409" s="18">
        <v>6.8360672100368705</v>
      </c>
      <c r="CH409" s="18">
        <v>2.2963837008708294</v>
      </c>
      <c r="CJ409" s="18">
        <v>87</v>
      </c>
      <c r="CK409" s="18" t="s">
        <v>472</v>
      </c>
      <c r="CL409" s="18">
        <v>5.1191485236571905</v>
      </c>
      <c r="CM409" s="18">
        <v>2.2267796070138228</v>
      </c>
      <c r="CN409" s="18">
        <v>1.8986195635580894</v>
      </c>
      <c r="CO409" s="18">
        <v>2.480527325169978</v>
      </c>
      <c r="CP409" s="18">
        <v>0.77483451929900515</v>
      </c>
      <c r="CQ409" s="18">
        <v>6.2181304949109046</v>
      </c>
      <c r="CR409" s="18">
        <v>3.432358737383022</v>
      </c>
      <c r="CS409" s="18">
        <v>1.597536836025141</v>
      </c>
      <c r="CT409" s="18">
        <v>6.2180532838720639</v>
      </c>
    </row>
    <row r="410" spans="1:98" x14ac:dyDescent="0.2">
      <c r="A410" s="18">
        <v>88</v>
      </c>
      <c r="B410" s="18" t="s">
        <v>472</v>
      </c>
      <c r="C410" s="18">
        <v>4.5383118401933498</v>
      </c>
      <c r="D410" s="18">
        <v>4.5429174229899196</v>
      </c>
      <c r="E410" s="18">
        <v>3.0664242630360317</v>
      </c>
      <c r="F410" s="18">
        <v>9.559860451889616</v>
      </c>
      <c r="G410" s="18">
        <v>7.4582211373078309</v>
      </c>
      <c r="H410" s="18">
        <v>9.4219684960421688</v>
      </c>
      <c r="I410" s="18">
        <v>6.3499394419276296</v>
      </c>
      <c r="J410" s="18">
        <v>8.9761297897283931</v>
      </c>
      <c r="K410" s="18">
        <v>3.2439132747841022</v>
      </c>
      <c r="L410" s="18">
        <v>11.451805212491722</v>
      </c>
      <c r="M410" s="18">
        <v>6.5723950512839409</v>
      </c>
      <c r="N410" s="18">
        <v>5.3025800988028964</v>
      </c>
      <c r="O410" s="18">
        <v>3.5218496479085561</v>
      </c>
      <c r="P410" s="18">
        <v>2.3811190422547872</v>
      </c>
      <c r="Q410" s="18">
        <v>3.8513496050778113</v>
      </c>
      <c r="R410" s="18">
        <v>5.9952000849380003</v>
      </c>
      <c r="S410" s="18">
        <v>2.7468562088986688</v>
      </c>
      <c r="T410" s="18">
        <v>18.260171070953071</v>
      </c>
      <c r="U410" s="18">
        <v>12.079143825726511</v>
      </c>
      <c r="V410" s="18">
        <v>8.9112505648283165</v>
      </c>
      <c r="W410" s="18">
        <v>2.3173889559582097</v>
      </c>
      <c r="X410" s="18">
        <v>10.255663360202043</v>
      </c>
      <c r="Y410" s="18">
        <v>10.448792250064393</v>
      </c>
      <c r="Z410" s="18">
        <v>6.0633262842105919</v>
      </c>
      <c r="AA410" s="18">
        <v>5.1848892329904048</v>
      </c>
      <c r="AB410" s="18">
        <v>2.5634840800675081</v>
      </c>
      <c r="AC410" s="18">
        <v>3.7321418399623658</v>
      </c>
      <c r="AD410" s="18">
        <v>3.7570551095270832</v>
      </c>
      <c r="AE410" s="18">
        <v>5.7687684270032475</v>
      </c>
      <c r="AF410" s="18">
        <v>9.0521367173137008</v>
      </c>
      <c r="AG410" s="18">
        <v>11.55815680029149</v>
      </c>
      <c r="AH410" s="18">
        <v>5.7742690789308249</v>
      </c>
      <c r="AI410" s="18">
        <v>1.9133057993300733</v>
      </c>
      <c r="AJ410" s="18">
        <v>4.9095638873573479</v>
      </c>
      <c r="AK410" s="18">
        <v>8.6197911577591508</v>
      </c>
      <c r="AL410" s="18">
        <v>5.2845006673251183</v>
      </c>
      <c r="AM410" s="18">
        <v>3.7514615365078123</v>
      </c>
      <c r="AN410" s="18">
        <v>19.079516895091523</v>
      </c>
      <c r="AO410" s="18">
        <v>1.5843405658931338</v>
      </c>
      <c r="AP410" s="18">
        <v>39.155445889790641</v>
      </c>
      <c r="AQ410" s="18">
        <v>18.525828746028363</v>
      </c>
      <c r="AS410" s="18">
        <v>88</v>
      </c>
      <c r="AT410" s="18" t="s">
        <v>472</v>
      </c>
      <c r="AU410" s="18">
        <v>5.5606117785221851</v>
      </c>
      <c r="AV410" s="18">
        <v>5.046227119972631</v>
      </c>
      <c r="AW410" s="18">
        <v>2.4562923336198366</v>
      </c>
      <c r="AX410" s="18">
        <v>3.2860553816591924</v>
      </c>
      <c r="AY410" s="18">
        <v>8.7042103035162057</v>
      </c>
      <c r="AZ410" s="18">
        <v>16.551263408403418</v>
      </c>
      <c r="BA410" s="18">
        <v>1.249022535047178</v>
      </c>
      <c r="BB410" s="18">
        <v>5.405744687574753</v>
      </c>
      <c r="BC410" s="18">
        <v>4.1968142453870136</v>
      </c>
      <c r="BD410" s="18">
        <v>6.3002135134461499</v>
      </c>
      <c r="BE410" s="18">
        <v>6.7829034148372038</v>
      </c>
      <c r="BF410" s="18">
        <v>5.6582514874399772</v>
      </c>
      <c r="BH410" s="18">
        <v>88</v>
      </c>
      <c r="BI410" s="18" t="s">
        <v>472</v>
      </c>
      <c r="BJ410" s="18">
        <v>9.2387590014083401</v>
      </c>
      <c r="BK410" s="18">
        <v>5.8365027597925083</v>
      </c>
      <c r="BL410" s="18">
        <v>7.4456369657677923</v>
      </c>
      <c r="BM410" s="18">
        <v>6.006932334897928</v>
      </c>
      <c r="BN410" s="18">
        <v>4.7230539995651766</v>
      </c>
      <c r="BO410" s="18">
        <v>5.1906801555357847</v>
      </c>
      <c r="BP410" s="18">
        <v>5.0014467722203744</v>
      </c>
      <c r="BQ410" s="18">
        <v>2.2275195090861692</v>
      </c>
      <c r="BR410" s="18">
        <v>2.5944364733324492</v>
      </c>
      <c r="BS410" s="18">
        <v>6.5701975643143058</v>
      </c>
      <c r="BT410" s="18">
        <v>4.2136757883937408</v>
      </c>
      <c r="BU410" s="18">
        <v>6.2694133081467625</v>
      </c>
      <c r="BV410" s="18">
        <v>5.1522485593150291</v>
      </c>
      <c r="BW410" s="18">
        <v>5.0446278532512894</v>
      </c>
      <c r="BX410" s="18">
        <v>3.1717462084075847</v>
      </c>
      <c r="BY410" s="18">
        <v>4.5536772402647969</v>
      </c>
      <c r="BZ410" s="18">
        <v>11.31637693209354</v>
      </c>
      <c r="CA410" s="18">
        <v>2.605135575914181</v>
      </c>
      <c r="CB410" s="18">
        <v>3.5925863924405435</v>
      </c>
      <c r="CC410" s="18">
        <v>4.7976986726896751</v>
      </c>
      <c r="CD410" s="18">
        <v>2.7384659031154195</v>
      </c>
      <c r="CE410" s="18">
        <v>3.714449962502743</v>
      </c>
      <c r="CF410" s="18">
        <v>3.5785422686336177</v>
      </c>
      <c r="CG410" s="18">
        <v>6.2532669231964366</v>
      </c>
      <c r="CH410" s="18">
        <v>2.5369586311387913</v>
      </c>
      <c r="CJ410" s="18">
        <v>88</v>
      </c>
      <c r="CK410" s="18" t="s">
        <v>472</v>
      </c>
      <c r="CL410" s="18">
        <v>6.4629693557856331</v>
      </c>
      <c r="CM410" s="18">
        <v>3.5969347595350665</v>
      </c>
      <c r="CN410" s="18">
        <v>2.9503078613255878</v>
      </c>
      <c r="CO410" s="18">
        <v>2.2412974848976748</v>
      </c>
      <c r="CP410" s="18">
        <v>0.58266634831513275</v>
      </c>
      <c r="CQ410" s="18">
        <v>7.0218021158295061</v>
      </c>
      <c r="CR410" s="18">
        <v>3.1229866184285262</v>
      </c>
      <c r="CS410" s="18">
        <v>1.3220965327732856</v>
      </c>
      <c r="CT410" s="18">
        <v>4.968632848292641</v>
      </c>
    </row>
    <row r="411" spans="1:98" x14ac:dyDescent="0.2">
      <c r="A411" s="18">
        <v>89</v>
      </c>
      <c r="B411" s="18" t="s">
        <v>472</v>
      </c>
      <c r="C411" s="18">
        <v>3.8902085969512648</v>
      </c>
      <c r="D411" s="18">
        <v>4.1297247009144273</v>
      </c>
      <c r="E411" s="18">
        <v>6.1711763455583482</v>
      </c>
      <c r="F411" s="18">
        <v>6.6183626008949741</v>
      </c>
      <c r="G411" s="18">
        <v>5.3007672782899578</v>
      </c>
      <c r="H411" s="18">
        <v>9.4716690513781092</v>
      </c>
      <c r="I411" s="18">
        <v>6.8984945117997141</v>
      </c>
      <c r="J411" s="18">
        <v>9.5998117779579601</v>
      </c>
      <c r="K411" s="18">
        <v>3.3965682236597057</v>
      </c>
      <c r="L411" s="18">
        <v>10.856908558202672</v>
      </c>
      <c r="M411" s="18">
        <v>6.6354385994178795</v>
      </c>
      <c r="N411" s="18">
        <v>5.4597061522906243</v>
      </c>
      <c r="O411" s="18">
        <v>3.4217023025262638</v>
      </c>
      <c r="P411" s="18">
        <v>2.1363327005894917</v>
      </c>
      <c r="Q411" s="18">
        <v>3.6555192970999131</v>
      </c>
      <c r="R411" s="18">
        <v>5.5467605385553345</v>
      </c>
      <c r="S411" s="18">
        <v>2.0547373791130958</v>
      </c>
      <c r="T411" s="18">
        <v>14.847917803157348</v>
      </c>
      <c r="U411" s="18">
        <v>9.6777435434996644</v>
      </c>
      <c r="V411" s="18">
        <v>7.7041913838681033</v>
      </c>
      <c r="W411" s="18">
        <v>2.1289844085311738</v>
      </c>
      <c r="X411" s="18">
        <v>10.919265107038646</v>
      </c>
      <c r="Y411" s="18">
        <v>10.154780062774062</v>
      </c>
      <c r="Z411" s="18">
        <v>5.4974158310176033</v>
      </c>
      <c r="AA411" s="18">
        <v>5.1964877954066901</v>
      </c>
      <c r="AB411" s="18">
        <v>2.6038552202790757</v>
      </c>
      <c r="AC411" s="18">
        <v>3.7411361053352588</v>
      </c>
      <c r="AD411" s="18">
        <v>3.2140768875172787</v>
      </c>
      <c r="AE411" s="18">
        <v>6.0385771568458075</v>
      </c>
      <c r="AF411" s="18">
        <v>9.5922115677153617</v>
      </c>
      <c r="AG411" s="18">
        <v>13.154423849230607</v>
      </c>
      <c r="AH411" s="18">
        <v>4.7068271998635351</v>
      </c>
      <c r="AI411" s="18">
        <v>1.38868969306215</v>
      </c>
      <c r="AJ411" s="18">
        <v>5.5124872733119554</v>
      </c>
      <c r="AK411" s="18">
        <v>6.8477791048711412</v>
      </c>
      <c r="AL411" s="18">
        <v>4.9920769624686674</v>
      </c>
      <c r="AM411" s="18">
        <v>3.2304242592407024</v>
      </c>
      <c r="AN411" s="18">
        <v>19.13669826075153</v>
      </c>
      <c r="AO411" s="18">
        <v>1.6761849262667037</v>
      </c>
      <c r="AP411" s="18">
        <v>39.057563571259848</v>
      </c>
      <c r="AQ411" s="18">
        <v>21.148011447917657</v>
      </c>
      <c r="AS411" s="18">
        <v>89</v>
      </c>
      <c r="AT411" s="18" t="s">
        <v>472</v>
      </c>
      <c r="AU411" s="18">
        <v>4.9363243723868644</v>
      </c>
      <c r="AV411" s="18">
        <v>4.5758161172633178</v>
      </c>
      <c r="AW411" s="18">
        <v>3.1752071629719838</v>
      </c>
      <c r="AX411" s="18">
        <v>3.4771065526878484</v>
      </c>
      <c r="AY411" s="18">
        <v>6.659501633748361</v>
      </c>
      <c r="AZ411" s="18">
        <v>10.799227905369367</v>
      </c>
      <c r="BA411" s="18">
        <v>1.3995074589887839</v>
      </c>
      <c r="BB411" s="18">
        <v>4.4701348656070659</v>
      </c>
      <c r="BC411" s="18">
        <v>4.0910123478419935</v>
      </c>
      <c r="BD411" s="18">
        <v>5.804790618373981</v>
      </c>
      <c r="BE411" s="18">
        <v>5.8496878728154487</v>
      </c>
      <c r="BF411" s="18">
        <v>5.5199383075166013</v>
      </c>
      <c r="BH411" s="18">
        <v>89</v>
      </c>
      <c r="BI411" s="18" t="s">
        <v>472</v>
      </c>
      <c r="BJ411" s="18">
        <v>6.0211061070475331</v>
      </c>
      <c r="BK411" s="18">
        <v>5.7335930560932837</v>
      </c>
      <c r="BL411" s="18">
        <v>6.8701862218707834</v>
      </c>
      <c r="BM411" s="18">
        <v>7.6230142827627985</v>
      </c>
      <c r="BN411" s="18">
        <v>4.8317558067740629</v>
      </c>
      <c r="BO411" s="18">
        <v>5.8424791971811052</v>
      </c>
      <c r="BP411" s="18">
        <v>5.2474198223668713</v>
      </c>
      <c r="BQ411" s="18">
        <v>1.8909876297419259</v>
      </c>
      <c r="BR411" s="18">
        <v>2.4832441467276034</v>
      </c>
      <c r="BS411" s="18">
        <v>6.6990249675361548</v>
      </c>
      <c r="BT411" s="18">
        <v>4.4933005952974705</v>
      </c>
      <c r="BU411" s="18">
        <v>6.3347217865777266</v>
      </c>
      <c r="BV411" s="18">
        <v>5.3270760149083687</v>
      </c>
      <c r="BW411" s="18">
        <v>4.4865950692282901</v>
      </c>
      <c r="BX411" s="18">
        <v>2.98219967057836</v>
      </c>
      <c r="BY411" s="18">
        <v>4.0017119469699223</v>
      </c>
      <c r="BZ411" s="18">
        <v>9.4015935666769064</v>
      </c>
      <c r="CA411" s="18">
        <v>2.104150554885214</v>
      </c>
      <c r="CB411" s="18">
        <v>2.8890372658978993</v>
      </c>
      <c r="CC411" s="18">
        <v>4.7976986726896751</v>
      </c>
      <c r="CD411" s="18">
        <v>2.5087859510856183</v>
      </c>
      <c r="CE411" s="18">
        <v>3.7059311258446908</v>
      </c>
      <c r="CF411" s="18">
        <v>3.2687573880639231</v>
      </c>
      <c r="CG411" s="18">
        <v>4.8514028288246003</v>
      </c>
      <c r="CH411" s="18">
        <v>2.2963837008708294</v>
      </c>
      <c r="CJ411" s="18">
        <v>89</v>
      </c>
      <c r="CK411" s="18" t="s">
        <v>472</v>
      </c>
      <c r="CL411" s="18">
        <v>5.4391396510541954</v>
      </c>
      <c r="CM411" s="18">
        <v>3.7683583114706676</v>
      </c>
      <c r="CN411" s="18">
        <v>2.8107117594096653</v>
      </c>
      <c r="CO411" s="18">
        <v>2.480527325169978</v>
      </c>
      <c r="CP411" s="18">
        <v>0.44599021050413007</v>
      </c>
      <c r="CQ411" s="18">
        <v>5.0760323524049351</v>
      </c>
      <c r="CR411" s="18">
        <v>2.6763237350069269</v>
      </c>
      <c r="CS411" s="18">
        <v>1.5277512926392358</v>
      </c>
      <c r="CT411" s="18">
        <v>4.968632848292641</v>
      </c>
    </row>
    <row r="412" spans="1:98" x14ac:dyDescent="0.2">
      <c r="A412" s="18">
        <v>90</v>
      </c>
      <c r="B412" s="18" t="s">
        <v>472</v>
      </c>
      <c r="C412" s="18">
        <v>3.0900778663283228</v>
      </c>
      <c r="D412" s="18">
        <v>4.1756252143901911</v>
      </c>
      <c r="E412" s="18">
        <v>10.962455517249991</v>
      </c>
      <c r="F412" s="18">
        <v>4.4122417339299824</v>
      </c>
      <c r="G412" s="18">
        <v>4.2006073072193528</v>
      </c>
      <c r="H412" s="18">
        <v>9.5607872885322109</v>
      </c>
      <c r="I412" s="18">
        <v>7.0314786229058086</v>
      </c>
      <c r="J412" s="18">
        <v>11.067298809086349</v>
      </c>
      <c r="K412" s="18">
        <v>3.663712921251189</v>
      </c>
      <c r="L412" s="18">
        <v>10.615228446090683</v>
      </c>
      <c r="M412" s="18">
        <v>5.1223692350935197</v>
      </c>
      <c r="N412" s="18">
        <v>6.0095907786432825</v>
      </c>
      <c r="O412" s="18">
        <v>3.7555254518359669</v>
      </c>
      <c r="P412" s="18">
        <v>2.6259107247518343</v>
      </c>
      <c r="Q412" s="18">
        <v>3.7629086439457589</v>
      </c>
      <c r="R412" s="18">
        <v>5.0599509344207219</v>
      </c>
      <c r="S412" s="18">
        <v>2.3142829784650831</v>
      </c>
      <c r="T412" s="18">
        <v>20.447590163853576</v>
      </c>
      <c r="U412" s="18">
        <v>8.0596337277873538</v>
      </c>
      <c r="V412" s="18">
        <v>7.8406409563330408</v>
      </c>
      <c r="W412" s="18">
        <v>1.9971033957665252</v>
      </c>
      <c r="X412" s="18">
        <v>10.939372963896973</v>
      </c>
      <c r="Y412" s="18">
        <v>10.901122366350091</v>
      </c>
      <c r="Z412" s="18">
        <v>5.4884337003045243</v>
      </c>
      <c r="AA412" s="18">
        <v>5.6952593853046976</v>
      </c>
      <c r="AB412" s="18">
        <v>3.491993176395459</v>
      </c>
      <c r="AC412" s="18">
        <v>4.1278394427095186</v>
      </c>
      <c r="AD412" s="18">
        <v>3.0389239241431811</v>
      </c>
      <c r="AE412" s="18">
        <v>6.3083858866883684</v>
      </c>
      <c r="AF412" s="18">
        <v>10.284917982317513</v>
      </c>
      <c r="AG412" s="18">
        <v>12.090245816604529</v>
      </c>
      <c r="AH412" s="18">
        <v>5.2279410703930651</v>
      </c>
      <c r="AI412" s="18">
        <v>1.0492322125358466</v>
      </c>
      <c r="AJ412" s="18">
        <v>5.4263600860265422</v>
      </c>
      <c r="AK412" s="18">
        <v>6.2621137866913728</v>
      </c>
      <c r="AL412" s="18">
        <v>4.7205422764116518</v>
      </c>
      <c r="AM412" s="18">
        <v>3.3048589726378346</v>
      </c>
      <c r="AN412" s="18">
        <v>24.683290729772224</v>
      </c>
      <c r="AO412" s="18">
        <v>2.2272599057077938</v>
      </c>
      <c r="AP412" s="18">
        <v>31.500544885187939</v>
      </c>
      <c r="AQ412" s="18">
        <v>16.351335773729922</v>
      </c>
      <c r="AS412" s="18">
        <v>90</v>
      </c>
      <c r="AT412" s="18" t="s">
        <v>472</v>
      </c>
      <c r="AU412" s="18">
        <v>4.6536657460936297</v>
      </c>
      <c r="AV412" s="18">
        <v>3.4496815988472096</v>
      </c>
      <c r="AW412" s="18">
        <v>2.2765636262817996</v>
      </c>
      <c r="AX412" s="18">
        <v>3.1332171959511221</v>
      </c>
      <c r="AY412" s="18">
        <v>6.4749107875981728</v>
      </c>
      <c r="AZ412" s="18">
        <v>9.8552394521028148</v>
      </c>
      <c r="BA412" s="18">
        <v>1.6402820037706949</v>
      </c>
      <c r="BB412" s="18">
        <v>4.7671548071686898</v>
      </c>
      <c r="BC412" s="18">
        <v>3.7030664140757161</v>
      </c>
      <c r="BD412" s="18">
        <v>7.0386501820235328</v>
      </c>
      <c r="BE412" s="18">
        <v>6.3276778134293323</v>
      </c>
      <c r="BF412" s="18">
        <v>6.5635717254303731</v>
      </c>
      <c r="BH412" s="18">
        <v>90</v>
      </c>
      <c r="BI412" s="18" t="s">
        <v>472</v>
      </c>
      <c r="BJ412" s="18">
        <v>4.2414515425665194</v>
      </c>
      <c r="BK412" s="18">
        <v>5.0426206443334376</v>
      </c>
      <c r="BL412" s="18">
        <v>4.1573434573371921</v>
      </c>
      <c r="BM412" s="18">
        <v>7.6230142827627985</v>
      </c>
      <c r="BN412" s="18">
        <v>4.8208848434064233</v>
      </c>
      <c r="BO412" s="18">
        <v>5.8365575522466004</v>
      </c>
      <c r="BP412" s="18">
        <v>4.6734879527834474</v>
      </c>
      <c r="BQ412" s="18">
        <v>2.0672672588289238</v>
      </c>
      <c r="BR412" s="18">
        <v>2.7426884612014653</v>
      </c>
      <c r="BS412" s="18">
        <v>6.0548879514269087</v>
      </c>
      <c r="BT412" s="18">
        <v>3.9051222983332678</v>
      </c>
      <c r="BU412" s="18">
        <v>6.4000239955953848</v>
      </c>
      <c r="BV412" s="18">
        <v>5.1728170760067211</v>
      </c>
      <c r="BW412" s="18">
        <v>4.9999879733792101</v>
      </c>
      <c r="BX412" s="18">
        <v>2.7800150794300649</v>
      </c>
      <c r="BY412" s="18">
        <v>4.3466919111618516</v>
      </c>
      <c r="BZ412" s="18">
        <v>9.4590371044032686</v>
      </c>
      <c r="CA412" s="18">
        <v>2.4548391077080942</v>
      </c>
      <c r="CB412" s="18">
        <v>2.7842544541414211</v>
      </c>
      <c r="CC412" s="18">
        <v>5.1376932381531342</v>
      </c>
      <c r="CD412" s="18">
        <v>2.38511447918229</v>
      </c>
      <c r="CE412" s="18">
        <v>4.0467058565439906</v>
      </c>
      <c r="CF412" s="18">
        <v>2.9055628063851628</v>
      </c>
      <c r="CG412" s="18">
        <v>6.143008798990361</v>
      </c>
      <c r="CH412" s="18">
        <v>2.6244385152809482</v>
      </c>
      <c r="CJ412" s="18">
        <v>90</v>
      </c>
      <c r="CK412" s="18" t="s">
        <v>472</v>
      </c>
      <c r="CL412" s="18">
        <v>5.0231613213623012</v>
      </c>
      <c r="CM412" s="18">
        <v>4.1965472124206009</v>
      </c>
      <c r="CN412" s="18">
        <v>2.457057579555848</v>
      </c>
      <c r="CO412" s="18">
        <v>2.2286778116500225</v>
      </c>
      <c r="CP412" s="18">
        <v>0.52820128770284891</v>
      </c>
      <c r="CQ412" s="18">
        <v>6.0911900933651753</v>
      </c>
      <c r="CR412" s="18">
        <v>2.5664900690131813</v>
      </c>
      <c r="CS412" s="18">
        <v>1.5681545626807876</v>
      </c>
      <c r="CT412" s="18">
        <v>6.0437152891951289</v>
      </c>
    </row>
    <row r="413" spans="1:98" x14ac:dyDescent="0.2">
      <c r="A413" s="18">
        <v>91</v>
      </c>
      <c r="B413" s="18" t="s">
        <v>472</v>
      </c>
      <c r="C413" s="18">
        <v>3.1589404912743557</v>
      </c>
      <c r="D413" s="18">
        <v>4.1526749576523097</v>
      </c>
      <c r="E413" s="18">
        <v>15.332106596355473</v>
      </c>
      <c r="F413" s="18">
        <v>4.5698217958560532</v>
      </c>
      <c r="G413" s="18">
        <v>3.0861604706101367</v>
      </c>
      <c r="H413" s="18">
        <v>9.1740369901134535</v>
      </c>
      <c r="I413" s="18">
        <v>6.4164330932772433</v>
      </c>
      <c r="J413" s="18">
        <v>11.421939942956207</v>
      </c>
      <c r="K413" s="18">
        <v>3.7400374698073473</v>
      </c>
      <c r="L413" s="18">
        <v>11.842207703478874</v>
      </c>
      <c r="M413" s="18">
        <v>5.1854158093661864</v>
      </c>
      <c r="N413" s="18">
        <v>6.1928856540941686</v>
      </c>
      <c r="O413" s="18">
        <v>4.3397169646014015</v>
      </c>
      <c r="P413" s="18">
        <v>2.3143586453613656</v>
      </c>
      <c r="Q413" s="18">
        <v>4.1861589994384891</v>
      </c>
      <c r="R413" s="18">
        <v>4.7290158050127511</v>
      </c>
      <c r="S413" s="18">
        <v>2.1412511946538948</v>
      </c>
      <c r="T413" s="18">
        <v>16.686617429069209</v>
      </c>
      <c r="U413" s="18">
        <v>8.028714419341668</v>
      </c>
      <c r="V413" s="18">
        <v>8.5543813670849396</v>
      </c>
      <c r="W413" s="18">
        <v>1.5449259706388063</v>
      </c>
      <c r="X413" s="18">
        <v>11.602974710733577</v>
      </c>
      <c r="Y413" s="18">
        <v>10.991586652665141</v>
      </c>
      <c r="Z413" s="18">
        <v>4.8776091441871872</v>
      </c>
      <c r="AA413" s="18">
        <v>5.7300572996200696</v>
      </c>
      <c r="AB413" s="18">
        <v>3.3708836312661998</v>
      </c>
      <c r="AC413" s="18">
        <v>4.0648882184889468</v>
      </c>
      <c r="AD413" s="18">
        <v>3.0651970367972168</v>
      </c>
      <c r="AE413" s="18">
        <v>6.0771212611090304</v>
      </c>
      <c r="AF413" s="18">
        <v>10.871957431347909</v>
      </c>
      <c r="AG413" s="18">
        <v>12.696234193311208</v>
      </c>
      <c r="AH413" s="18">
        <v>4.874928009189861</v>
      </c>
      <c r="AI413" s="18">
        <v>1.0698060515155849</v>
      </c>
      <c r="AJ413" s="18">
        <v>6.2876815713157468</v>
      </c>
      <c r="AK413" s="18">
        <v>6.2621137866913728</v>
      </c>
      <c r="AL413" s="18">
        <v>5.6186948903352265</v>
      </c>
      <c r="AM413" s="18">
        <v>4.1980641003777901</v>
      </c>
      <c r="AN413" s="18">
        <v>21.614556219482704</v>
      </c>
      <c r="AO413" s="18">
        <v>2.0206067884173851</v>
      </c>
      <c r="AP413" s="18">
        <v>17.071770197956525</v>
      </c>
      <c r="AQ413" s="18">
        <v>15.988918913959102</v>
      </c>
      <c r="AS413" s="18">
        <v>91</v>
      </c>
      <c r="AT413" s="18" t="s">
        <v>472</v>
      </c>
      <c r="AU413" s="18">
        <v>3.5108390994696634</v>
      </c>
      <c r="AV413" s="18">
        <v>3.2501123823552538</v>
      </c>
      <c r="AW413" s="18">
        <v>1.6774679351550104</v>
      </c>
      <c r="AX413" s="18">
        <v>3.0185782399893668</v>
      </c>
      <c r="AY413" s="18">
        <v>5.7081450364352309</v>
      </c>
      <c r="AZ413" s="18">
        <v>8.8734914607055995</v>
      </c>
      <c r="BA413" s="18">
        <v>1.4446506025031129</v>
      </c>
      <c r="BB413" s="18">
        <v>4.4107320178476668</v>
      </c>
      <c r="BC413" s="18">
        <v>4.2320759018008181</v>
      </c>
      <c r="BD413" s="18">
        <v>6.5619372207705862</v>
      </c>
      <c r="BE413" s="18">
        <v>7.1698491092082621</v>
      </c>
      <c r="BF413" s="18">
        <v>5.9474502763372223</v>
      </c>
      <c r="BH413" s="18">
        <v>91</v>
      </c>
      <c r="BI413" s="18" t="s">
        <v>472</v>
      </c>
      <c r="BJ413" s="18">
        <v>3.6198595061559091</v>
      </c>
      <c r="BK413" s="18">
        <v>4.7485921129950928</v>
      </c>
      <c r="BL413" s="18">
        <v>3.64061075057782</v>
      </c>
      <c r="BM413" s="18">
        <v>7.5277272216923716</v>
      </c>
      <c r="BN413" s="18">
        <v>4.8915421920623254</v>
      </c>
      <c r="BO413" s="18">
        <v>4.5092558239587648</v>
      </c>
      <c r="BP413" s="18">
        <v>6.3952993038089279</v>
      </c>
      <c r="BQ413" s="18">
        <v>2.1794435263227059</v>
      </c>
      <c r="BR413" s="18">
        <v>2.6129663039645341</v>
      </c>
      <c r="BS413" s="18">
        <v>6.3554824772932879</v>
      </c>
      <c r="BT413" s="18">
        <v>4.4258052714443696</v>
      </c>
      <c r="BU413" s="18">
        <v>6.2367622036379338</v>
      </c>
      <c r="BV413" s="18">
        <v>5.1213967715347</v>
      </c>
      <c r="BW413" s="18">
        <v>5.0446278532512894</v>
      </c>
      <c r="BX413" s="18">
        <v>2.9063810554466705</v>
      </c>
      <c r="BY413" s="18">
        <v>5.1056425335596725</v>
      </c>
      <c r="BZ413" s="18">
        <v>8.5399405007814586</v>
      </c>
      <c r="CA413" s="18">
        <v>2.4548391077080942</v>
      </c>
      <c r="CB413" s="18">
        <v>2.6195932864648581</v>
      </c>
      <c r="CC413" s="18">
        <v>4.4577041072262169</v>
      </c>
      <c r="CD413" s="18">
        <v>2.4027808631219614</v>
      </c>
      <c r="CE413" s="18">
        <v>4.6941799713103824</v>
      </c>
      <c r="CF413" s="18">
        <v>3.18329899491038</v>
      </c>
      <c r="CG413" s="18">
        <v>5.6389660432974003</v>
      </c>
      <c r="CH413" s="18">
        <v>1.9245868448388204</v>
      </c>
      <c r="CJ413" s="18">
        <v>91</v>
      </c>
      <c r="CK413" s="18" t="s">
        <v>472</v>
      </c>
      <c r="CL413" s="18">
        <v>3.9033444143359746</v>
      </c>
      <c r="CM413" s="18">
        <v>4.2821356620920454</v>
      </c>
      <c r="CN413" s="18">
        <v>2.2988325815509159</v>
      </c>
      <c r="CO413" s="18">
        <v>2.4679439153511984</v>
      </c>
      <c r="CP413" s="18">
        <v>0.57341767611965444</v>
      </c>
      <c r="CQ413" s="18">
        <v>6.5564351926964068</v>
      </c>
      <c r="CR413" s="18">
        <v>2.4108893001301865</v>
      </c>
      <c r="CS413" s="18">
        <v>1.4322747694284803</v>
      </c>
      <c r="CT413" s="18">
        <v>4.5327878616003039</v>
      </c>
    </row>
    <row r="414" spans="1:98" x14ac:dyDescent="0.2">
      <c r="A414" s="18">
        <v>92</v>
      </c>
      <c r="B414" s="18" t="s">
        <v>472</v>
      </c>
      <c r="C414" s="18">
        <v>2.9796328101648779</v>
      </c>
      <c r="D414" s="18">
        <v>4.3132827044206721</v>
      </c>
      <c r="E414" s="18">
        <v>15.983723684096368</v>
      </c>
      <c r="F414" s="18">
        <v>5.7254055549392513</v>
      </c>
      <c r="G414" s="18">
        <v>2.7718302259844285</v>
      </c>
      <c r="H414" s="18">
        <v>6.5854187938039637</v>
      </c>
      <c r="I414" s="18">
        <v>4.9203738118079228</v>
      </c>
      <c r="J414" s="18">
        <v>8.4747376047664442</v>
      </c>
      <c r="K414" s="18">
        <v>3.2439132747841022</v>
      </c>
      <c r="L414" s="18">
        <v>9.165162050995546</v>
      </c>
      <c r="M414" s="18">
        <v>5.6109665680824126</v>
      </c>
      <c r="N414" s="18">
        <v>5.5775412655973549</v>
      </c>
      <c r="O414" s="18">
        <v>3.0211129209970942</v>
      </c>
      <c r="P414" s="18">
        <v>1.9805566608942575</v>
      </c>
      <c r="Q414" s="18">
        <v>3.1227721970863347</v>
      </c>
      <c r="R414" s="18">
        <v>5.7817716746621448</v>
      </c>
      <c r="S414" s="18">
        <v>2.2061375944918917</v>
      </c>
      <c r="T414" s="18">
        <v>14.092843129217918</v>
      </c>
      <c r="U414" s="18">
        <v>8.3688268122442118</v>
      </c>
      <c r="V414" s="18">
        <v>10.065830226137093</v>
      </c>
      <c r="W414" s="18">
        <v>1.5449259706388063</v>
      </c>
      <c r="X414" s="18">
        <v>11.462211990814048</v>
      </c>
      <c r="Y414" s="18">
        <v>12.506886245807156</v>
      </c>
      <c r="Z414" s="18">
        <v>6.1711187514854471</v>
      </c>
      <c r="AA414" s="18">
        <v>5.9968398246602428</v>
      </c>
      <c r="AB414" s="18">
        <v>3.7543958990070396</v>
      </c>
      <c r="AC414" s="18">
        <v>4.1008600999467113</v>
      </c>
      <c r="AD414" s="18">
        <v>3.1002272931761943</v>
      </c>
      <c r="AE414" s="18">
        <v>5.3704777050681631</v>
      </c>
      <c r="AF414" s="18">
        <v>10.660623500204398</v>
      </c>
      <c r="AG414" s="18">
        <v>14.706350146810305</v>
      </c>
      <c r="AH414" s="18">
        <v>5.0640416087955789</v>
      </c>
      <c r="AI414" s="18">
        <v>1.1932451353433315</v>
      </c>
      <c r="AJ414" s="18">
        <v>6.0292834719811497</v>
      </c>
      <c r="AK414" s="18">
        <v>5.9167204584679105</v>
      </c>
      <c r="AL414" s="18">
        <v>5.0129622215454974</v>
      </c>
      <c r="AM414" s="18">
        <v>3.4388397417988279</v>
      </c>
      <c r="AN414" s="18">
        <v>18.29803701120229</v>
      </c>
      <c r="AO414" s="18">
        <v>1.8369180676702455</v>
      </c>
      <c r="AP414" s="18">
        <v>18.912074312905098</v>
      </c>
      <c r="AQ414" s="18">
        <v>18.01418334078167</v>
      </c>
      <c r="AS414" s="18">
        <v>92</v>
      </c>
      <c r="AT414" s="18" t="s">
        <v>472</v>
      </c>
      <c r="AU414" s="18">
        <v>3.2988451297497376</v>
      </c>
      <c r="AV414" s="18">
        <v>2.865230652865816</v>
      </c>
      <c r="AW414" s="18">
        <v>1.5376802186295673</v>
      </c>
      <c r="AX414" s="18">
        <v>2.6746338609555624</v>
      </c>
      <c r="AY414" s="18">
        <v>4.6147929639805172</v>
      </c>
      <c r="AZ414" s="18">
        <v>7.8665696383511294</v>
      </c>
      <c r="BA414" s="18">
        <v>1.068439959554921</v>
      </c>
      <c r="BB414" s="18">
        <v>5.286938992055954</v>
      </c>
      <c r="BC414" s="18">
        <v>4.5847432508496837</v>
      </c>
      <c r="BD414" s="18">
        <v>8.2818781729667386</v>
      </c>
      <c r="BE414" s="18">
        <v>7.4202262491182109</v>
      </c>
      <c r="BF414" s="18">
        <v>6.7899017849279728</v>
      </c>
      <c r="BH414" s="18">
        <v>92</v>
      </c>
      <c r="BI414" s="18" t="s">
        <v>472</v>
      </c>
      <c r="BJ414" s="18">
        <v>3.6685923218105003</v>
      </c>
      <c r="BK414" s="18">
        <v>4.5133659006940583</v>
      </c>
      <c r="BL414" s="18">
        <v>3.3352706439371294</v>
      </c>
      <c r="BM414" s="18">
        <v>7.085589989298537</v>
      </c>
      <c r="BN414" s="18">
        <v>4.3697750827531747</v>
      </c>
      <c r="BO414" s="18">
        <v>6.5653806411884217</v>
      </c>
      <c r="BP414" s="18">
        <v>3.5256084713413904</v>
      </c>
      <c r="BQ414" s="18">
        <v>2.0031669740986051</v>
      </c>
      <c r="BR414" s="18">
        <v>2.8446142046387268</v>
      </c>
      <c r="BS414" s="18">
        <v>7.557877070666418</v>
      </c>
      <c r="BT414" s="18">
        <v>4.3197396042604366</v>
      </c>
      <c r="BU414" s="18">
        <v>6.1061452467760047</v>
      </c>
      <c r="BV414" s="18">
        <v>4.9568545615444144</v>
      </c>
      <c r="BW414" s="18">
        <v>4.3526668582065495</v>
      </c>
      <c r="BX414" s="18">
        <v>2.9948352977017474</v>
      </c>
      <c r="BY414" s="18">
        <v>4.0017119469699223</v>
      </c>
      <c r="BZ414" s="18">
        <v>9.0952255812120271</v>
      </c>
      <c r="CA414" s="18">
        <v>2.0540549384745068</v>
      </c>
      <c r="CB414" s="18">
        <v>2.4549349928574093</v>
      </c>
      <c r="CC414" s="18">
        <v>3.7399402200980472</v>
      </c>
      <c r="CD414" s="18">
        <v>2.6324608151517621</v>
      </c>
      <c r="CE414" s="18">
        <v>5.0349547020096832</v>
      </c>
      <c r="CF414" s="18">
        <v>3.6105889096930679</v>
      </c>
      <c r="CG414" s="18">
        <v>5.9382428471075102</v>
      </c>
      <c r="CH414" s="18">
        <v>2.405736705374744</v>
      </c>
      <c r="CJ414" s="18">
        <v>92</v>
      </c>
      <c r="CK414" s="18" t="s">
        <v>472</v>
      </c>
      <c r="CL414" s="18">
        <v>5.4391396510541954</v>
      </c>
      <c r="CM414" s="18">
        <v>1.7985907060638897</v>
      </c>
      <c r="CN414" s="18">
        <v>2.0568445615630222</v>
      </c>
      <c r="CO414" s="18">
        <v>2.8456637904878219</v>
      </c>
      <c r="CP414" s="18">
        <v>0.63610443636683078</v>
      </c>
      <c r="CQ414" s="18">
        <v>6.4296166149525433</v>
      </c>
      <c r="CR414" s="18">
        <v>2.3742745633987234</v>
      </c>
      <c r="CS414" s="18">
        <v>1.178865882798759</v>
      </c>
      <c r="CT414" s="18">
        <v>6.5086203275441736</v>
      </c>
    </row>
    <row r="415" spans="1:98" x14ac:dyDescent="0.2">
      <c r="A415" s="18">
        <v>93</v>
      </c>
      <c r="B415" s="18" t="s">
        <v>472</v>
      </c>
      <c r="C415" s="18">
        <v>2.9934053351540846</v>
      </c>
      <c r="D415" s="18">
        <v>4.7261670737184946</v>
      </c>
      <c r="E415" s="18">
        <v>16.941978046552229</v>
      </c>
      <c r="F415" s="18">
        <v>6.1981457407174636</v>
      </c>
      <c r="G415" s="18">
        <v>3.4147803240282073</v>
      </c>
      <c r="H415" s="18">
        <v>5.6631973781259548</v>
      </c>
      <c r="I415" s="18">
        <v>5.4356820560051995</v>
      </c>
      <c r="J415" s="18">
        <v>9.2696271959540724</v>
      </c>
      <c r="K415" s="18">
        <v>3.7400374698073473</v>
      </c>
      <c r="L415" s="18">
        <v>11.786435919052138</v>
      </c>
      <c r="M415" s="18">
        <v>5.453353158539473</v>
      </c>
      <c r="N415" s="18">
        <v>6.336927296600317</v>
      </c>
      <c r="O415" s="18">
        <v>3.7722180113642874</v>
      </c>
      <c r="P415" s="18">
        <v>2.06957230369607</v>
      </c>
      <c r="Q415" s="18">
        <v>3.8387143157084131</v>
      </c>
      <c r="R415" s="18">
        <v>5.1270979599472772</v>
      </c>
      <c r="S415" s="18">
        <v>2.6603423933578694</v>
      </c>
      <c r="T415" s="18">
        <v>15.724032511063918</v>
      </c>
      <c r="U415" s="18">
        <v>8.5646484394549756</v>
      </c>
      <c r="V415" s="18">
        <v>10.422699423880468</v>
      </c>
      <c r="W415" s="18">
        <v>2.543477668522069</v>
      </c>
      <c r="X415" s="18">
        <v>11.985051017731124</v>
      </c>
      <c r="Y415" s="18">
        <v>12.936601376102894</v>
      </c>
      <c r="Z415" s="18">
        <v>6.1531527653798124</v>
      </c>
      <c r="AA415" s="18">
        <v>5.9040468711969281</v>
      </c>
      <c r="AB415" s="18">
        <v>3.6534699862308422</v>
      </c>
      <c r="AC415" s="18">
        <v>4.4066254090325483</v>
      </c>
      <c r="AD415" s="18">
        <v>3.0126508114891459</v>
      </c>
      <c r="AE415" s="18">
        <v>6.2312976781619218</v>
      </c>
      <c r="AF415" s="18">
        <v>10.954142097605295</v>
      </c>
      <c r="AG415" s="18">
        <v>14.942833208124513</v>
      </c>
      <c r="AH415" s="18">
        <v>5.6523951978921207</v>
      </c>
      <c r="AI415" s="18">
        <v>1.0903779154699818</v>
      </c>
      <c r="AJ415" s="18">
        <v>5.5986309980757261</v>
      </c>
      <c r="AK415" s="18">
        <v>5.7965859051274631</v>
      </c>
      <c r="AL415" s="18">
        <v>4.9085284067161403</v>
      </c>
      <c r="AM415" s="18">
        <v>3.2304242592407024</v>
      </c>
      <c r="AN415" s="18">
        <v>21.271468025522662</v>
      </c>
      <c r="AO415" s="18">
        <v>2.4339130229982024</v>
      </c>
      <c r="AP415" s="18">
        <v>27.428381068716401</v>
      </c>
      <c r="AQ415" s="18">
        <v>18.632418810012592</v>
      </c>
      <c r="AS415" s="18">
        <v>93</v>
      </c>
      <c r="AT415" s="18" t="s">
        <v>472</v>
      </c>
      <c r="AU415" s="18">
        <v>3.7701087197139862</v>
      </c>
      <c r="AV415" s="18">
        <v>3.1503291425776467</v>
      </c>
      <c r="AW415" s="18">
        <v>1.6974365134550955</v>
      </c>
      <c r="AX415" s="18">
        <v>2.4072254971570839</v>
      </c>
      <c r="AY415" s="18">
        <v>4.6999891585541773</v>
      </c>
      <c r="AZ415" s="18">
        <v>8.5714151556603024</v>
      </c>
      <c r="BA415" s="18">
        <v>1.113586436880897</v>
      </c>
      <c r="BB415" s="18">
        <v>5.286938992055954</v>
      </c>
      <c r="BC415" s="18">
        <v>4.8668872870709405</v>
      </c>
      <c r="BD415" s="18">
        <v>7.5901490370171985</v>
      </c>
      <c r="BE415" s="18">
        <v>7.4885105263487652</v>
      </c>
      <c r="BF415" s="18">
        <v>6.6767367551791743</v>
      </c>
      <c r="BH415" s="18">
        <v>93</v>
      </c>
      <c r="BI415" s="18" t="s">
        <v>472</v>
      </c>
      <c r="BJ415" s="18">
        <v>3.5954638469386642</v>
      </c>
      <c r="BK415" s="18">
        <v>3.9988145595059708</v>
      </c>
      <c r="BL415" s="18">
        <v>3.675842474792542</v>
      </c>
      <c r="BM415" s="18">
        <v>7.5925197887067357</v>
      </c>
      <c r="BN415" s="18">
        <v>4.4132589362237313</v>
      </c>
      <c r="BO415" s="18">
        <v>3.1641806282378262</v>
      </c>
      <c r="BP415" s="18">
        <v>3.8535830330535266</v>
      </c>
      <c r="BQ415" s="18">
        <v>1.9871395952688524</v>
      </c>
      <c r="BR415" s="18">
        <v>2.4554477329279338</v>
      </c>
      <c r="BS415" s="18">
        <v>6.9566797739798529</v>
      </c>
      <c r="BT415" s="18">
        <v>4.0690416291962119</v>
      </c>
      <c r="BU415" s="18">
        <v>6.1061452467760047</v>
      </c>
      <c r="BV415" s="18">
        <v>5.2550871937446555</v>
      </c>
      <c r="BW415" s="18">
        <v>4.5089150091643289</v>
      </c>
      <c r="BX415" s="18">
        <v>2.7547438251832905</v>
      </c>
      <c r="BY415" s="18">
        <v>4.2777012171478912</v>
      </c>
      <c r="BZ415" s="18">
        <v>8.8654514303065746</v>
      </c>
      <c r="CA415" s="18">
        <v>2.5550399595034738</v>
      </c>
      <c r="CB415" s="18">
        <v>2.3202130031408887</v>
      </c>
      <c r="CC415" s="18">
        <v>4.9488122039294771</v>
      </c>
      <c r="CD415" s="18">
        <v>2.4381170231641187</v>
      </c>
      <c r="CE415" s="18">
        <v>5.1116291390961246</v>
      </c>
      <c r="CF415" s="18">
        <v>3.0017027295635135</v>
      </c>
      <c r="CG415" s="18">
        <v>5.3081886464286887</v>
      </c>
      <c r="CH415" s="18">
        <v>1.9683288864607111</v>
      </c>
      <c r="CJ415" s="18">
        <v>93</v>
      </c>
      <c r="CK415" s="18" t="s">
        <v>472</v>
      </c>
      <c r="CL415" s="18">
        <v>5.2471652464644176</v>
      </c>
      <c r="CM415" s="18">
        <v>1.9697676054067779</v>
      </c>
      <c r="CN415" s="18">
        <v>1.9358505515690756</v>
      </c>
      <c r="CO415" s="18">
        <v>1.8887081659697373</v>
      </c>
      <c r="CP415" s="18">
        <v>0.64638008112289502</v>
      </c>
      <c r="CQ415" s="18">
        <v>5.7527635717778054</v>
      </c>
      <c r="CR415" s="18">
        <v>2.5774718539824595</v>
      </c>
      <c r="CS415" s="18">
        <v>1.4065626360591053</v>
      </c>
      <c r="CT415" s="18">
        <v>4.7071258562772389</v>
      </c>
    </row>
    <row r="416" spans="1:98" x14ac:dyDescent="0.2">
      <c r="A416" s="18">
        <v>94</v>
      </c>
      <c r="B416" s="18" t="s">
        <v>472</v>
      </c>
      <c r="C416" s="18">
        <v>3.448693228547278</v>
      </c>
      <c r="D416" s="18">
        <v>4.3591391674996256</v>
      </c>
      <c r="E416" s="18">
        <v>17.095304043322052</v>
      </c>
      <c r="F416" s="18">
        <v>6.1456224151167618</v>
      </c>
      <c r="G416" s="18">
        <v>3.5576572091755745</v>
      </c>
      <c r="H416" s="18">
        <v>7.4185219723278726</v>
      </c>
      <c r="I416" s="18">
        <v>5.4024352303303926</v>
      </c>
      <c r="J416" s="18">
        <v>10.137888790718868</v>
      </c>
      <c r="K416" s="18">
        <v>4.3506572653097599</v>
      </c>
      <c r="L416" s="18">
        <v>13.069186960867066</v>
      </c>
      <c r="M416" s="18"/>
      <c r="N416" s="18">
        <v>6.8998963339345556</v>
      </c>
      <c r="O416" s="18">
        <v>4.3397169646014015</v>
      </c>
      <c r="P416" s="18">
        <v>2.4033742881631781</v>
      </c>
      <c r="Q416" s="18">
        <v>3.716582281818166</v>
      </c>
      <c r="R416" s="18">
        <v>5.3141482504822166</v>
      </c>
      <c r="S416" s="18">
        <v>2.2493965786270862</v>
      </c>
      <c r="T416" s="18">
        <v>17.421514613975233</v>
      </c>
      <c r="U416" s="18">
        <v>9.0799709064949869</v>
      </c>
      <c r="V416" s="18">
        <v>9.4675483860956149</v>
      </c>
      <c r="W416" s="18">
        <v>3.2971012843159078</v>
      </c>
      <c r="X416" s="18">
        <v>12.668760621426053</v>
      </c>
      <c r="Y416" s="18">
        <v>11.692694641906034</v>
      </c>
      <c r="Z416" s="18">
        <v>6.1082403871349396</v>
      </c>
      <c r="AA416" s="18">
        <v>6.0664356532909869</v>
      </c>
      <c r="AB416" s="18">
        <v>3.814950671571669</v>
      </c>
      <c r="AC416" s="18">
        <v>4.2177700096928969</v>
      </c>
      <c r="AD416" s="18">
        <v>2.9250726483228875</v>
      </c>
      <c r="AE416" s="18">
        <v>4.9721894499557511</v>
      </c>
      <c r="AF416" s="18">
        <v>10.871957431347909</v>
      </c>
      <c r="AG416" s="18">
        <v>12.533653330198728</v>
      </c>
      <c r="AH416" s="18">
        <v>6.0894579073040882</v>
      </c>
      <c r="AI416" s="18">
        <v>1.4401233029988247</v>
      </c>
      <c r="AJ416" s="18">
        <v>5.8570290974103241</v>
      </c>
      <c r="AK416" s="18">
        <v>7.5986330379882894</v>
      </c>
      <c r="AL416" s="18">
        <v>5.0756255182211953</v>
      </c>
      <c r="AM416" s="18">
        <v>3.1708782034768412</v>
      </c>
      <c r="AN416" s="18">
        <v>20.775894969933464</v>
      </c>
      <c r="AO416" s="18">
        <v>3.0079523989825616</v>
      </c>
      <c r="AP416" s="18">
        <v>25.685963031220222</v>
      </c>
      <c r="AQ416" s="18">
        <v>18.675057291504231</v>
      </c>
      <c r="AS416" s="18">
        <v>94</v>
      </c>
      <c r="AT416" s="18" t="s">
        <v>472</v>
      </c>
      <c r="AU416" s="18">
        <v>3.5578659307807734</v>
      </c>
      <c r="AV416" s="18">
        <v>2.9079952894757533</v>
      </c>
      <c r="AW416" s="18">
        <v>1.7972870733803683</v>
      </c>
      <c r="AX416" s="18">
        <v>2.7129018685732258</v>
      </c>
      <c r="AY416" s="18">
        <v>5.2821640635669302</v>
      </c>
      <c r="AZ416" s="18">
        <v>9.6412679304922495</v>
      </c>
      <c r="BA416" s="18">
        <v>1.4747482540537635</v>
      </c>
      <c r="BB416" s="18">
        <v>5.5839560822352645</v>
      </c>
      <c r="BC416" s="18">
        <v>5.6780408110173006</v>
      </c>
      <c r="BD416" s="18">
        <v>8.1790408388812263</v>
      </c>
      <c r="BE416" s="18">
        <v>7.6250790808098756</v>
      </c>
      <c r="BF416" s="18">
        <v>6.5384235752557966</v>
      </c>
      <c r="BH416" s="18">
        <v>94</v>
      </c>
      <c r="BI416" s="18" t="s">
        <v>472</v>
      </c>
      <c r="BJ416" s="18">
        <v>3.3883055033217255</v>
      </c>
      <c r="BK416" s="18">
        <v>4.6603829890551962</v>
      </c>
      <c r="BL416" s="18">
        <v>4.368733802625524</v>
      </c>
      <c r="BM416" s="18">
        <v>7.6230142827627985</v>
      </c>
      <c r="BN416" s="18">
        <v>5.3969989430862624</v>
      </c>
      <c r="BO416" s="18">
        <v>6.6601952211772</v>
      </c>
      <c r="BP416" s="18">
        <v>6.3952993038089279</v>
      </c>
      <c r="BQ416" s="18">
        <v>2.0672672588289238</v>
      </c>
      <c r="BR416" s="18">
        <v>2.3813217389934258</v>
      </c>
      <c r="BS416" s="18">
        <v>7.2572742998462321</v>
      </c>
      <c r="BT416" s="18">
        <v>4.6379347544949994</v>
      </c>
      <c r="BU416" s="18">
        <v>6.2694133081467625</v>
      </c>
      <c r="BV416" s="18">
        <v>4.8334474104230969</v>
      </c>
      <c r="BW416" s="18">
        <v>5.5357008174661697</v>
      </c>
      <c r="BX416" s="18">
        <v>2.691560837174988</v>
      </c>
      <c r="BY416" s="18">
        <v>4.4156826051758129</v>
      </c>
      <c r="BZ416" s="18">
        <v>7.7740242135056743</v>
      </c>
      <c r="CA416" s="18">
        <v>2.3546478748866804</v>
      </c>
      <c r="CB416" s="18">
        <v>2.5297786266538447</v>
      </c>
      <c r="CC416" s="18">
        <v>4.7976986726896751</v>
      </c>
      <c r="CD416" s="18">
        <v>2.6147910390492757</v>
      </c>
      <c r="CE416" s="18">
        <v>4.7197381170058632</v>
      </c>
      <c r="CF416" s="18">
        <v>3.7067288328714185</v>
      </c>
      <c r="CG416" s="18">
        <v>5.6389660432974003</v>
      </c>
      <c r="CH416" s="18">
        <v>2.2745147796106964</v>
      </c>
      <c r="CJ416" s="18">
        <v>94</v>
      </c>
      <c r="CK416" s="18" t="s">
        <v>472</v>
      </c>
      <c r="CL416" s="18">
        <v>4.4792676281053074</v>
      </c>
      <c r="CM416" s="18">
        <v>3.2543343082565777</v>
      </c>
      <c r="CN416" s="18">
        <v>1.9265495056080877</v>
      </c>
      <c r="CO416" s="18">
        <v>1.737634721286637</v>
      </c>
      <c r="CP416" s="18">
        <v>0.61041236490156758</v>
      </c>
      <c r="CQ416" s="18">
        <v>5.3297913316945271</v>
      </c>
      <c r="CR416" s="18">
        <v>2.4932658676505763</v>
      </c>
      <c r="CS416" s="18">
        <v>1.5130707327393211</v>
      </c>
      <c r="CT416" s="18">
        <v>6.5376748003850533</v>
      </c>
    </row>
    <row r="417" spans="1:98" x14ac:dyDescent="0.2">
      <c r="A417" s="18">
        <v>95</v>
      </c>
      <c r="B417" s="18" t="s">
        <v>472</v>
      </c>
      <c r="C417" s="18">
        <v>3.255613022448594</v>
      </c>
      <c r="D417" s="18">
        <v>4.4279458873164614</v>
      </c>
      <c r="E417" s="18">
        <v>15.945395864610083</v>
      </c>
      <c r="F417" s="18">
        <v>5.6728822293385495</v>
      </c>
      <c r="G417" s="18">
        <v>4.0434408132796236</v>
      </c>
      <c r="H417" s="18">
        <v>7.7953702443961737</v>
      </c>
      <c r="I417" s="18">
        <v>5.3193229535330744</v>
      </c>
      <c r="J417" s="18">
        <v>8.7804632869251087</v>
      </c>
      <c r="K417" s="18">
        <v>3.9690228190023955</v>
      </c>
      <c r="L417" s="18">
        <v>13.998717891110733</v>
      </c>
      <c r="M417" s="18">
        <v>5.4218328975418677</v>
      </c>
      <c r="N417" s="18">
        <v>7.2534016738547482</v>
      </c>
      <c r="O417" s="18">
        <v>3.6720706659819946</v>
      </c>
      <c r="P417" s="18">
        <v>2.4478794391482088</v>
      </c>
      <c r="Q417" s="18">
        <v>3.385987682807492</v>
      </c>
      <c r="R417" s="18">
        <v>5.2350115891020499</v>
      </c>
      <c r="S417" s="18">
        <v>2.4873106095466815</v>
      </c>
      <c r="T417" s="18">
        <v>14.957429029116511</v>
      </c>
      <c r="U417" s="18">
        <v>9.162421076459653</v>
      </c>
      <c r="V417" s="18">
        <v>9.61449345943781</v>
      </c>
      <c r="W417" s="18">
        <v>1.7898540527282309</v>
      </c>
      <c r="X417" s="18">
        <v>13.171487930529183</v>
      </c>
      <c r="Y417" s="18">
        <v>11.964091843206408</v>
      </c>
      <c r="Z417" s="18">
        <v>6.0902744010293057</v>
      </c>
      <c r="AA417" s="18">
        <v>6.0316377389756148</v>
      </c>
      <c r="AB417" s="18">
        <v>3.6131027215247182</v>
      </c>
      <c r="AC417" s="18">
        <v>4.2717286952185116</v>
      </c>
      <c r="AD417" s="18">
        <v>3.0476810678681234</v>
      </c>
      <c r="AE417" s="18">
        <v>5.7944628519636145</v>
      </c>
      <c r="AF417" s="18">
        <v>10.484511890918141</v>
      </c>
      <c r="AG417" s="18">
        <v>12.799697838355247</v>
      </c>
      <c r="AH417" s="18">
        <v>6.635785915841848</v>
      </c>
      <c r="AI417" s="18">
        <v>1.1212376864269185</v>
      </c>
      <c r="AJ417" s="18">
        <v>6.7183505826995287</v>
      </c>
      <c r="AK417" s="18">
        <v>7.1331022731489684</v>
      </c>
      <c r="AL417" s="18">
        <v>5.576920612458963</v>
      </c>
      <c r="AM417" s="18">
        <v>3.3495192290248323</v>
      </c>
      <c r="AN417" s="18">
        <v>21.843281682122733</v>
      </c>
      <c r="AO417" s="18">
        <v>3.0309123869259951</v>
      </c>
      <c r="AP417" s="18">
        <v>32.910140486149807</v>
      </c>
      <c r="AQ417" s="18">
        <v>18.781651448651708</v>
      </c>
      <c r="AS417" s="18">
        <v>95</v>
      </c>
      <c r="AT417" s="18" t="s">
        <v>472</v>
      </c>
      <c r="AU417" s="18">
        <v>3.7934977257628977</v>
      </c>
      <c r="AV417" s="18">
        <v>2.9365059595279592</v>
      </c>
      <c r="AW417" s="18">
        <v>1.5975897877422462</v>
      </c>
      <c r="AX417" s="18">
        <v>2.5982766681857399</v>
      </c>
      <c r="AY417" s="18">
        <v>5.1969678689932701</v>
      </c>
      <c r="AZ417" s="18">
        <v>8.6217604009643711</v>
      </c>
      <c r="BA417" s="18">
        <v>1.249022535047178</v>
      </c>
      <c r="BB417" s="18">
        <v>5.8512731742260327</v>
      </c>
      <c r="BC417" s="18">
        <v>6.3833755091150319</v>
      </c>
      <c r="BD417" s="18">
        <v>7.9734200122463728</v>
      </c>
      <c r="BE417" s="18">
        <v>8.3989660993582493</v>
      </c>
      <c r="BF417" s="18">
        <v>7.0665281447747255</v>
      </c>
      <c r="BH417" s="18">
        <v>95</v>
      </c>
      <c r="BI417" s="18" t="s">
        <v>472</v>
      </c>
      <c r="BJ417" s="18">
        <v>3.5101667938481538</v>
      </c>
      <c r="BK417" s="18">
        <v>4.1899333871450919</v>
      </c>
      <c r="BL417" s="18">
        <v>4.2982703541960801</v>
      </c>
      <c r="BM417" s="18">
        <v>6.8988249346297676</v>
      </c>
      <c r="BN417" s="18">
        <v>5.0328568893741288</v>
      </c>
      <c r="BO417" s="18">
        <v>8.0645209967615354</v>
      </c>
      <c r="BP417" s="18">
        <v>8.9370155745643292</v>
      </c>
      <c r="BQ417" s="18">
        <v>2.051242956862068</v>
      </c>
      <c r="BR417" s="18">
        <v>2.7890180413363037</v>
      </c>
      <c r="BS417" s="18">
        <v>6.999619493402534</v>
      </c>
      <c r="BT417" s="18">
        <v>3.702634475456728</v>
      </c>
      <c r="BU417" s="18">
        <v>5.4204281661974525</v>
      </c>
      <c r="BV417" s="18">
        <v>4.4426574403674506</v>
      </c>
      <c r="BW417" s="18">
        <v>6.1383777670640001</v>
      </c>
      <c r="BX417" s="18">
        <v>2.6410159024857558</v>
      </c>
      <c r="BY417" s="18">
        <v>4.2086972760728676</v>
      </c>
      <c r="BZ417" s="18">
        <v>8.9611918853126511</v>
      </c>
      <c r="CA417" s="18">
        <v>2.3045426395020079</v>
      </c>
      <c r="CB417" s="18">
        <v>2.8141936321014636</v>
      </c>
      <c r="CC417" s="18">
        <v>5.5532445692364938</v>
      </c>
      <c r="CD417" s="18">
        <v>2.8268012149765904</v>
      </c>
      <c r="CE417" s="18">
        <v>4.9753195739606699</v>
      </c>
      <c r="CF417" s="18">
        <v>3.7815036450151265</v>
      </c>
      <c r="CG417" s="18">
        <v>5.5759618329297123</v>
      </c>
      <c r="CH417" s="18">
        <v>1.8371069606966637</v>
      </c>
      <c r="CJ417" s="18">
        <v>95</v>
      </c>
      <c r="CK417" s="18" t="s">
        <v>472</v>
      </c>
      <c r="CL417" s="18">
        <v>3.775327691528747</v>
      </c>
      <c r="CM417" s="18">
        <v>2.7405569576351998</v>
      </c>
      <c r="CN417" s="18">
        <v>1.8986195635580894</v>
      </c>
      <c r="CO417" s="18">
        <v>2.0901877767857018</v>
      </c>
      <c r="CP417" s="18">
        <v>0.64226923130544877</v>
      </c>
      <c r="CQ417" s="18">
        <v>5.3297913316945271</v>
      </c>
      <c r="CR417" s="18">
        <v>2.5298753322817182</v>
      </c>
      <c r="CS417" s="18">
        <v>1.483688459394968</v>
      </c>
      <c r="CT417" s="18">
        <v>4.7071258562772389</v>
      </c>
    </row>
    <row r="418" spans="1:98" x14ac:dyDescent="0.2">
      <c r="A418" s="18">
        <v>96</v>
      </c>
      <c r="B418" s="18" t="s">
        <v>472</v>
      </c>
      <c r="C418" s="18">
        <v>2.869187754001433</v>
      </c>
      <c r="D418" s="18">
        <v>5.7358021685980543</v>
      </c>
      <c r="E418" s="18">
        <v>16.098714501967564</v>
      </c>
      <c r="F418" s="18">
        <v>5.5153021674124787</v>
      </c>
      <c r="G418" s="18">
        <v>3.5433703436369628</v>
      </c>
      <c r="H418" s="18">
        <v>8.8665029024983433</v>
      </c>
      <c r="I418" s="18">
        <v>5.1863388424269798</v>
      </c>
      <c r="J418" s="18">
        <v>9.758788757003785</v>
      </c>
      <c r="K418" s="18">
        <v>4.80862211193657</v>
      </c>
      <c r="L418" s="18">
        <v>13.942946106683998</v>
      </c>
      <c r="M418" s="18">
        <v>4.4288811272040061</v>
      </c>
      <c r="N418" s="18">
        <v>8.1044539962012827</v>
      </c>
      <c r="O418" s="18">
        <v>3.5552307610713818</v>
      </c>
      <c r="P418" s="18">
        <v>2.9597127092189419</v>
      </c>
      <c r="Q418" s="18">
        <v>3.7650160416207608</v>
      </c>
      <c r="R418" s="18">
        <v>4.7793754986183119</v>
      </c>
      <c r="S418" s="18">
        <v>2.5738285778170704</v>
      </c>
      <c r="T418" s="18">
        <v>17.291825898982669</v>
      </c>
      <c r="U418" s="18">
        <v>7.5546170372839914</v>
      </c>
      <c r="V418" s="18">
        <v>11.577279085189245</v>
      </c>
      <c r="W418" s="18">
        <v>2.600001203184457</v>
      </c>
      <c r="X418" s="18">
        <v>12.186141169181251</v>
      </c>
      <c r="Y418" s="18">
        <v>10.742804437354726</v>
      </c>
      <c r="Z418" s="18">
        <v>6.3058593355790151</v>
      </c>
      <c r="AA418" s="18">
        <v>5.7184565101372682</v>
      </c>
      <c r="AB418" s="18">
        <v>3.5525479489600889</v>
      </c>
      <c r="AC418" s="18">
        <v>4.0918675612517541</v>
      </c>
      <c r="AD418" s="18">
        <v>3.0739541805221591</v>
      </c>
      <c r="AE418" s="18">
        <v>7.4390121228020147</v>
      </c>
      <c r="AF418" s="18">
        <v>11.494216948006956</v>
      </c>
      <c r="AG418" s="18">
        <v>16.775583318377841</v>
      </c>
      <c r="AH418" s="18">
        <v>5.6776108488091479</v>
      </c>
      <c r="AI418" s="18">
        <v>1.1520974573838552</v>
      </c>
      <c r="AJ418" s="18">
        <v>5.1679619866919451</v>
      </c>
      <c r="AK418" s="18">
        <v>7.2982908880863482</v>
      </c>
      <c r="AL418" s="18">
        <v>4.9920769624686674</v>
      </c>
      <c r="AM418" s="18">
        <v>3.4834999981858257</v>
      </c>
      <c r="AN418" s="18">
        <v>22.148247745773638</v>
      </c>
      <c r="AO418" s="18">
        <v>2.2502243022510631</v>
      </c>
      <c r="AP418" s="18">
        <v>20.713225500441357</v>
      </c>
      <c r="AQ418" s="18">
        <v>19.208019890915121</v>
      </c>
      <c r="AS418" s="18">
        <v>96</v>
      </c>
      <c r="AT418" s="18" t="s">
        <v>472</v>
      </c>
      <c r="AU418" s="18">
        <v>4.3000936440138</v>
      </c>
      <c r="AV418" s="18">
        <v>3.1788370756931106</v>
      </c>
      <c r="AW418" s="18">
        <v>1.8571966424930473</v>
      </c>
      <c r="AX418" s="18">
        <v>3.0567912253099521</v>
      </c>
      <c r="AY418" s="18">
        <v>6.3471164957376827</v>
      </c>
      <c r="AZ418" s="18">
        <v>10.849573150673436</v>
      </c>
      <c r="BA418" s="18">
        <v>1.6703796553213455</v>
      </c>
      <c r="BB418" s="18">
        <v>5.1087275973954425</v>
      </c>
      <c r="BC418" s="18">
        <v>5.3253565336648272</v>
      </c>
      <c r="BD418" s="18">
        <v>7.2349564229009031</v>
      </c>
      <c r="BE418" s="18">
        <v>7.3291776326816436</v>
      </c>
      <c r="BF418" s="18">
        <v>7.7203701730929462</v>
      </c>
      <c r="BH418" s="18">
        <v>96</v>
      </c>
      <c r="BI418" s="18" t="s">
        <v>472</v>
      </c>
      <c r="BJ418" s="18">
        <v>3.7051565592464186</v>
      </c>
      <c r="BK418" s="18">
        <v>4.4251567767541617</v>
      </c>
      <c r="BL418" s="18">
        <v>3.8402579394046943</v>
      </c>
      <c r="BM418" s="18">
        <v>6.8873922436436663</v>
      </c>
      <c r="BN418" s="18">
        <v>5.6089709890539687</v>
      </c>
      <c r="BO418" s="18">
        <v>5.9432154221043882</v>
      </c>
      <c r="BP418" s="18">
        <v>5.1654340530764422</v>
      </c>
      <c r="BQ418" s="18">
        <v>2.051242956862068</v>
      </c>
      <c r="BR418" s="18">
        <v>2.8909437847735648</v>
      </c>
      <c r="BS418" s="18">
        <v>6.2266550740714388</v>
      </c>
      <c r="BT418" s="18">
        <v>3.6544224719518059</v>
      </c>
      <c r="BU418" s="18">
        <v>5.3224685832576588</v>
      </c>
      <c r="BV418" s="18">
        <v>5.0494099248854036</v>
      </c>
      <c r="BW418" s="18">
        <v>5.4910566518913395</v>
      </c>
      <c r="BX418" s="18">
        <v>2.9316523096934444</v>
      </c>
      <c r="BY418" s="18">
        <v>4.4846865462508365</v>
      </c>
      <c r="BZ418" s="18">
        <v>8.3676098876023683</v>
      </c>
      <c r="CA418" s="18">
        <v>2.8055372795049403</v>
      </c>
      <c r="CB418" s="18">
        <v>2.6944397943304077</v>
      </c>
      <c r="CC418" s="18">
        <v>4.722149160287171</v>
      </c>
      <c r="CD418" s="18">
        <v>3.4098291987767064</v>
      </c>
      <c r="CE418" s="18">
        <v>4.6175055342239411</v>
      </c>
      <c r="CF418" s="18">
        <v>4.0592418845253713</v>
      </c>
      <c r="CG418" s="18">
        <v>5.2451844360610007</v>
      </c>
      <c r="CH418" s="18">
        <v>2.7556604410449954</v>
      </c>
      <c r="CJ418" s="18">
        <v>96</v>
      </c>
      <c r="CK418" s="18" t="s">
        <v>472</v>
      </c>
      <c r="CL418" s="18">
        <v>5.0231613213623012</v>
      </c>
      <c r="CM418" s="18">
        <v>4.1965472124206009</v>
      </c>
      <c r="CN418" s="18">
        <v>2.2523005475789413</v>
      </c>
      <c r="CO418" s="18">
        <v>2.4553242421035462</v>
      </c>
      <c r="CP418" s="18">
        <v>0.61452321471901383</v>
      </c>
      <c r="CQ418" s="18">
        <v>5.7950364310257596</v>
      </c>
      <c r="CR418" s="18">
        <v>2.630556632117679</v>
      </c>
      <c r="CS418" s="18">
        <v>1.6232383926222536</v>
      </c>
      <c r="CT418" s="18">
        <v>4.7652403807748271</v>
      </c>
    </row>
    <row r="419" spans="1:98" x14ac:dyDescent="0.2">
      <c r="A419" s="18">
        <v>97</v>
      </c>
      <c r="B419" s="18" t="s">
        <v>472</v>
      </c>
      <c r="C419" s="18">
        <v>2.869187754001433</v>
      </c>
      <c r="D419" s="18">
        <v>5.1622660021350582</v>
      </c>
      <c r="E419" s="18">
        <v>15.907060685711457</v>
      </c>
      <c r="F419" s="18">
        <v>6.1981457407174636</v>
      </c>
      <c r="G419" s="18">
        <v>3.8719874538012826</v>
      </c>
      <c r="H419" s="18">
        <v>8.8864973787829147</v>
      </c>
      <c r="I419" s="18">
        <v>5.269454310817431</v>
      </c>
      <c r="J419" s="18">
        <v>8.5358836803898779</v>
      </c>
      <c r="K419" s="18">
        <v>4.0835125677182758</v>
      </c>
      <c r="L419" s="18">
        <v>15.616099639486077</v>
      </c>
      <c r="M419" s="18">
        <v>5.13813239173105</v>
      </c>
      <c r="N419" s="18">
        <v>8.8507179089864056</v>
      </c>
      <c r="O419" s="18">
        <v>3.7388328923076459</v>
      </c>
      <c r="P419" s="18">
        <v>2.6704158757368646</v>
      </c>
      <c r="Q419" s="18">
        <v>2.8511362173457822</v>
      </c>
      <c r="R419" s="18">
        <v>4.7553939247536654</v>
      </c>
      <c r="S419" s="18">
        <v>2.6170834092226749</v>
      </c>
      <c r="T419" s="18">
        <v>17.205372289039467</v>
      </c>
      <c r="U419" s="18">
        <v>8.2554553549981158</v>
      </c>
      <c r="V419" s="18">
        <v>10.611630531261987</v>
      </c>
      <c r="W419" s="18">
        <v>1.5260866011132415</v>
      </c>
      <c r="X419" s="18">
        <v>12.347015606914724</v>
      </c>
      <c r="Y419" s="18">
        <v>12.710434146782436</v>
      </c>
      <c r="Z419" s="18">
        <v>6.5933064898717877</v>
      </c>
      <c r="AA419" s="18">
        <v>6.1012335676063589</v>
      </c>
      <c r="AB419" s="18">
        <v>3.7342122666539779</v>
      </c>
      <c r="AC419" s="18">
        <v>4.1728055895401761</v>
      </c>
      <c r="AD419" s="18">
        <v>3.1177432621052881</v>
      </c>
      <c r="AE419" s="18">
        <v>5.8201597437466539</v>
      </c>
      <c r="AF419" s="18">
        <v>12.445219638152754</v>
      </c>
      <c r="AG419" s="18">
        <v>13.331786854668287</v>
      </c>
      <c r="AH419" s="18">
        <v>5.8036860775766934</v>
      </c>
      <c r="AI419" s="18">
        <v>1.4915549379101585</v>
      </c>
      <c r="AJ419" s="18">
        <v>5.6847581853611393</v>
      </c>
      <c r="AK419" s="18">
        <v>7.1781534514704886</v>
      </c>
      <c r="AL419" s="18">
        <v>5.3262749452013818</v>
      </c>
      <c r="AM419" s="18">
        <v>4.7191013776448996</v>
      </c>
      <c r="AN419" s="18">
        <v>23.615904017582956</v>
      </c>
      <c r="AO419" s="18">
        <v>1.9976468004739514</v>
      </c>
      <c r="AP419" s="18">
        <v>34.084803486951365</v>
      </c>
      <c r="AQ419" s="18">
        <v>23.130637393248584</v>
      </c>
      <c r="AS419" s="18">
        <v>97</v>
      </c>
      <c r="AT419" s="18" t="s">
        <v>472</v>
      </c>
      <c r="AU419" s="18">
        <v>4.6063900955692327</v>
      </c>
      <c r="AV419" s="18">
        <v>3.0362891993055663</v>
      </c>
      <c r="AW419" s="18">
        <v>1.7174089259676042</v>
      </c>
      <c r="AX419" s="18">
        <v>3.0567912253099521</v>
      </c>
      <c r="AY419" s="18">
        <v>5.6797453961512696</v>
      </c>
      <c r="AZ419" s="18">
        <v>9.4021249945348693</v>
      </c>
      <c r="BA419" s="18">
        <v>1.4897970798290889</v>
      </c>
      <c r="BB419" s="18">
        <v>5.8512731742260327</v>
      </c>
      <c r="BC419" s="18">
        <v>5.607500569886084</v>
      </c>
      <c r="BD419" s="18">
        <v>7.1508290226346132</v>
      </c>
      <c r="BE419" s="18">
        <v>6.5780505831455391</v>
      </c>
      <c r="BF419" s="18">
        <v>6.601292304655443</v>
      </c>
      <c r="BH419" s="18">
        <v>97</v>
      </c>
      <c r="BI419" s="18" t="s">
        <v>472</v>
      </c>
      <c r="BJ419" s="18">
        <v>3.2786127910139711</v>
      </c>
      <c r="BK419" s="18">
        <v>4.2487385288743678</v>
      </c>
      <c r="BL419" s="18">
        <v>4.1690866137986493</v>
      </c>
      <c r="BM419" s="18">
        <v>7.466743722150091</v>
      </c>
      <c r="BN419" s="18">
        <v>5.2122082187714094</v>
      </c>
      <c r="BO419" s="18">
        <v>6.4646529488947264</v>
      </c>
      <c r="BP419" s="18">
        <v>5.3294213339325101</v>
      </c>
      <c r="BQ419" s="18">
        <v>1.8909876297419259</v>
      </c>
      <c r="BR419" s="18">
        <v>3.4468920749854584</v>
      </c>
      <c r="BS419" s="18">
        <v>6.999619493402534</v>
      </c>
      <c r="BT419" s="18">
        <v>4.3775932679394485</v>
      </c>
      <c r="BU419" s="18">
        <v>4.8979791469896581</v>
      </c>
      <c r="BV419" s="18">
        <v>5.378494344865973</v>
      </c>
      <c r="BW419" s="18">
        <v>4.8214155967826393</v>
      </c>
      <c r="BX419" s="18">
        <v>2.8684717478808253</v>
      </c>
      <c r="BY419" s="18">
        <v>5.2436239215875942</v>
      </c>
      <c r="BZ419" s="18">
        <v>9.0760789607653773</v>
      </c>
      <c r="CA419" s="18">
        <v>2.7053364277095606</v>
      </c>
      <c r="CB419" s="18">
        <v>3.0986057634799686</v>
      </c>
      <c r="CC419" s="18">
        <v>4.1932663073826584</v>
      </c>
      <c r="CD419" s="18">
        <v>2.5794582711699334</v>
      </c>
      <c r="CE419" s="18">
        <v>4.5408310971374988</v>
      </c>
      <c r="CF419" s="18">
        <v>4.0806049445749863</v>
      </c>
      <c r="CG419" s="18">
        <v>5.1191729910751391</v>
      </c>
      <c r="CH419" s="18">
        <v>1.9245868448388204</v>
      </c>
      <c r="CJ419" s="18">
        <v>97</v>
      </c>
      <c r="CK419" s="18" t="s">
        <v>472</v>
      </c>
      <c r="CL419" s="18">
        <v>4.2872932235155297</v>
      </c>
      <c r="CM419" s="18">
        <v>2.6549685079637557</v>
      </c>
      <c r="CN419" s="18">
        <v>1.9917104356690722</v>
      </c>
      <c r="CO419" s="18">
        <v>2.8330803806690423</v>
      </c>
      <c r="CP419" s="18">
        <v>0.69159646953970055</v>
      </c>
      <c r="CQ419" s="18">
        <v>6.5564351926964068</v>
      </c>
      <c r="CR419" s="18">
        <v>2.2864097394438549</v>
      </c>
      <c r="CS419" s="18">
        <v>1.483688459394968</v>
      </c>
      <c r="CT419" s="18">
        <v>4.7652403807748271</v>
      </c>
    </row>
    <row r="420" spans="1:98" x14ac:dyDescent="0.2">
      <c r="A420" s="18">
        <v>98</v>
      </c>
      <c r="B420" s="18" t="s">
        <v>472</v>
      </c>
      <c r="C420" s="18">
        <v>3.1589404912743557</v>
      </c>
      <c r="D420" s="18">
        <v>5.5979244265835248</v>
      </c>
      <c r="E420" s="18">
        <v>16.098714501967564</v>
      </c>
      <c r="F420" s="18">
        <v>6.1456224151167618</v>
      </c>
      <c r="G420" s="18">
        <v>3.8291241139316972</v>
      </c>
      <c r="H420" s="18">
        <v>7.4383260250287844</v>
      </c>
      <c r="I420" s="18">
        <v>6.1504648710650534</v>
      </c>
      <c r="J420" s="18">
        <v>7.4597249589095593</v>
      </c>
      <c r="K420" s="18">
        <v>4.5033122141853639</v>
      </c>
      <c r="L420" s="18">
        <v>12.17683841003929</v>
      </c>
      <c r="M420" s="18">
        <v>5.3115029056340646</v>
      </c>
      <c r="N420" s="18">
        <v>7.5152784296676272</v>
      </c>
      <c r="O420" s="18">
        <v>3.6386855469253536</v>
      </c>
      <c r="P420" s="18">
        <v>2.0473170577876791</v>
      </c>
      <c r="Q420" s="18">
        <v>3.5186476083921359</v>
      </c>
      <c r="R420" s="18">
        <v>4.9040741575366571</v>
      </c>
      <c r="S420" s="18">
        <v>2.6387149776550674</v>
      </c>
      <c r="T420" s="18">
        <v>16.859532949033373</v>
      </c>
      <c r="U420" s="18">
        <v>8.5234233544726408</v>
      </c>
      <c r="V420" s="18">
        <v>12.207049443127641</v>
      </c>
      <c r="W420" s="18">
        <v>1.2999978885493821</v>
      </c>
      <c r="X420" s="18">
        <v>13.292142793590385</v>
      </c>
      <c r="Y420" s="18">
        <v>12.416421959492105</v>
      </c>
      <c r="Z420" s="18">
        <v>6.5483923869474392</v>
      </c>
      <c r="AA420" s="18">
        <v>5.648860681506525</v>
      </c>
      <c r="AB420" s="18">
        <v>3.7745795313601014</v>
      </c>
      <c r="AC420" s="18">
        <v>5.1620470063911528</v>
      </c>
      <c r="AD420" s="18">
        <v>2.9513457609769231</v>
      </c>
      <c r="AE420" s="18">
        <v>6.0128802650627682</v>
      </c>
      <c r="AF420" s="18">
        <v>12.22214568446636</v>
      </c>
      <c r="AG420" s="18">
        <v>14.484646390013205</v>
      </c>
      <c r="AH420" s="18">
        <v>5.5851554793251079</v>
      </c>
      <c r="AI420" s="18">
        <v>1.2343908382774667</v>
      </c>
      <c r="AJ420" s="18">
        <v>5.4263600860265422</v>
      </c>
      <c r="AK420" s="18">
        <v>7.7187675913287368</v>
      </c>
      <c r="AL420" s="18">
        <v>5.117399796097458</v>
      </c>
      <c r="AM420" s="18">
        <v>4.8590358949053565</v>
      </c>
      <c r="AN420" s="18">
        <v>21.862340917473603</v>
      </c>
      <c r="AO420" s="18">
        <v>1.9517224159872486</v>
      </c>
      <c r="AP420" s="18">
        <v>28.328954783023729</v>
      </c>
      <c r="AQ420" s="18">
        <v>21.020100096605983</v>
      </c>
      <c r="AS420" s="18">
        <v>98</v>
      </c>
      <c r="AT420" s="18" t="s">
        <v>472</v>
      </c>
      <c r="AU420" s="18">
        <v>3.8761057045739489</v>
      </c>
      <c r="AV420" s="18">
        <v>3.8630712614521112</v>
      </c>
      <c r="AW420" s="18">
        <v>2.0369253498310842</v>
      </c>
      <c r="AX420" s="18">
        <v>2.2543873114490136</v>
      </c>
      <c r="AY420" s="18">
        <v>4.8561830906986296</v>
      </c>
      <c r="AZ420" s="18">
        <v>9.3517797492307988</v>
      </c>
      <c r="BA420" s="18">
        <v>1.4747482540537635</v>
      </c>
      <c r="BB420" s="18">
        <v>6.0443374193631287</v>
      </c>
      <c r="BC420" s="18">
        <v>6.101248401197382</v>
      </c>
      <c r="BD420" s="18">
        <v>8.5903363336871053</v>
      </c>
      <c r="BE420" s="18">
        <v>8.034784744193205</v>
      </c>
      <c r="BF420" s="18">
        <v>7.0539524236506406</v>
      </c>
      <c r="BH420" s="18">
        <v>98</v>
      </c>
      <c r="BI420" s="18" t="s">
        <v>472</v>
      </c>
      <c r="BJ420" s="18">
        <v>3.5467310312840721</v>
      </c>
      <c r="BK420" s="18">
        <v>4.7779932725137479</v>
      </c>
      <c r="BL420" s="18">
        <v>4.5096606994844119</v>
      </c>
      <c r="BM420" s="18">
        <v>7.6230142827627985</v>
      </c>
      <c r="BN420" s="18">
        <v>4.7067514677474707</v>
      </c>
      <c r="BO420" s="18">
        <v>6.1091238718255738</v>
      </c>
      <c r="BP420" s="18">
        <v>5.4933928725133683</v>
      </c>
      <c r="BQ420" s="18">
        <v>2.0191912760654604</v>
      </c>
      <c r="BR420" s="18">
        <v>2.7056254642342115</v>
      </c>
      <c r="BS420" s="18">
        <v>7.085507177201702</v>
      </c>
      <c r="BT420" s="18">
        <v>4.0015444540258747</v>
      </c>
      <c r="BU420" s="18">
        <v>5.6163473320770381</v>
      </c>
      <c r="BV420" s="18">
        <v>6.6948379483315055</v>
      </c>
      <c r="BW420" s="18">
        <v>5.1562361243369894</v>
      </c>
      <c r="BX420" s="18">
        <v>2.2619228268273073</v>
      </c>
      <c r="BY420" s="18">
        <v>4.3466919111618516</v>
      </c>
      <c r="BZ420" s="18">
        <v>7.5634003594332855</v>
      </c>
      <c r="CA420" s="18">
        <v>2.3045426395020079</v>
      </c>
      <c r="CB420" s="18">
        <v>2.8740691139524346</v>
      </c>
      <c r="CC420" s="18">
        <v>4.4954861166448659</v>
      </c>
      <c r="CD420" s="18">
        <v>2.8268012149765904</v>
      </c>
      <c r="CE420" s="18">
        <v>4.7708544083968247</v>
      </c>
      <c r="CF420" s="18">
        <v>4.2087915088127872</v>
      </c>
      <c r="CG420" s="18">
        <v>5.8594853159600362</v>
      </c>
      <c r="CH420" s="18">
        <v>2.405736705374744</v>
      </c>
      <c r="CJ420" s="18">
        <v>98</v>
      </c>
      <c r="CK420" s="18" t="s">
        <v>472</v>
      </c>
      <c r="CL420" s="18">
        <v>5.3111229282469674</v>
      </c>
      <c r="CM420" s="18">
        <v>3.5969347595350665</v>
      </c>
      <c r="CN420" s="18">
        <v>2.0940755495740087</v>
      </c>
      <c r="CO420" s="18">
        <v>2.2916311241727931</v>
      </c>
      <c r="CP420" s="18">
        <v>0.73886680307767794</v>
      </c>
      <c r="CQ420" s="18">
        <v>6.4718894742004975</v>
      </c>
      <c r="CR420" s="18">
        <v>3.0387806320966435</v>
      </c>
      <c r="CS420" s="18">
        <v>1.4946988793199036</v>
      </c>
      <c r="CT420" s="18">
        <v>5.0267473727902292</v>
      </c>
    </row>
    <row r="421" spans="1:98" x14ac:dyDescent="0.2">
      <c r="A421" s="18">
        <v>99</v>
      </c>
      <c r="B421" s="18" t="s">
        <v>472</v>
      </c>
      <c r="C421" s="18">
        <v>3.0900778663283228</v>
      </c>
      <c r="D421" s="18">
        <v>5.5062996012192365</v>
      </c>
      <c r="E421" s="18">
        <v>15.293778776869187</v>
      </c>
      <c r="F421" s="18">
        <v>6.9860460503478183</v>
      </c>
      <c r="G421" s="18">
        <v>4.3577738011590821</v>
      </c>
      <c r="H421" s="18">
        <v>7.2202910217350986</v>
      </c>
      <c r="I421" s="18">
        <v>5.5686661671112949</v>
      </c>
      <c r="J421" s="18">
        <v>6.9216479461486493</v>
      </c>
      <c r="K421" s="18">
        <v>4.4651470140256411</v>
      </c>
      <c r="L421" s="18">
        <v>11.451805212491722</v>
      </c>
      <c r="M421" s="18">
        <v>5.0908489740959135</v>
      </c>
      <c r="N421" s="18">
        <v>7.3057770250173242</v>
      </c>
      <c r="O421" s="18">
        <v>4.8404536915128631</v>
      </c>
      <c r="P421" s="18">
        <v>2.6704158757368646</v>
      </c>
      <c r="Q421" s="18">
        <v>4.2114265459504177</v>
      </c>
      <c r="R421" s="18">
        <v>4.9999981508378184</v>
      </c>
      <c r="S421" s="18">
        <v>2.5954559935198729</v>
      </c>
      <c r="T421" s="18">
        <v>16.902759754004975</v>
      </c>
      <c r="U421" s="18">
        <v>9.389163990951845</v>
      </c>
      <c r="V421" s="18">
        <v>12.049606853643043</v>
      </c>
      <c r="W421" s="18">
        <v>1.4130449578741582</v>
      </c>
      <c r="X421" s="18">
        <v>13.332362368262656</v>
      </c>
      <c r="Y421" s="18">
        <v>13.140149277078175</v>
      </c>
      <c r="Z421" s="18">
        <v>6.0004479198600853</v>
      </c>
      <c r="AA421" s="18">
        <v>6.2288266624515609</v>
      </c>
      <c r="AB421" s="18">
        <v>4.2590177118771395</v>
      </c>
      <c r="AC421" s="18">
        <v>4.8293023545425084</v>
      </c>
      <c r="AD421" s="18">
        <v>3.3016550506835367</v>
      </c>
      <c r="AE421" s="18">
        <v>6.3597772034317748</v>
      </c>
      <c r="AF421" s="18">
        <v>12.22214568446636</v>
      </c>
      <c r="AG421" s="18">
        <v>14.676788699967995</v>
      </c>
      <c r="AH421" s="18">
        <v>5.6271795469750927</v>
      </c>
      <c r="AI421" s="18">
        <v>1.3269701511482765</v>
      </c>
      <c r="AJ421" s="18">
        <v>5.3402328987411289</v>
      </c>
      <c r="AK421" s="18">
        <v>6.5924881332907201</v>
      </c>
      <c r="AL421" s="18">
        <v>5.5351463345826986</v>
      </c>
      <c r="AM421" s="18">
        <v>4.4511398393229138</v>
      </c>
      <c r="AN421" s="18">
        <v>23.787448114562977</v>
      </c>
      <c r="AO421" s="18">
        <v>1.9287624280438151</v>
      </c>
      <c r="AP421" s="18">
        <v>21.046044178054064</v>
      </c>
      <c r="AQ421" s="18">
        <v>21.936796749951888</v>
      </c>
      <c r="AS421" s="18">
        <v>99</v>
      </c>
      <c r="AT421" s="18" t="s">
        <v>472</v>
      </c>
      <c r="AU421" s="18">
        <v>4.7123870804291954</v>
      </c>
      <c r="AV421" s="18">
        <v>3.4924462354571473</v>
      </c>
      <c r="AW421" s="18">
        <v>1.9969843590184904</v>
      </c>
      <c r="AX421" s="18">
        <v>2.6746888832526405</v>
      </c>
      <c r="AY421" s="18">
        <v>5.3815587151434583</v>
      </c>
      <c r="AZ421" s="18">
        <v>9.8678251592762205</v>
      </c>
      <c r="BA421" s="18">
        <v>1.3995074589887839</v>
      </c>
      <c r="BB421" s="18">
        <v>6.1482931157876566</v>
      </c>
      <c r="BC421" s="18">
        <v>6.1365100576111864</v>
      </c>
      <c r="BD421" s="18">
        <v>7.8705826781608588</v>
      </c>
      <c r="BE421" s="18">
        <v>7.7616476352709851</v>
      </c>
      <c r="BF421" s="18">
        <v>6.7144573344042424</v>
      </c>
      <c r="BH421" s="18">
        <v>99</v>
      </c>
      <c r="BI421" s="18" t="s">
        <v>472</v>
      </c>
      <c r="BJ421" s="18">
        <v>3.7782850341182557</v>
      </c>
      <c r="BK421" s="18">
        <v>4.880905798904938</v>
      </c>
      <c r="BL421" s="18">
        <v>4.1925751815519137</v>
      </c>
      <c r="BM421" s="18">
        <v>7.6230142827627985</v>
      </c>
      <c r="BN421" s="18">
        <v>4.6795779725621269</v>
      </c>
      <c r="BO421" s="18">
        <v>6.381698724034135</v>
      </c>
      <c r="BP421" s="18">
        <v>4.0175545716343848</v>
      </c>
      <c r="BQ421" s="18">
        <v>2.051242956862068</v>
      </c>
      <c r="BR421" s="18">
        <v>2.7148920474017957</v>
      </c>
      <c r="BS421" s="18">
        <v>7.085507177201702</v>
      </c>
      <c r="BT421" s="18">
        <v>3.6062123197641212</v>
      </c>
      <c r="BU421" s="18">
        <v>5.7143069150168317</v>
      </c>
      <c r="BV421" s="18">
        <v>5.6253086471086098</v>
      </c>
      <c r="BW421" s="18">
        <v>5.5580207574022094</v>
      </c>
      <c r="BX421" s="18">
        <v>2.603106594919911</v>
      </c>
      <c r="BY421" s="18">
        <v>4.4156826051758129</v>
      </c>
      <c r="BZ421" s="18">
        <v>7.8697646685117508</v>
      </c>
      <c r="CA421" s="18">
        <v>2.4548391077080942</v>
      </c>
      <c r="CB421" s="18">
        <v>2.904008291912477</v>
      </c>
      <c r="CC421" s="18">
        <v>4.684367150868523</v>
      </c>
      <c r="CD421" s="18">
        <v>2.3674480952426187</v>
      </c>
      <c r="CE421" s="18">
        <v>4.9838384106187217</v>
      </c>
      <c r="CF421" s="18">
        <v>3.5358120465643323</v>
      </c>
      <c r="CG421" s="18">
        <v>7.2928530276409589</v>
      </c>
      <c r="CH421" s="18">
        <v>2.7119183994231051</v>
      </c>
      <c r="CJ421" s="18">
        <v>99</v>
      </c>
      <c r="CK421" s="18" t="s">
        <v>472</v>
      </c>
      <c r="CL421" s="18">
        <v>4.0953188189257519</v>
      </c>
      <c r="CM421" s="18">
        <v>2.7405569576351998</v>
      </c>
      <c r="CN421" s="18">
        <v>1.9637804936190739</v>
      </c>
      <c r="CO421" s="18">
        <v>2.2286778116500225</v>
      </c>
      <c r="CP421" s="18">
        <v>0.71728558142986099</v>
      </c>
      <c r="CQ421" s="18">
        <v>6.3449490726547673</v>
      </c>
      <c r="CR421" s="18">
        <v>2.7385608792999325</v>
      </c>
      <c r="CS421" s="18">
        <v>1.6305892493444731</v>
      </c>
      <c r="CT421" s="18">
        <v>7.2640812519336722</v>
      </c>
    </row>
    <row r="422" spans="1:98" x14ac:dyDescent="0.2">
      <c r="A422" s="18">
        <v>100</v>
      </c>
      <c r="B422" s="18" t="s">
        <v>472</v>
      </c>
      <c r="C422" s="18">
        <v>2.8278701790338134</v>
      </c>
      <c r="D422" s="18">
        <v>5.5062996012192365</v>
      </c>
      <c r="E422" s="18">
        <v>14.910478503769312</v>
      </c>
      <c r="F422" s="18">
        <v>7.1436261122738891</v>
      </c>
      <c r="G422" s="18">
        <v>4.2720471214199121</v>
      </c>
      <c r="H422" s="18">
        <v>8.678173978256023</v>
      </c>
      <c r="I422" s="18">
        <v>6.7488885836527821</v>
      </c>
      <c r="J422" s="18">
        <v>7.863283892469866</v>
      </c>
      <c r="K422" s="18">
        <v>4.9994422609718949</v>
      </c>
      <c r="L422" s="18">
        <v>15.37442309676829</v>
      </c>
      <c r="M422" s="18">
        <v>5.4848764456758063</v>
      </c>
      <c r="N422" s="18">
        <v>8.5365035092472095</v>
      </c>
      <c r="O422" s="18">
        <v>4.0559674879828442</v>
      </c>
      <c r="P422" s="18">
        <v>2.5814002329350521</v>
      </c>
      <c r="Q422" s="18">
        <v>4.2114265459504177</v>
      </c>
      <c r="R422" s="18">
        <v>5.0143866347251214</v>
      </c>
      <c r="S422" s="18">
        <v>2.5738285778170704</v>
      </c>
      <c r="T422" s="18">
        <v>17.378287809003631</v>
      </c>
      <c r="U422" s="18">
        <v>8.966599449248891</v>
      </c>
      <c r="V422" s="18">
        <v>11.388347977807726</v>
      </c>
      <c r="W422" s="18">
        <v>1.375360792737335</v>
      </c>
      <c r="X422" s="18">
        <v>14.337820847424533</v>
      </c>
      <c r="Y422" s="18">
        <v>11.670079655916076</v>
      </c>
      <c r="Z422" s="18">
        <v>7.2849736717657887</v>
      </c>
      <c r="AA422" s="18">
        <v>6.6232022823369361</v>
      </c>
      <c r="AB422" s="18">
        <v>4.1984629393125097</v>
      </c>
      <c r="AC422" s="18">
        <v>5.0361445579500099</v>
      </c>
      <c r="AD422" s="18">
        <v>3.2753819380295011</v>
      </c>
      <c r="AE422" s="18">
        <v>6.5268008329648497</v>
      </c>
      <c r="AF422" s="18">
        <v>12.210405661923476</v>
      </c>
      <c r="AG422" s="18">
        <v>17.63283973653202</v>
      </c>
      <c r="AH422" s="18">
        <v>7.341810525339457</v>
      </c>
      <c r="AI422" s="18">
        <v>1.2138169992977283</v>
      </c>
      <c r="AJ422" s="18">
        <v>5.0818347994065318</v>
      </c>
      <c r="AK422" s="18">
        <v>7.8839562062661166</v>
      </c>
      <c r="AL422" s="18">
        <v>5.4515977788301724</v>
      </c>
      <c r="AM422" s="18">
        <v>4.0640833312167963</v>
      </c>
      <c r="AN422" s="18">
        <v>23.387178554942928</v>
      </c>
      <c r="AO422" s="18">
        <v>1.7221093107534065</v>
      </c>
      <c r="AP422" s="18">
        <v>26.958515868395779</v>
      </c>
      <c r="AQ422" s="18">
        <v>23.173271781576979</v>
      </c>
      <c r="AS422" s="18">
        <v>100</v>
      </c>
      <c r="AT422" s="18" t="s">
        <v>472</v>
      </c>
      <c r="AU422" s="18">
        <v>3.8524678793117504</v>
      </c>
      <c r="AV422" s="18">
        <v>3.8345633283366478</v>
      </c>
      <c r="AW422" s="18">
        <v>1.9969843590184904</v>
      </c>
      <c r="AX422" s="18">
        <v>3.0567912253099521</v>
      </c>
      <c r="AY422" s="18">
        <v>6.616903536461531</v>
      </c>
      <c r="AZ422" s="18">
        <v>10.685949290977382</v>
      </c>
      <c r="BA422" s="18"/>
      <c r="BB422" s="18">
        <v>6.7868829961937189</v>
      </c>
      <c r="BC422" s="18">
        <v>6.9123849968401343</v>
      </c>
      <c r="BD422" s="18">
        <v>7.1788804629794045</v>
      </c>
      <c r="BE422" s="18">
        <v>8.2396375758848688</v>
      </c>
      <c r="BF422" s="18">
        <v>7.1545450243489483</v>
      </c>
      <c r="BH422" s="18">
        <v>100</v>
      </c>
      <c r="BI422" s="18" t="s">
        <v>472</v>
      </c>
      <c r="BJ422" s="18">
        <v>3.6808194028090719</v>
      </c>
      <c r="BK422" s="18">
        <v>5.0132194848147824</v>
      </c>
      <c r="BL422" s="18">
        <v>4.5214038559458691</v>
      </c>
      <c r="BM422" s="18">
        <v>5.7782455837568394</v>
      </c>
      <c r="BN422" s="18">
        <v>5.1198167698477368</v>
      </c>
      <c r="BO422" s="18">
        <v>6.3994721914672361</v>
      </c>
      <c r="BP422" s="18">
        <v>4.4275149026369505</v>
      </c>
      <c r="BQ422" s="18">
        <v>2.0672672588289238</v>
      </c>
      <c r="BR422" s="18">
        <v>2.7334218780338806</v>
      </c>
      <c r="BS422" s="18">
        <v>6.8278523707580039</v>
      </c>
      <c r="BT422" s="18">
        <v>4.0304712858653797</v>
      </c>
      <c r="BU422" s="18">
        <v>5.1918578958090373</v>
      </c>
      <c r="BV422" s="18">
        <v>5.7795675860102573</v>
      </c>
      <c r="BW422" s="18">
        <v>5.8705213450205198</v>
      </c>
      <c r="BX422" s="18">
        <v>2.7673794523066779</v>
      </c>
      <c r="BY422" s="18">
        <v>4.8986572044567271</v>
      </c>
      <c r="BZ422" s="18">
        <v>9.7845480339283846</v>
      </c>
      <c r="CA422" s="18">
        <v>2.605135575914181</v>
      </c>
      <c r="CB422" s="18">
        <v>3.1135739154254334</v>
      </c>
      <c r="CC422" s="18">
        <v>4.5710356290473699</v>
      </c>
      <c r="CD422" s="18">
        <v>2.4204506392244474</v>
      </c>
      <c r="CE422" s="18">
        <v>5.1968224128406186</v>
      </c>
      <c r="CF422" s="18">
        <v>4.1553818077037219</v>
      </c>
      <c r="CG422" s="18">
        <v>7.1510912861257969</v>
      </c>
      <c r="CH422" s="18">
        <v>2.690049478162972</v>
      </c>
      <c r="CJ422" s="18">
        <v>100</v>
      </c>
      <c r="CK422" s="18" t="s">
        <v>472</v>
      </c>
      <c r="CL422" s="18">
        <v>5.6311140556439732</v>
      </c>
      <c r="CM422" s="18">
        <v>3.7683583114706676</v>
      </c>
      <c r="CN422" s="18">
        <v>2.0475435156020345</v>
      </c>
      <c r="CO422" s="18">
        <v>2.06498469371927</v>
      </c>
      <c r="CP422" s="18">
        <v>0.65973960313581947</v>
      </c>
      <c r="CQ422" s="18">
        <v>7.3602286374168751</v>
      </c>
      <c r="CR422" s="18">
        <v>3.2749285496885348</v>
      </c>
      <c r="CS422" s="18">
        <v>1.7003642159581158</v>
      </c>
      <c r="CT422" s="18">
        <v>4.7361803291181177</v>
      </c>
    </row>
    <row r="423" spans="1:98" x14ac:dyDescent="0.2">
      <c r="A423" s="1"/>
      <c r="B423" s="1" t="s">
        <v>496</v>
      </c>
      <c r="C423" s="1">
        <v>56.79</v>
      </c>
      <c r="D423" s="1">
        <v>78.23</v>
      </c>
      <c r="E423" s="1">
        <v>183.5</v>
      </c>
      <c r="F423" s="1">
        <v>104.5</v>
      </c>
      <c r="G423" s="1">
        <v>65.180000000000007</v>
      </c>
      <c r="H423" s="1">
        <v>121.5</v>
      </c>
      <c r="I423" s="1">
        <v>85.85</v>
      </c>
      <c r="J423" s="1">
        <v>140.80000000000001</v>
      </c>
      <c r="K423" s="1">
        <v>73.290000000000006</v>
      </c>
      <c r="L423" s="1">
        <v>229.9</v>
      </c>
      <c r="M423" s="1">
        <v>95.03</v>
      </c>
      <c r="N423" s="1">
        <v>116.3</v>
      </c>
      <c r="O423" s="1">
        <v>70.42</v>
      </c>
      <c r="P423" s="1">
        <v>48.67</v>
      </c>
      <c r="Q423" s="1">
        <v>65.05</v>
      </c>
      <c r="R423" s="1">
        <v>88.18</v>
      </c>
      <c r="S423" s="1">
        <v>51.44</v>
      </c>
      <c r="T423" s="1">
        <v>323.60000000000002</v>
      </c>
      <c r="U423" s="1">
        <v>191.7</v>
      </c>
      <c r="V423" s="1">
        <v>189.5</v>
      </c>
      <c r="W423" s="1">
        <v>36.630000000000003</v>
      </c>
      <c r="X423" s="1">
        <v>216.6</v>
      </c>
      <c r="Y423" s="1">
        <v>227.3</v>
      </c>
      <c r="Z423" s="1">
        <v>110.8</v>
      </c>
      <c r="AA423" s="1">
        <v>117.3</v>
      </c>
      <c r="AB423" s="1">
        <v>69.400000000000006</v>
      </c>
      <c r="AC423" s="1">
        <v>79.010000000000005</v>
      </c>
      <c r="AD423" s="1">
        <v>66.23</v>
      </c>
      <c r="AE423" s="1">
        <v>118.3</v>
      </c>
      <c r="AF423" s="1">
        <v>204.3</v>
      </c>
      <c r="AG423" s="1">
        <v>258.60000000000002</v>
      </c>
      <c r="AH423" s="1">
        <v>101.1</v>
      </c>
      <c r="AI423" s="1">
        <v>23.24</v>
      </c>
      <c r="AJ423" s="1">
        <v>109.8</v>
      </c>
      <c r="AK423" s="1">
        <v>140.69999999999999</v>
      </c>
      <c r="AL423" s="1">
        <v>107.3</v>
      </c>
      <c r="AM423" s="1">
        <v>77.430000000000007</v>
      </c>
      <c r="AN423" s="1">
        <v>405.3</v>
      </c>
      <c r="AO423" s="1">
        <v>40.46</v>
      </c>
      <c r="AP423" s="1">
        <v>407.3</v>
      </c>
      <c r="AQ423" s="75">
        <v>398.1</v>
      </c>
      <c r="AR423" s="1"/>
      <c r="AT423" s="1" t="s">
        <v>496</v>
      </c>
      <c r="AU423" s="1">
        <v>58.7</v>
      </c>
      <c r="AV423" s="1">
        <v>51.6</v>
      </c>
      <c r="AW423" s="1">
        <v>29.98</v>
      </c>
      <c r="AX423" s="1">
        <v>49.38</v>
      </c>
      <c r="AY423" s="1">
        <v>90.4</v>
      </c>
      <c r="AZ423" s="1">
        <v>150.5</v>
      </c>
      <c r="BA423" s="1">
        <v>22.01</v>
      </c>
      <c r="BB423" s="1">
        <v>97.59</v>
      </c>
      <c r="BC423" s="1">
        <v>94.95</v>
      </c>
      <c r="BD423" s="1">
        <v>148.9</v>
      </c>
      <c r="BE423" s="1">
        <v>143.30000000000001</v>
      </c>
      <c r="BF423" s="74">
        <v>126.7</v>
      </c>
      <c r="BG423" s="1"/>
      <c r="BI423" s="1" t="s">
        <v>496</v>
      </c>
      <c r="BJ423" s="1">
        <v>66.59</v>
      </c>
      <c r="BK423" s="1">
        <v>77.930000000000007</v>
      </c>
      <c r="BL423" s="1">
        <v>67.14</v>
      </c>
      <c r="BM423" s="1">
        <v>124.5</v>
      </c>
      <c r="BN423" s="1">
        <v>98.82</v>
      </c>
      <c r="BO423" s="1">
        <v>112.7</v>
      </c>
      <c r="BP423" s="1">
        <v>98.39</v>
      </c>
      <c r="BQ423" s="1">
        <v>41.36</v>
      </c>
      <c r="BR423" s="1">
        <v>49.77</v>
      </c>
      <c r="BS423" s="1">
        <v>127.8</v>
      </c>
      <c r="BT423" s="1">
        <v>75.08</v>
      </c>
      <c r="BU423" s="1">
        <v>114.3</v>
      </c>
      <c r="BV423" s="1">
        <v>99.33</v>
      </c>
      <c r="BW423" s="1">
        <v>104.7</v>
      </c>
      <c r="BX423" s="1">
        <v>51.34</v>
      </c>
      <c r="BY423" s="1">
        <v>76.650000000000006</v>
      </c>
      <c r="BZ423" s="1">
        <v>172.4</v>
      </c>
      <c r="CA423" s="1">
        <v>43.66</v>
      </c>
      <c r="CB423" s="1">
        <v>54.11</v>
      </c>
      <c r="CC423" s="1">
        <v>95.91</v>
      </c>
      <c r="CD423" s="1">
        <v>50.55</v>
      </c>
      <c r="CE423" s="1">
        <v>87.45</v>
      </c>
      <c r="CF423" s="1">
        <v>72.569999999999993</v>
      </c>
      <c r="CG423" s="1">
        <v>115.8</v>
      </c>
      <c r="CH423" s="1">
        <v>41.84</v>
      </c>
      <c r="CI423" s="1"/>
      <c r="CJ423" s="1"/>
      <c r="CK423" s="1" t="s">
        <v>496</v>
      </c>
      <c r="CL423" s="1">
        <v>84.5</v>
      </c>
      <c r="CM423" s="1">
        <v>58.19</v>
      </c>
      <c r="CN423" s="1">
        <v>34.799999999999997</v>
      </c>
      <c r="CO423" s="1">
        <v>47.01</v>
      </c>
      <c r="CP423" s="1">
        <v>13.34</v>
      </c>
      <c r="CQ423" s="1">
        <v>123.3</v>
      </c>
      <c r="CR423" s="1">
        <v>51.21</v>
      </c>
      <c r="CS423" s="1">
        <v>30.74</v>
      </c>
      <c r="CT423" s="1">
        <v>103.3</v>
      </c>
    </row>
    <row r="424" spans="1:98" x14ac:dyDescent="0.2">
      <c r="B424" s="39"/>
    </row>
    <row r="425" spans="1:98" x14ac:dyDescent="0.2">
      <c r="B425" s="39"/>
    </row>
    <row r="430" spans="1:98" ht="24" x14ac:dyDescent="0.3">
      <c r="A430" s="26" t="s">
        <v>501</v>
      </c>
    </row>
    <row r="431" spans="1:98" x14ac:dyDescent="0.2">
      <c r="B431" s="39"/>
      <c r="I431" s="39"/>
      <c r="J431" t="s">
        <v>481</v>
      </c>
    </row>
    <row r="432" spans="1:98" x14ac:dyDescent="0.2">
      <c r="A432" t="s">
        <v>482</v>
      </c>
      <c r="B432" s="39"/>
      <c r="C432" s="1" t="s">
        <v>315</v>
      </c>
      <c r="D432" s="40" t="s">
        <v>316</v>
      </c>
      <c r="E432" s="1" t="s">
        <v>45</v>
      </c>
      <c r="H432" t="s">
        <v>482</v>
      </c>
      <c r="I432" s="39"/>
      <c r="J432" s="33" t="s">
        <v>483</v>
      </c>
      <c r="L432" t="s">
        <v>484</v>
      </c>
      <c r="M432" t="s">
        <v>485</v>
      </c>
      <c r="N432" t="s">
        <v>486</v>
      </c>
    </row>
    <row r="433" spans="1:14" x14ac:dyDescent="0.2">
      <c r="A433" s="41" t="s">
        <v>318</v>
      </c>
      <c r="B433" s="39" t="s">
        <v>319</v>
      </c>
      <c r="C433" s="42">
        <v>24</v>
      </c>
      <c r="D433" s="42">
        <v>32.200000000000003</v>
      </c>
      <c r="E433" s="42" t="s">
        <v>46</v>
      </c>
      <c r="H433" s="41" t="s">
        <v>318</v>
      </c>
      <c r="I433" s="39" t="s">
        <v>319</v>
      </c>
      <c r="J433" s="74">
        <v>21.44</v>
      </c>
      <c r="L433">
        <v>37.756330114305214</v>
      </c>
      <c r="M433" s="43">
        <f>5.616*100</f>
        <v>561.59999999999991</v>
      </c>
      <c r="N433" s="1">
        <f>L433*M433/100</f>
        <v>212.03954992193806</v>
      </c>
    </row>
    <row r="434" spans="1:14" x14ac:dyDescent="0.2">
      <c r="B434" s="39" t="s">
        <v>321</v>
      </c>
      <c r="C434" s="42">
        <v>14</v>
      </c>
      <c r="D434" s="42">
        <v>24.1</v>
      </c>
      <c r="E434" s="42" t="s">
        <v>46</v>
      </c>
      <c r="I434" s="39" t="s">
        <v>321</v>
      </c>
      <c r="J434" s="74">
        <v>17.760000000000002</v>
      </c>
      <c r="L434">
        <v>22.701271099073828</v>
      </c>
      <c r="M434" s="43">
        <f>4.43733333333333*100</f>
        <v>443.73333333333295</v>
      </c>
      <c r="N434" s="1">
        <f t="shared" ref="N434:N471" si="10">L434*M434/100</f>
        <v>100.73310695695686</v>
      </c>
    </row>
    <row r="435" spans="1:14" x14ac:dyDescent="0.2">
      <c r="B435" s="39" t="s">
        <v>322</v>
      </c>
      <c r="C435" s="42">
        <v>46</v>
      </c>
      <c r="D435" s="42">
        <v>19.100000000000001</v>
      </c>
      <c r="E435" s="42" t="s">
        <v>47</v>
      </c>
      <c r="I435" s="39" t="s">
        <v>322</v>
      </c>
      <c r="J435" s="74">
        <v>24.93</v>
      </c>
      <c r="L435">
        <v>13.588041453450542</v>
      </c>
      <c r="M435" s="43">
        <f>4.09066666666667*100</f>
        <v>409.066666666667</v>
      </c>
      <c r="N435" s="1">
        <f t="shared" si="10"/>
        <v>55.584148238915056</v>
      </c>
    </row>
    <row r="436" spans="1:14" x14ac:dyDescent="0.2">
      <c r="B436" s="39" t="s">
        <v>323</v>
      </c>
      <c r="C436" s="42">
        <v>3</v>
      </c>
      <c r="D436" s="42">
        <v>17.600000000000001</v>
      </c>
      <c r="E436" s="42" t="s">
        <v>47</v>
      </c>
      <c r="I436" s="39" t="s">
        <v>323</v>
      </c>
      <c r="J436" s="74">
        <v>10.36</v>
      </c>
      <c r="L436">
        <v>9.9155945295481089</v>
      </c>
      <c r="M436" s="43">
        <f>4.22933333333333*100</f>
        <v>422.93333333333305</v>
      </c>
      <c r="N436" s="1">
        <f t="shared" si="10"/>
        <v>41.936354463635446</v>
      </c>
    </row>
    <row r="437" spans="1:14" x14ac:dyDescent="0.2">
      <c r="B437" s="39" t="s">
        <v>324</v>
      </c>
      <c r="C437" s="42">
        <v>18</v>
      </c>
      <c r="D437" s="42">
        <v>29.6</v>
      </c>
      <c r="E437" s="42" t="s">
        <v>46</v>
      </c>
      <c r="I437" s="39" t="s">
        <v>324</v>
      </c>
      <c r="J437" s="74">
        <v>23.76</v>
      </c>
      <c r="L437">
        <v>36.453062331447285</v>
      </c>
      <c r="M437" s="43">
        <f>4.16*100</f>
        <v>416</v>
      </c>
      <c r="N437" s="1">
        <f t="shared" si="10"/>
        <v>151.64473929882072</v>
      </c>
    </row>
    <row r="438" spans="1:14" x14ac:dyDescent="0.2">
      <c r="B438" s="39" t="s">
        <v>325</v>
      </c>
      <c r="C438" s="42">
        <v>43</v>
      </c>
      <c r="D438" s="42">
        <v>30.93</v>
      </c>
      <c r="E438" s="42" t="s">
        <v>46</v>
      </c>
      <c r="I438" s="39" t="s">
        <v>325</v>
      </c>
      <c r="J438" s="74">
        <v>63.82</v>
      </c>
      <c r="L438">
        <v>52.514503758725525</v>
      </c>
      <c r="M438" s="43">
        <f>6.51733333333333*100</f>
        <v>651.73333333333301</v>
      </c>
      <c r="N438" s="1">
        <f t="shared" si="10"/>
        <v>342.25452583020029</v>
      </c>
    </row>
    <row r="439" spans="1:14" x14ac:dyDescent="0.2">
      <c r="B439" s="39" t="s">
        <v>326</v>
      </c>
      <c r="C439" s="42">
        <v>31</v>
      </c>
      <c r="D439" s="44">
        <v>24.47</v>
      </c>
      <c r="E439" s="42" t="s">
        <v>47</v>
      </c>
      <c r="I439" s="39" t="s">
        <v>326</v>
      </c>
      <c r="J439" s="74">
        <v>26.9</v>
      </c>
      <c r="L439">
        <v>31.332314555050765</v>
      </c>
      <c r="M439" s="43">
        <f>7.62666666666667*100</f>
        <v>762.66666666666697</v>
      </c>
      <c r="N439" s="1">
        <f t="shared" si="10"/>
        <v>238.96111900652059</v>
      </c>
    </row>
    <row r="440" spans="1:14" x14ac:dyDescent="0.2">
      <c r="B440" s="39" t="s">
        <v>327</v>
      </c>
      <c r="C440" s="42">
        <v>39</v>
      </c>
      <c r="D440" s="42">
        <v>34.700000000000003</v>
      </c>
      <c r="E440" s="42" t="s">
        <v>46</v>
      </c>
      <c r="I440" s="39" t="s">
        <v>327</v>
      </c>
      <c r="J440" s="74">
        <v>59.98</v>
      </c>
      <c r="L440">
        <v>42.589814202270759</v>
      </c>
      <c r="M440" s="43">
        <f>4.264*100</f>
        <v>426.40000000000003</v>
      </c>
      <c r="N440" s="1">
        <f t="shared" si="10"/>
        <v>181.60296775848252</v>
      </c>
    </row>
    <row r="441" spans="1:14" x14ac:dyDescent="0.2">
      <c r="B441" s="39" t="s">
        <v>328</v>
      </c>
      <c r="C441" s="45">
        <v>13</v>
      </c>
      <c r="D441" s="46">
        <v>18.600000000000001</v>
      </c>
      <c r="E441" s="45" t="s">
        <v>47</v>
      </c>
      <c r="I441" s="39" t="s">
        <v>328</v>
      </c>
      <c r="J441" s="74">
        <v>12.52</v>
      </c>
      <c r="L441">
        <v>17.088866225528008</v>
      </c>
      <c r="M441" s="43">
        <f>1.612*100</f>
        <v>161.20000000000002</v>
      </c>
      <c r="N441" s="1">
        <f t="shared" si="10"/>
        <v>27.547252355551155</v>
      </c>
    </row>
    <row r="442" spans="1:14" x14ac:dyDescent="0.2">
      <c r="B442" s="39" t="s">
        <v>329</v>
      </c>
      <c r="C442" s="42">
        <v>35</v>
      </c>
      <c r="D442" s="42">
        <v>26.91</v>
      </c>
      <c r="E442" s="42" t="s">
        <v>47</v>
      </c>
      <c r="I442" s="39" t="s">
        <v>329</v>
      </c>
      <c r="J442" s="74">
        <v>64.400000000000006</v>
      </c>
      <c r="L442">
        <v>31.844129536690726</v>
      </c>
      <c r="M442" s="43">
        <f>6.63*100</f>
        <v>663</v>
      </c>
      <c r="N442" s="1">
        <f t="shared" si="10"/>
        <v>211.12657882825951</v>
      </c>
    </row>
    <row r="443" spans="1:14" x14ac:dyDescent="0.2">
      <c r="B443" s="39" t="s">
        <v>330</v>
      </c>
      <c r="C443" s="44">
        <v>23</v>
      </c>
      <c r="D443" s="44">
        <v>16</v>
      </c>
      <c r="E443" s="44" t="s">
        <v>46</v>
      </c>
      <c r="I443" s="39" t="s">
        <v>330</v>
      </c>
      <c r="J443" s="74">
        <v>31.4</v>
      </c>
      <c r="L443">
        <v>34.520995757012024</v>
      </c>
      <c r="M443" s="43">
        <f>6.266*100</f>
        <v>626.6</v>
      </c>
      <c r="N443" s="1">
        <f t="shared" si="10"/>
        <v>216.30855941343737</v>
      </c>
    </row>
    <row r="444" spans="1:14" x14ac:dyDescent="0.2">
      <c r="B444" s="39" t="s">
        <v>332</v>
      </c>
      <c r="C444" s="42">
        <v>35</v>
      </c>
      <c r="D444" s="42">
        <v>37.96</v>
      </c>
      <c r="E444" s="42" t="s">
        <v>47</v>
      </c>
      <c r="I444" s="39" t="s">
        <v>332</v>
      </c>
      <c r="J444" s="74">
        <v>9.1140000000000008</v>
      </c>
      <c r="L444">
        <v>18.723675384907299</v>
      </c>
      <c r="M444" s="43">
        <f>4.14266666666667*100</f>
        <v>414.26666666666694</v>
      </c>
      <c r="N444" s="1">
        <f t="shared" si="10"/>
        <v>77.565945894542679</v>
      </c>
    </row>
    <row r="445" spans="1:14" x14ac:dyDescent="0.2">
      <c r="B445" s="39" t="s">
        <v>333</v>
      </c>
      <c r="C445" s="42">
        <v>45</v>
      </c>
      <c r="D445" s="42">
        <v>38.409999999999997</v>
      </c>
      <c r="E445" s="42" t="s">
        <v>46</v>
      </c>
      <c r="I445" s="39" t="s">
        <v>333</v>
      </c>
      <c r="J445" s="74">
        <v>21.45</v>
      </c>
      <c r="L445">
        <v>32.979062672611839</v>
      </c>
      <c r="M445" s="43">
        <f>1.65533333333333*100</f>
        <v>165.53333333333299</v>
      </c>
      <c r="N445" s="1">
        <f t="shared" si="10"/>
        <v>54.591341744063349</v>
      </c>
    </row>
    <row r="446" spans="1:14" x14ac:dyDescent="0.2">
      <c r="B446" s="39" t="s">
        <v>334</v>
      </c>
      <c r="C446" s="42">
        <v>58</v>
      </c>
      <c r="D446" s="42">
        <v>31.07</v>
      </c>
      <c r="E446" s="42" t="s">
        <v>46</v>
      </c>
      <c r="I446" s="39" t="s">
        <v>334</v>
      </c>
      <c r="J446" s="74">
        <v>19.149999999999999</v>
      </c>
      <c r="L446">
        <v>21.718758032301196</v>
      </c>
      <c r="M446" s="43">
        <f>8.14666666666667*100</f>
        <v>814.66666666666697</v>
      </c>
      <c r="N446" s="1">
        <f t="shared" si="10"/>
        <v>176.93548210314714</v>
      </c>
    </row>
    <row r="447" spans="1:14" x14ac:dyDescent="0.2">
      <c r="B447" s="39" t="s">
        <v>335</v>
      </c>
      <c r="C447" s="42">
        <v>26</v>
      </c>
      <c r="D447" s="42">
        <v>34.97</v>
      </c>
      <c r="E447" s="42" t="s">
        <v>47</v>
      </c>
      <c r="I447" s="39" t="s">
        <v>335</v>
      </c>
      <c r="J447" s="74">
        <v>12.39</v>
      </c>
      <c r="L447">
        <v>24.080546985209924</v>
      </c>
      <c r="M447" s="43">
        <f>8.62333333333333*100</f>
        <v>862.33333333333292</v>
      </c>
      <c r="N447" s="1">
        <f t="shared" si="10"/>
        <v>207.65458350246016</v>
      </c>
    </row>
    <row r="448" spans="1:14" x14ac:dyDescent="0.2">
      <c r="B448" s="39" t="s">
        <v>336</v>
      </c>
      <c r="C448" s="42">
        <v>47</v>
      </c>
      <c r="D448" s="42">
        <v>24.86</v>
      </c>
      <c r="E448" s="42" t="s">
        <v>46</v>
      </c>
      <c r="I448" s="39" t="s">
        <v>336</v>
      </c>
      <c r="J448" s="74">
        <v>38.99</v>
      </c>
      <c r="L448">
        <v>12.048079897233807</v>
      </c>
      <c r="M448" s="43">
        <f>0.953333333333333*100</f>
        <v>95.3333333333333</v>
      </c>
      <c r="N448" s="1">
        <f t="shared" si="10"/>
        <v>11.485836168696226</v>
      </c>
    </row>
    <row r="449" spans="2:14" x14ac:dyDescent="0.2">
      <c r="B449" s="39" t="s">
        <v>337</v>
      </c>
      <c r="C449" s="42">
        <v>40</v>
      </c>
      <c r="D449" s="42">
        <v>36.880000000000003</v>
      </c>
      <c r="E449" s="42" t="s">
        <v>46</v>
      </c>
      <c r="I449" s="39" t="s">
        <v>337</v>
      </c>
      <c r="J449" s="74">
        <v>96.87</v>
      </c>
      <c r="L449">
        <v>50.534765444212759</v>
      </c>
      <c r="M449" s="43">
        <f>1.232*100</f>
        <v>123.2</v>
      </c>
      <c r="N449" s="1">
        <f t="shared" si="10"/>
        <v>62.258831027270119</v>
      </c>
    </row>
    <row r="450" spans="2:14" x14ac:dyDescent="0.2">
      <c r="B450" s="39" t="s">
        <v>338</v>
      </c>
      <c r="C450" s="42">
        <v>35</v>
      </c>
      <c r="D450" s="42">
        <v>27.52</v>
      </c>
      <c r="E450" s="42" t="s">
        <v>47</v>
      </c>
      <c r="I450" s="39" t="s">
        <v>338</v>
      </c>
      <c r="J450" s="74">
        <v>94.02</v>
      </c>
      <c r="L450">
        <v>49.621262109412946</v>
      </c>
      <c r="M450" s="43">
        <f>5.09333333333333*100</f>
        <v>509.33333333333303</v>
      </c>
      <c r="N450" s="1">
        <f t="shared" si="10"/>
        <v>252.7376283439431</v>
      </c>
    </row>
    <row r="451" spans="2:14" x14ac:dyDescent="0.2">
      <c r="B451" s="39" t="s">
        <v>340</v>
      </c>
      <c r="C451" s="42">
        <v>25</v>
      </c>
      <c r="D451" s="42">
        <v>23.96</v>
      </c>
      <c r="E451" s="42" t="s">
        <v>47</v>
      </c>
      <c r="I451" s="39" t="s">
        <v>340</v>
      </c>
      <c r="J451" s="74">
        <v>6.75</v>
      </c>
      <c r="L451">
        <v>18.42949147150858</v>
      </c>
      <c r="M451" s="43">
        <f>3.12*100</f>
        <v>312</v>
      </c>
      <c r="N451" s="1">
        <f t="shared" si="10"/>
        <v>57.500013391106769</v>
      </c>
    </row>
    <row r="452" spans="2:14" x14ac:dyDescent="0.2">
      <c r="B452" s="39" t="s">
        <v>341</v>
      </c>
      <c r="C452" s="42">
        <v>23</v>
      </c>
      <c r="D452" s="42">
        <v>34.32</v>
      </c>
      <c r="E452" s="42" t="s">
        <v>46</v>
      </c>
      <c r="I452" s="39" t="s">
        <v>341</v>
      </c>
      <c r="J452" s="74">
        <v>56.11</v>
      </c>
      <c r="L452">
        <v>25.900323623216803</v>
      </c>
      <c r="M452" s="43">
        <f>10.4533333333333*100</f>
        <v>1045.3333333333298</v>
      </c>
      <c r="N452" s="1">
        <f t="shared" si="10"/>
        <v>270.74471627469205</v>
      </c>
    </row>
    <row r="453" spans="2:14" x14ac:dyDescent="0.2">
      <c r="B453" s="39" t="s">
        <v>342</v>
      </c>
      <c r="C453" s="42">
        <v>28</v>
      </c>
      <c r="D453" s="42">
        <v>24.7</v>
      </c>
      <c r="E453" s="42" t="s">
        <v>46</v>
      </c>
      <c r="I453" s="39" t="s">
        <v>342</v>
      </c>
      <c r="J453" s="74">
        <v>52.34</v>
      </c>
      <c r="L453">
        <v>23.028977344105687</v>
      </c>
      <c r="M453" s="43">
        <f>3.86666666666667*100</f>
        <v>386.66666666666697</v>
      </c>
      <c r="N453" s="1">
        <f t="shared" si="10"/>
        <v>89.045379063875387</v>
      </c>
    </row>
    <row r="454" spans="2:14" x14ac:dyDescent="0.2">
      <c r="B454" s="39" t="s">
        <v>343</v>
      </c>
      <c r="C454" s="42">
        <v>55</v>
      </c>
      <c r="D454" s="42">
        <v>38.01</v>
      </c>
      <c r="E454" s="42" t="s">
        <v>46</v>
      </c>
      <c r="I454" s="39" t="s">
        <v>343</v>
      </c>
      <c r="J454" s="74">
        <v>64.27</v>
      </c>
      <c r="L454">
        <v>57.981788134261897</v>
      </c>
      <c r="M454" s="43">
        <f>6.69333333333333*100</f>
        <v>669.33333333333303</v>
      </c>
      <c r="N454" s="1">
        <f t="shared" si="10"/>
        <v>388.09143524532612</v>
      </c>
    </row>
    <row r="455" spans="2:14" x14ac:dyDescent="0.2">
      <c r="B455" s="39" t="s">
        <v>344</v>
      </c>
      <c r="C455" s="42">
        <v>48</v>
      </c>
      <c r="D455" s="42">
        <v>36.44</v>
      </c>
      <c r="E455" s="42" t="s">
        <v>46</v>
      </c>
      <c r="I455" s="39" t="s">
        <v>344</v>
      </c>
      <c r="J455" s="74">
        <v>52.68</v>
      </c>
      <c r="L455">
        <v>44.902116426839164</v>
      </c>
      <c r="M455" s="43">
        <f>6.85333333333333*100</f>
        <v>685.33333333333303</v>
      </c>
      <c r="N455" s="1">
        <f t="shared" si="10"/>
        <v>307.72917124527095</v>
      </c>
    </row>
    <row r="456" spans="2:14" x14ac:dyDescent="0.2">
      <c r="B456" s="39" t="s">
        <v>345</v>
      </c>
      <c r="C456" s="42">
        <v>4</v>
      </c>
      <c r="D456" s="42">
        <v>20.63</v>
      </c>
      <c r="E456" s="42" t="s">
        <v>47</v>
      </c>
      <c r="I456" s="39" t="s">
        <v>345</v>
      </c>
      <c r="J456" s="74">
        <v>17.91</v>
      </c>
      <c r="L456">
        <v>25.8030859307143</v>
      </c>
      <c r="M456" s="43">
        <f>4.05333333333333*100</f>
        <v>405.33333333333303</v>
      </c>
      <c r="N456" s="1">
        <f t="shared" si="10"/>
        <v>104.58850830582854</v>
      </c>
    </row>
    <row r="457" spans="2:14" x14ac:dyDescent="0.2">
      <c r="B457" s="39" t="s">
        <v>346</v>
      </c>
      <c r="C457" s="42">
        <v>51</v>
      </c>
      <c r="D457" s="42">
        <v>28.1</v>
      </c>
      <c r="E457" s="42" t="s">
        <v>46</v>
      </c>
      <c r="I457" s="39" t="s">
        <v>346</v>
      </c>
      <c r="J457" s="74">
        <v>45.76</v>
      </c>
      <c r="L457">
        <v>57.914679899245094</v>
      </c>
      <c r="M457" s="43">
        <f>6.08*100</f>
        <v>608</v>
      </c>
      <c r="N457" s="1">
        <f t="shared" si="10"/>
        <v>352.12125378741018</v>
      </c>
    </row>
    <row r="458" spans="2:14" x14ac:dyDescent="0.2">
      <c r="B458" s="39" t="s">
        <v>347</v>
      </c>
      <c r="C458" s="42">
        <v>31</v>
      </c>
      <c r="D458" s="42">
        <v>36.29</v>
      </c>
      <c r="E458" s="42" t="s">
        <v>47</v>
      </c>
      <c r="I458" s="39" t="s">
        <v>347</v>
      </c>
      <c r="J458" s="74">
        <v>39.39</v>
      </c>
      <c r="L458">
        <v>59.47144598262895</v>
      </c>
      <c r="M458" s="43">
        <f>1.776*100</f>
        <v>177.6</v>
      </c>
      <c r="N458" s="1">
        <f t="shared" si="10"/>
        <v>105.62128806514902</v>
      </c>
    </row>
    <row r="459" spans="2:14" x14ac:dyDescent="0.2">
      <c r="B459" s="39" t="s">
        <v>348</v>
      </c>
      <c r="C459" s="42">
        <v>64</v>
      </c>
      <c r="D459" s="42">
        <v>32.39</v>
      </c>
      <c r="E459" s="42" t="s">
        <v>47</v>
      </c>
      <c r="I459" s="39" t="s">
        <v>348</v>
      </c>
      <c r="J459" s="74">
        <v>47.97</v>
      </c>
      <c r="L459">
        <v>40.537976685862958</v>
      </c>
      <c r="M459" s="43">
        <f>3.54666666666667*100</f>
        <v>354.66666666666697</v>
      </c>
      <c r="N459" s="1">
        <f t="shared" si="10"/>
        <v>143.77469064586074</v>
      </c>
    </row>
    <row r="460" spans="2:14" x14ac:dyDescent="0.2">
      <c r="B460" s="39" t="s">
        <v>349</v>
      </c>
      <c r="C460" s="42">
        <v>51</v>
      </c>
      <c r="D460" s="42">
        <v>33.01</v>
      </c>
      <c r="E460" s="42" t="s">
        <v>46</v>
      </c>
      <c r="I460" s="39" t="s">
        <v>349</v>
      </c>
      <c r="J460" s="74">
        <v>90.64</v>
      </c>
      <c r="L460">
        <v>44.361073251572265</v>
      </c>
      <c r="M460" s="43">
        <f>5.94666666666667*100</f>
        <v>594.66666666666697</v>
      </c>
      <c r="N460" s="1">
        <f t="shared" si="10"/>
        <v>263.80051560268316</v>
      </c>
    </row>
    <row r="461" spans="2:14" x14ac:dyDescent="0.2">
      <c r="B461" s="39" t="s">
        <v>350</v>
      </c>
      <c r="C461" s="42">
        <v>48</v>
      </c>
      <c r="D461" s="42">
        <v>29.45</v>
      </c>
      <c r="E461" s="42" t="s">
        <v>46</v>
      </c>
      <c r="I461" s="39" t="s">
        <v>350</v>
      </c>
      <c r="J461" s="74">
        <v>91.13</v>
      </c>
      <c r="L461">
        <v>35.238464665034513</v>
      </c>
      <c r="M461" s="43">
        <f>4.69333333333333*100</f>
        <v>469.33333333333297</v>
      </c>
      <c r="N461" s="1">
        <f t="shared" si="10"/>
        <v>165.38586082789519</v>
      </c>
    </row>
    <row r="462" spans="2:14" x14ac:dyDescent="0.2">
      <c r="B462" s="39" t="s">
        <v>351</v>
      </c>
      <c r="C462" s="42">
        <v>42</v>
      </c>
      <c r="D462" s="42">
        <v>28.85</v>
      </c>
      <c r="E462" s="42" t="s">
        <v>47</v>
      </c>
      <c r="I462" s="39" t="s">
        <v>351</v>
      </c>
      <c r="J462" s="74">
        <v>66.8</v>
      </c>
      <c r="L462">
        <v>66.097837628077798</v>
      </c>
      <c r="M462" s="43">
        <f>5.54666666666667*100</f>
        <v>554.66666666666708</v>
      </c>
      <c r="N462" s="1">
        <f t="shared" si="10"/>
        <v>366.62267271040508</v>
      </c>
    </row>
    <row r="463" spans="2:14" x14ac:dyDescent="0.2">
      <c r="B463" s="39" t="s">
        <v>352</v>
      </c>
      <c r="C463" s="42">
        <v>21</v>
      </c>
      <c r="D463" s="42">
        <v>30.05</v>
      </c>
      <c r="E463" s="42" t="s">
        <v>46</v>
      </c>
      <c r="I463" s="39" t="s">
        <v>352</v>
      </c>
      <c r="J463" s="74">
        <v>11.76</v>
      </c>
      <c r="L463">
        <v>50.632261729369084</v>
      </c>
      <c r="M463" s="43">
        <f>3.76*100</f>
        <v>376</v>
      </c>
      <c r="N463" s="1">
        <f t="shared" si="10"/>
        <v>190.37730410242776</v>
      </c>
    </row>
    <row r="464" spans="2:14" x14ac:dyDescent="0.2">
      <c r="B464" s="39" t="s">
        <v>353</v>
      </c>
      <c r="C464" s="42">
        <v>38</v>
      </c>
      <c r="D464" s="42">
        <v>24.17</v>
      </c>
      <c r="E464" s="42" t="s">
        <v>47</v>
      </c>
      <c r="I464" s="39" t="s">
        <v>353</v>
      </c>
      <c r="J464" s="74">
        <v>6.641</v>
      </c>
      <c r="L464">
        <v>6.0468711032457465</v>
      </c>
      <c r="M464" s="43">
        <f>1.73333333333333*100</f>
        <v>173.333333333333</v>
      </c>
      <c r="N464" s="1">
        <f t="shared" si="10"/>
        <v>10.48124324562594</v>
      </c>
    </row>
    <row r="465" spans="1:14" x14ac:dyDescent="0.2">
      <c r="B465" s="39" t="s">
        <v>354</v>
      </c>
      <c r="C465" s="42">
        <v>53</v>
      </c>
      <c r="D465" s="42">
        <v>31</v>
      </c>
      <c r="E465" s="42" t="s">
        <v>47</v>
      </c>
      <c r="I465" s="39" t="s">
        <v>354</v>
      </c>
      <c r="J465" s="74">
        <v>48.81</v>
      </c>
      <c r="L465">
        <v>34.682777636775008</v>
      </c>
      <c r="M465" s="43">
        <f>2.16266666666667*100</f>
        <v>216.26666666666699</v>
      </c>
      <c r="N465" s="1">
        <f t="shared" si="10"/>
        <v>75.007287102465526</v>
      </c>
    </row>
    <row r="466" spans="1:14" x14ac:dyDescent="0.2">
      <c r="B466" s="39" t="s">
        <v>355</v>
      </c>
      <c r="C466" s="42">
        <v>49</v>
      </c>
      <c r="D466" s="42">
        <v>30.12</v>
      </c>
      <c r="E466" s="42" t="s">
        <v>47</v>
      </c>
      <c r="I466" s="39" t="s">
        <v>355</v>
      </c>
      <c r="J466" s="74">
        <v>28.55</v>
      </c>
      <c r="L466">
        <v>26.597706926044484</v>
      </c>
      <c r="M466" s="43">
        <f>4.64533333333333*100</f>
        <v>464.53333333333296</v>
      </c>
      <c r="N466" s="1">
        <f t="shared" si="10"/>
        <v>123.55521457378522</v>
      </c>
    </row>
    <row r="467" spans="1:14" x14ac:dyDescent="0.2">
      <c r="B467" s="39" t="s">
        <v>356</v>
      </c>
      <c r="C467" s="42">
        <v>19</v>
      </c>
      <c r="D467" s="42">
        <v>18.010000000000002</v>
      </c>
      <c r="E467" s="42" t="s">
        <v>46</v>
      </c>
      <c r="I467" s="39" t="s">
        <v>356</v>
      </c>
      <c r="J467" s="74">
        <v>27.09</v>
      </c>
      <c r="L467">
        <v>34.986364307010582</v>
      </c>
      <c r="M467" s="43">
        <f>0.976*100</f>
        <v>97.6</v>
      </c>
      <c r="N467" s="1">
        <f t="shared" si="10"/>
        <v>34.146691563642328</v>
      </c>
    </row>
    <row r="468" spans="1:14" x14ac:dyDescent="0.2">
      <c r="B468" s="39" t="s">
        <v>357</v>
      </c>
      <c r="C468" s="42">
        <v>23</v>
      </c>
      <c r="D468" s="42">
        <v>22.5</v>
      </c>
      <c r="E468" s="42" t="s">
        <v>47</v>
      </c>
      <c r="I468" s="39" t="s">
        <v>357</v>
      </c>
      <c r="J468" s="74">
        <v>110.7</v>
      </c>
      <c r="L468">
        <v>27.325335482374072</v>
      </c>
      <c r="M468" s="43">
        <f>0.509333333333333*100</f>
        <v>50.933333333333294</v>
      </c>
      <c r="N468" s="1">
        <f t="shared" si="10"/>
        <v>13.917704205689184</v>
      </c>
    </row>
    <row r="469" spans="1:14" x14ac:dyDescent="0.2">
      <c r="B469" s="39" t="s">
        <v>358</v>
      </c>
      <c r="C469" s="42">
        <v>5</v>
      </c>
      <c r="D469" s="42">
        <v>15.71</v>
      </c>
      <c r="E469" s="42" t="s">
        <v>46</v>
      </c>
      <c r="I469" s="39" t="s">
        <v>358</v>
      </c>
      <c r="J469" s="74">
        <v>9.1769999999999996</v>
      </c>
      <c r="L469">
        <v>22.682938740346586</v>
      </c>
      <c r="M469" s="43">
        <f>7.17333333333333*100</f>
        <v>717.33333333333303</v>
      </c>
      <c r="N469" s="1">
        <f t="shared" si="10"/>
        <v>162.71228056408611</v>
      </c>
    </row>
    <row r="470" spans="1:14" x14ac:dyDescent="0.2">
      <c r="B470" s="39" t="s">
        <v>359</v>
      </c>
      <c r="C470" s="42">
        <v>22</v>
      </c>
      <c r="D470" s="42">
        <v>26.52</v>
      </c>
      <c r="E470" s="42" t="s">
        <v>47</v>
      </c>
      <c r="I470" s="39" t="s">
        <v>359</v>
      </c>
      <c r="J470" s="74">
        <v>108.4</v>
      </c>
      <c r="L470">
        <v>26.603374736989085</v>
      </c>
      <c r="M470" s="43">
        <f>12.61*100</f>
        <v>1261</v>
      </c>
      <c r="N470" s="1">
        <f t="shared" si="10"/>
        <v>335.46855543343236</v>
      </c>
    </row>
    <row r="471" spans="1:14" x14ac:dyDescent="0.2">
      <c r="B471" s="39" t="s">
        <v>360</v>
      </c>
      <c r="C471" s="42">
        <v>29</v>
      </c>
      <c r="D471" s="42">
        <v>31.71</v>
      </c>
      <c r="E471" s="42" t="s">
        <v>46</v>
      </c>
      <c r="I471" s="39" t="s">
        <v>360</v>
      </c>
      <c r="J471" s="1">
        <v>97.26</v>
      </c>
      <c r="L471">
        <v>24.430982613775431</v>
      </c>
      <c r="M471">
        <v>345.33333333333343</v>
      </c>
      <c r="N471" s="1">
        <f t="shared" si="10"/>
        <v>84.368326626237845</v>
      </c>
    </row>
    <row r="475" spans="1:14" x14ac:dyDescent="0.2">
      <c r="B475" s="39"/>
      <c r="I475" s="39"/>
      <c r="J475" t="s">
        <v>481</v>
      </c>
    </row>
    <row r="476" spans="1:14" x14ac:dyDescent="0.2">
      <c r="A476" t="s">
        <v>363</v>
      </c>
      <c r="B476" s="39"/>
      <c r="C476" s="1" t="s">
        <v>315</v>
      </c>
      <c r="D476" s="40" t="s">
        <v>316</v>
      </c>
      <c r="E476" s="1" t="s">
        <v>45</v>
      </c>
      <c r="H476" t="s">
        <v>363</v>
      </c>
      <c r="I476" s="39"/>
      <c r="J476" s="33" t="s">
        <v>483</v>
      </c>
      <c r="L476" t="s">
        <v>484</v>
      </c>
      <c r="M476" t="s">
        <v>485</v>
      </c>
      <c r="N476" t="s">
        <v>486</v>
      </c>
    </row>
    <row r="477" spans="1:14" x14ac:dyDescent="0.2">
      <c r="A477" s="41" t="s">
        <v>361</v>
      </c>
      <c r="B477" s="39" t="s">
        <v>362</v>
      </c>
      <c r="C477" s="42">
        <v>29</v>
      </c>
      <c r="D477" s="42">
        <v>24.5</v>
      </c>
      <c r="E477" s="42" t="s">
        <v>47</v>
      </c>
      <c r="H477" s="41" t="s">
        <v>361</v>
      </c>
      <c r="I477" s="39" t="s">
        <v>362</v>
      </c>
      <c r="J477" s="74">
        <v>23.59</v>
      </c>
      <c r="L477">
        <v>40.189822433421725</v>
      </c>
      <c r="M477" s="43">
        <f>4.12533333333333*100</f>
        <v>412.53333333333302</v>
      </c>
      <c r="N477" s="1">
        <f>L477*M477/100</f>
        <v>165.79641414534228</v>
      </c>
    </row>
    <row r="478" spans="1:14" x14ac:dyDescent="0.2">
      <c r="B478" s="39" t="s">
        <v>364</v>
      </c>
      <c r="C478" s="42">
        <v>24</v>
      </c>
      <c r="D478" s="42">
        <v>31.9</v>
      </c>
      <c r="E478" s="42" t="s">
        <v>46</v>
      </c>
      <c r="I478" s="39" t="s">
        <v>364</v>
      </c>
      <c r="J478" s="74">
        <v>18.850000000000001</v>
      </c>
      <c r="L478">
        <v>36.537198111883633</v>
      </c>
      <c r="M478" s="43">
        <f>5.47733333333333*100</f>
        <v>547.73333333333301</v>
      </c>
      <c r="N478" s="1">
        <f t="shared" ref="N478:N487" si="11">L478*M478/100</f>
        <v>200.12641312482384</v>
      </c>
    </row>
    <row r="479" spans="1:14" x14ac:dyDescent="0.2">
      <c r="B479" s="39" t="s">
        <v>365</v>
      </c>
      <c r="C479" s="42">
        <v>3</v>
      </c>
      <c r="D479" s="42">
        <v>14.9</v>
      </c>
      <c r="E479" s="42" t="s">
        <v>47</v>
      </c>
      <c r="I479" s="39" t="s">
        <v>365</v>
      </c>
      <c r="J479" s="74">
        <v>7.82</v>
      </c>
      <c r="L479">
        <v>26.080975429170977</v>
      </c>
      <c r="M479" s="43">
        <f>4.33333333333333*100</f>
        <v>433.33333333333303</v>
      </c>
      <c r="N479" s="1">
        <f t="shared" si="11"/>
        <v>113.01756019307415</v>
      </c>
    </row>
    <row r="480" spans="1:14" x14ac:dyDescent="0.2">
      <c r="B480" s="39" t="s">
        <v>366</v>
      </c>
      <c r="C480" s="42">
        <v>30</v>
      </c>
      <c r="D480" s="42">
        <v>25.21</v>
      </c>
      <c r="E480" s="42" t="s">
        <v>47</v>
      </c>
      <c r="I480" s="39" t="s">
        <v>366</v>
      </c>
      <c r="J480" s="74">
        <v>3.59</v>
      </c>
      <c r="L480">
        <v>7.2697800935838259</v>
      </c>
      <c r="M480" s="43">
        <f>2.6104*100</f>
        <v>261.03999999999996</v>
      </c>
      <c r="N480" s="1">
        <f t="shared" si="11"/>
        <v>18.977033956291216</v>
      </c>
    </row>
    <row r="481" spans="1:14" x14ac:dyDescent="0.2">
      <c r="B481" s="39" t="s">
        <v>367</v>
      </c>
      <c r="C481" s="42">
        <v>30</v>
      </c>
      <c r="D481" s="42">
        <v>23.7</v>
      </c>
      <c r="E481" s="42" t="s">
        <v>47</v>
      </c>
      <c r="I481" s="39" t="s">
        <v>367</v>
      </c>
      <c r="J481" s="74">
        <v>33.159999999999997</v>
      </c>
      <c r="L481">
        <v>36.680042056316751</v>
      </c>
      <c r="M481" s="43">
        <f>6.79466666666667*100</f>
        <v>679.46666666666692</v>
      </c>
      <c r="N481" s="1">
        <f t="shared" si="11"/>
        <v>249.228659091987</v>
      </c>
    </row>
    <row r="482" spans="1:14" x14ac:dyDescent="0.2">
      <c r="B482" s="39" t="s">
        <v>368</v>
      </c>
      <c r="C482" s="42">
        <v>22</v>
      </c>
      <c r="D482" s="42">
        <v>29.8</v>
      </c>
      <c r="E482" s="42" t="s">
        <v>47</v>
      </c>
      <c r="I482" s="39" t="s">
        <v>368</v>
      </c>
      <c r="J482" s="74">
        <v>62.29</v>
      </c>
      <c r="L482">
        <v>41.380273100618062</v>
      </c>
      <c r="M482" s="43">
        <f>5.78933333333333*100</f>
        <v>578.93333333333294</v>
      </c>
      <c r="N482" s="1">
        <f t="shared" si="11"/>
        <v>239.56419440384468</v>
      </c>
    </row>
    <row r="483" spans="1:14" x14ac:dyDescent="0.2">
      <c r="B483" s="39" t="s">
        <v>369</v>
      </c>
      <c r="C483" s="47">
        <v>18</v>
      </c>
      <c r="D483" s="47">
        <v>24.3</v>
      </c>
      <c r="E483" s="47" t="s">
        <v>47</v>
      </c>
      <c r="I483" s="39" t="s">
        <v>369</v>
      </c>
      <c r="J483" s="74">
        <v>6.6029999999999998</v>
      </c>
      <c r="L483">
        <v>29.995695793098612</v>
      </c>
      <c r="M483" s="43">
        <f>3.003*100</f>
        <v>300.3</v>
      </c>
      <c r="N483" s="1">
        <f t="shared" si="11"/>
        <v>90.077074466675128</v>
      </c>
    </row>
    <row r="484" spans="1:14" x14ac:dyDescent="0.2">
      <c r="B484" s="39" t="s">
        <v>370</v>
      </c>
      <c r="C484" s="47">
        <v>23</v>
      </c>
      <c r="D484" s="47">
        <v>28.6</v>
      </c>
      <c r="E484" s="47" t="s">
        <v>47</v>
      </c>
      <c r="I484" s="39" t="s">
        <v>370</v>
      </c>
      <c r="J484" s="74">
        <v>34.229999999999997</v>
      </c>
      <c r="L484">
        <v>35.070709209734275</v>
      </c>
      <c r="M484" s="43">
        <f>13.52*100</f>
        <v>1352</v>
      </c>
      <c r="N484" s="1">
        <f t="shared" si="11"/>
        <v>474.15598851560736</v>
      </c>
    </row>
    <row r="485" spans="1:14" x14ac:dyDescent="0.2">
      <c r="B485" s="39" t="s">
        <v>372</v>
      </c>
      <c r="C485" s="42">
        <v>30</v>
      </c>
      <c r="D485" s="42">
        <v>26.2</v>
      </c>
      <c r="E485" s="42" t="s">
        <v>47</v>
      </c>
      <c r="I485" s="39" t="s">
        <v>372</v>
      </c>
      <c r="J485" s="74">
        <v>5.609</v>
      </c>
      <c r="L485">
        <v>5.9072664527028182</v>
      </c>
      <c r="M485" s="43">
        <f>4.28133333333333*100</f>
        <v>428.13333333333298</v>
      </c>
      <c r="N485" s="1">
        <f t="shared" si="11"/>
        <v>25.290976772838313</v>
      </c>
    </row>
    <row r="486" spans="1:14" x14ac:dyDescent="0.2">
      <c r="B486" s="39" t="s">
        <v>373</v>
      </c>
      <c r="C486" s="42">
        <v>21</v>
      </c>
      <c r="D486" s="42">
        <v>25.59</v>
      </c>
      <c r="E486" s="42" t="s">
        <v>47</v>
      </c>
      <c r="I486" s="39" t="s">
        <v>373</v>
      </c>
      <c r="J486" s="74">
        <v>5.53</v>
      </c>
      <c r="L486">
        <v>3.7146042669907735</v>
      </c>
      <c r="M486" s="43">
        <f>7.62666666666667*100</f>
        <v>762.66666666666697</v>
      </c>
      <c r="N486" s="1">
        <f t="shared" si="11"/>
        <v>28.330048542916312</v>
      </c>
    </row>
    <row r="487" spans="1:14" x14ac:dyDescent="0.2">
      <c r="B487" s="39" t="s">
        <v>374</v>
      </c>
      <c r="C487" s="42">
        <v>15</v>
      </c>
      <c r="D487" s="42">
        <v>23.59</v>
      </c>
      <c r="E487" s="42" t="s">
        <v>47</v>
      </c>
      <c r="I487" s="39" t="s">
        <v>374</v>
      </c>
      <c r="J487" s="74">
        <v>32.78</v>
      </c>
      <c r="L487">
        <v>22.882280714847116</v>
      </c>
      <c r="M487" s="43">
        <f>9.92*100</f>
        <v>992</v>
      </c>
      <c r="N487" s="1">
        <f t="shared" si="11"/>
        <v>226.99222469128341</v>
      </c>
    </row>
    <row r="488" spans="1:14" x14ac:dyDescent="0.2">
      <c r="B488" s="39" t="s">
        <v>615</v>
      </c>
      <c r="C488" s="42">
        <v>7</v>
      </c>
      <c r="D488" s="42">
        <v>14.9</v>
      </c>
      <c r="E488" s="42" t="s">
        <v>47</v>
      </c>
      <c r="I488" s="39" t="s">
        <v>615</v>
      </c>
      <c r="J488" s="74">
        <v>38.49</v>
      </c>
      <c r="L488">
        <v>30.375991661297334</v>
      </c>
      <c r="M488">
        <v>2420</v>
      </c>
      <c r="N488" s="1">
        <f>L488*M488/100</f>
        <v>735.09899820339547</v>
      </c>
    </row>
    <row r="490" spans="1:14" x14ac:dyDescent="0.2">
      <c r="B490" s="39"/>
      <c r="I490" s="39"/>
      <c r="J490" t="s">
        <v>481</v>
      </c>
    </row>
    <row r="491" spans="1:14" x14ac:dyDescent="0.2">
      <c r="A491" t="s">
        <v>439</v>
      </c>
      <c r="B491" s="39"/>
      <c r="C491" s="1" t="s">
        <v>315</v>
      </c>
      <c r="D491" s="40" t="s">
        <v>316</v>
      </c>
      <c r="E491" s="1" t="s">
        <v>45</v>
      </c>
      <c r="F491" s="1" t="s">
        <v>375</v>
      </c>
      <c r="H491" t="s">
        <v>439</v>
      </c>
      <c r="I491" s="39"/>
      <c r="J491" s="33" t="s">
        <v>483</v>
      </c>
      <c r="L491" t="s">
        <v>484</v>
      </c>
      <c r="M491" t="s">
        <v>485</v>
      </c>
      <c r="N491" t="s">
        <v>486</v>
      </c>
    </row>
    <row r="492" spans="1:14" x14ac:dyDescent="0.2">
      <c r="A492" s="41" t="s">
        <v>234</v>
      </c>
      <c r="B492" s="39" t="s">
        <v>376</v>
      </c>
      <c r="C492" s="42">
        <v>47</v>
      </c>
      <c r="D492" s="42">
        <v>32.200000000000003</v>
      </c>
      <c r="E492" s="42" t="s">
        <v>47</v>
      </c>
      <c r="F492" s="42">
        <v>20</v>
      </c>
      <c r="H492" s="41" t="s">
        <v>234</v>
      </c>
      <c r="I492" s="39" t="s">
        <v>376</v>
      </c>
      <c r="J492" s="74">
        <v>11.38</v>
      </c>
      <c r="L492">
        <v>17.093204831506768</v>
      </c>
      <c r="M492">
        <f>8.112*100</f>
        <v>811.2</v>
      </c>
      <c r="N492" s="1">
        <f>L492*M492/100</f>
        <v>138.6600775931829</v>
      </c>
    </row>
    <row r="493" spans="1:14" x14ac:dyDescent="0.2">
      <c r="B493" s="39" t="s">
        <v>378</v>
      </c>
      <c r="C493" s="42">
        <v>42</v>
      </c>
      <c r="D493" s="42">
        <v>36.799999999999997</v>
      </c>
      <c r="E493" s="42" t="s">
        <v>46</v>
      </c>
      <c r="F493" s="42" t="s">
        <v>379</v>
      </c>
      <c r="I493" s="39" t="s">
        <v>378</v>
      </c>
      <c r="J493" s="74">
        <v>27.61</v>
      </c>
      <c r="L493">
        <v>35.427174201721932</v>
      </c>
      <c r="M493" s="43">
        <f>6.10133333333333*100</f>
        <v>610.13333333333298</v>
      </c>
      <c r="N493" s="1">
        <f t="shared" ref="N493:N516" si="12">L493*M493/100</f>
        <v>216.15299886277262</v>
      </c>
    </row>
    <row r="494" spans="1:14" x14ac:dyDescent="0.2">
      <c r="B494" s="39" t="s">
        <v>380</v>
      </c>
      <c r="C494" s="42">
        <v>28</v>
      </c>
      <c r="D494" s="42">
        <v>41.6</v>
      </c>
      <c r="E494" s="42" t="s">
        <v>46</v>
      </c>
      <c r="F494" s="42">
        <v>5</v>
      </c>
      <c r="I494" s="39" t="s">
        <v>380</v>
      </c>
      <c r="J494" s="74">
        <v>29.78</v>
      </c>
      <c r="L494">
        <v>44.349234527304006</v>
      </c>
      <c r="M494" s="43">
        <f>8.216*100</f>
        <v>821.59999999999991</v>
      </c>
      <c r="N494" s="1">
        <f t="shared" si="12"/>
        <v>364.3733108763297</v>
      </c>
    </row>
    <row r="495" spans="1:14" x14ac:dyDescent="0.2">
      <c r="B495" s="39" t="s">
        <v>381</v>
      </c>
      <c r="C495" s="42">
        <v>59</v>
      </c>
      <c r="D495" s="42">
        <v>38.270000000000003</v>
      </c>
      <c r="E495" s="42" t="s">
        <v>46</v>
      </c>
      <c r="F495" s="42" t="s">
        <v>382</v>
      </c>
      <c r="I495" s="39" t="s">
        <v>381</v>
      </c>
      <c r="J495" s="74">
        <v>22.68</v>
      </c>
      <c r="L495">
        <v>18.2196825098513</v>
      </c>
      <c r="M495" s="43">
        <f>7.00266666666667*100</f>
        <v>700.26666666666699</v>
      </c>
      <c r="N495" s="1">
        <f t="shared" si="12"/>
        <v>127.58636338898543</v>
      </c>
    </row>
    <row r="496" spans="1:14" x14ac:dyDescent="0.2">
      <c r="B496" s="39" t="s">
        <v>383</v>
      </c>
      <c r="C496" s="42">
        <v>56</v>
      </c>
      <c r="D496" s="42">
        <v>26.48</v>
      </c>
      <c r="E496" s="42" t="s">
        <v>47</v>
      </c>
      <c r="F496" s="42" t="s">
        <v>384</v>
      </c>
      <c r="I496" s="39" t="s">
        <v>383</v>
      </c>
      <c r="J496" s="74">
        <v>12.63</v>
      </c>
      <c r="L496">
        <v>12.777156476626311</v>
      </c>
      <c r="M496" s="43">
        <f>15.6*100</f>
        <v>1560</v>
      </c>
      <c r="N496" s="1">
        <f t="shared" si="12"/>
        <v>199.32364103537046</v>
      </c>
    </row>
    <row r="497" spans="2:14" x14ac:dyDescent="0.2">
      <c r="B497" s="39" t="s">
        <v>385</v>
      </c>
      <c r="C497" s="42">
        <v>40</v>
      </c>
      <c r="D497" s="42">
        <v>37.47</v>
      </c>
      <c r="E497" s="42" t="s">
        <v>47</v>
      </c>
      <c r="F497" s="42">
        <v>3</v>
      </c>
      <c r="I497" s="39" t="s">
        <v>385</v>
      </c>
      <c r="J497" s="74">
        <v>13.21</v>
      </c>
      <c r="L497">
        <v>11.7197165259975</v>
      </c>
      <c r="M497" s="43">
        <f>5.96266666666667*100</f>
        <v>596.26666666666699</v>
      </c>
      <c r="N497" s="1">
        <f t="shared" si="12"/>
        <v>69.880763072347804</v>
      </c>
    </row>
    <row r="498" spans="2:14" x14ac:dyDescent="0.2">
      <c r="B498" s="39" t="s">
        <v>386</v>
      </c>
      <c r="C498" s="42">
        <v>55</v>
      </c>
      <c r="D498" s="42">
        <v>17.09</v>
      </c>
      <c r="E498" s="42" t="s">
        <v>47</v>
      </c>
      <c r="F498" s="42">
        <v>16</v>
      </c>
      <c r="I498" s="39" t="s">
        <v>386</v>
      </c>
      <c r="J498" s="74">
        <v>6.25</v>
      </c>
      <c r="L498">
        <v>6.3523219274201068</v>
      </c>
      <c r="M498">
        <v>2903.3333333333335</v>
      </c>
      <c r="N498" s="1">
        <f t="shared" si="12"/>
        <v>184.42907995943045</v>
      </c>
    </row>
    <row r="499" spans="2:14" x14ac:dyDescent="0.2">
      <c r="B499" s="39" t="s">
        <v>387</v>
      </c>
      <c r="C499" s="42">
        <v>52</v>
      </c>
      <c r="D499" s="42">
        <v>28.38</v>
      </c>
      <c r="E499" s="42" t="s">
        <v>46</v>
      </c>
      <c r="F499" s="42">
        <v>10</v>
      </c>
      <c r="I499" s="39" t="s">
        <v>387</v>
      </c>
      <c r="J499" s="74">
        <v>13.44</v>
      </c>
      <c r="L499">
        <v>32.500635664331433</v>
      </c>
      <c r="M499" s="43">
        <f>6*100</f>
        <v>600</v>
      </c>
      <c r="N499" s="1">
        <f t="shared" si="12"/>
        <v>195.00381398598859</v>
      </c>
    </row>
    <row r="500" spans="2:14" x14ac:dyDescent="0.2">
      <c r="B500" s="39" t="s">
        <v>388</v>
      </c>
      <c r="C500" s="42">
        <v>45</v>
      </c>
      <c r="D500" s="42">
        <v>28.91</v>
      </c>
      <c r="E500" s="42" t="s">
        <v>46</v>
      </c>
      <c r="F500" s="42">
        <v>20</v>
      </c>
      <c r="I500" s="39" t="s">
        <v>388</v>
      </c>
      <c r="J500" s="74">
        <v>14.92</v>
      </c>
      <c r="L500">
        <v>29.978687394915298</v>
      </c>
      <c r="M500" s="43">
        <f>1.66933333333333*100</f>
        <v>166.933333333333</v>
      </c>
      <c r="N500" s="1">
        <f t="shared" si="12"/>
        <v>50.044422157911839</v>
      </c>
    </row>
    <row r="501" spans="2:14" x14ac:dyDescent="0.2">
      <c r="B501" s="39" t="s">
        <v>389</v>
      </c>
      <c r="C501" s="42">
        <v>45</v>
      </c>
      <c r="D501" s="42">
        <v>35.619999999999997</v>
      </c>
      <c r="E501" s="42" t="s">
        <v>47</v>
      </c>
      <c r="F501" s="42" t="s">
        <v>390</v>
      </c>
      <c r="I501" s="39" t="s">
        <v>389</v>
      </c>
      <c r="J501" s="74">
        <v>15.5</v>
      </c>
      <c r="L501">
        <v>12.128630717715188</v>
      </c>
      <c r="M501" s="43">
        <f>2.16266666666667*100</f>
        <v>216.26666666666699</v>
      </c>
      <c r="N501" s="1">
        <f t="shared" si="12"/>
        <v>26.230185365512085</v>
      </c>
    </row>
    <row r="502" spans="2:14" x14ac:dyDescent="0.2">
      <c r="B502" s="39" t="s">
        <v>391</v>
      </c>
      <c r="C502" s="42">
        <v>48</v>
      </c>
      <c r="D502" s="42">
        <v>39.78</v>
      </c>
      <c r="E502" s="42" t="s">
        <v>46</v>
      </c>
      <c r="F502" s="42" t="s">
        <v>392</v>
      </c>
      <c r="I502" s="39" t="s">
        <v>391</v>
      </c>
      <c r="J502" s="74">
        <v>40.549999999999997</v>
      </c>
      <c r="L502">
        <v>54.015593849654728</v>
      </c>
      <c r="M502" s="43">
        <f>1.576*100</f>
        <v>157.6</v>
      </c>
      <c r="N502" s="1">
        <f t="shared" si="12"/>
        <v>85.128575907055861</v>
      </c>
    </row>
    <row r="503" spans="2:14" x14ac:dyDescent="0.2">
      <c r="B503" s="39" t="s">
        <v>393</v>
      </c>
      <c r="C503" s="42">
        <v>37</v>
      </c>
      <c r="D503" s="42">
        <v>32.81</v>
      </c>
      <c r="E503" s="42" t="s">
        <v>47</v>
      </c>
      <c r="F503" s="42" t="s">
        <v>394</v>
      </c>
      <c r="I503" s="39" t="s">
        <v>393</v>
      </c>
      <c r="J503" s="74">
        <v>18.23</v>
      </c>
      <c r="L503">
        <v>15.950455821768111</v>
      </c>
      <c r="M503" s="43">
        <f>5.01333333333333*100</f>
        <v>501.33333333333303</v>
      </c>
      <c r="N503" s="1">
        <f t="shared" si="12"/>
        <v>79.964951853130756</v>
      </c>
    </row>
    <row r="504" spans="2:14" x14ac:dyDescent="0.2">
      <c r="B504" s="39" t="s">
        <v>395</v>
      </c>
      <c r="C504" s="42">
        <v>59</v>
      </c>
      <c r="D504" s="42">
        <v>32.229999999999997</v>
      </c>
      <c r="E504" s="42" t="s">
        <v>46</v>
      </c>
      <c r="F504" s="42">
        <v>4</v>
      </c>
      <c r="I504" s="39" t="s">
        <v>395</v>
      </c>
      <c r="J504" s="74">
        <v>50.31</v>
      </c>
      <c r="L504">
        <v>50.645363280899353</v>
      </c>
      <c r="M504" s="43">
        <f>7.46666666666667*100</f>
        <v>746.66666666666708</v>
      </c>
      <c r="N504" s="1">
        <f t="shared" si="12"/>
        <v>378.15204583071534</v>
      </c>
    </row>
    <row r="505" spans="2:14" x14ac:dyDescent="0.2">
      <c r="B505" s="39" t="s">
        <v>396</v>
      </c>
      <c r="C505" s="42">
        <v>50</v>
      </c>
      <c r="D505" s="42">
        <v>35.58</v>
      </c>
      <c r="E505" s="42" t="s">
        <v>46</v>
      </c>
      <c r="F505" s="42" t="s">
        <v>397</v>
      </c>
      <c r="I505" s="39" t="s">
        <v>396</v>
      </c>
      <c r="J505" s="74">
        <v>24.42</v>
      </c>
      <c r="L505">
        <v>23.333396124381384</v>
      </c>
      <c r="M505" s="43">
        <f>2.50933333333333*100</f>
        <v>250.933333333333</v>
      </c>
      <c r="N505" s="1">
        <f t="shared" si="12"/>
        <v>58.551268674780943</v>
      </c>
    </row>
    <row r="506" spans="2:14" x14ac:dyDescent="0.2">
      <c r="B506" s="39" t="s">
        <v>398</v>
      </c>
      <c r="C506" s="42">
        <v>56</v>
      </c>
      <c r="D506" s="42">
        <v>38.700000000000003</v>
      </c>
      <c r="E506" s="42" t="s">
        <v>46</v>
      </c>
      <c r="F506" s="42">
        <v>1</v>
      </c>
      <c r="I506" s="39" t="s">
        <v>398</v>
      </c>
      <c r="J506" s="74">
        <v>21.16</v>
      </c>
      <c r="L506">
        <v>41.216790818088263</v>
      </c>
      <c r="M506" s="43">
        <f>4*100</f>
        <v>400</v>
      </c>
      <c r="N506" s="1">
        <f t="shared" si="12"/>
        <v>164.86716327235305</v>
      </c>
    </row>
    <row r="507" spans="2:14" x14ac:dyDescent="0.2">
      <c r="B507" s="39" t="s">
        <v>399</v>
      </c>
      <c r="C507" s="42">
        <v>41</v>
      </c>
      <c r="D507" s="42">
        <v>28.83</v>
      </c>
      <c r="E507" s="42" t="s">
        <v>47</v>
      </c>
      <c r="F507" s="42" t="s">
        <v>400</v>
      </c>
      <c r="I507" s="39" t="s">
        <v>399</v>
      </c>
      <c r="J507" s="74">
        <v>5.7859999999999996</v>
      </c>
      <c r="L507">
        <v>7.54884419476359</v>
      </c>
      <c r="M507" s="43">
        <f>6.66666666666667*100</f>
        <v>666.66666666666697</v>
      </c>
      <c r="N507" s="1">
        <f t="shared" si="12"/>
        <v>50.325627965090625</v>
      </c>
    </row>
    <row r="508" spans="2:14" x14ac:dyDescent="0.2">
      <c r="B508" s="39" t="s">
        <v>401</v>
      </c>
      <c r="C508" s="42">
        <v>55</v>
      </c>
      <c r="D508" s="42">
        <v>28.12</v>
      </c>
      <c r="E508" s="42" t="s">
        <v>47</v>
      </c>
      <c r="F508" s="42" t="s">
        <v>402</v>
      </c>
      <c r="I508" s="39" t="s">
        <v>401</v>
      </c>
      <c r="J508" s="74">
        <v>46.9</v>
      </c>
      <c r="L508">
        <v>27.200622765315966</v>
      </c>
      <c r="M508" s="43">
        <f>7.38666666666667*100</f>
        <v>738.66666666666697</v>
      </c>
      <c r="N508" s="1">
        <f t="shared" si="12"/>
        <v>200.92193349313402</v>
      </c>
    </row>
    <row r="509" spans="2:14" x14ac:dyDescent="0.2">
      <c r="B509" s="39" t="s">
        <v>403</v>
      </c>
      <c r="C509" s="42">
        <v>42</v>
      </c>
      <c r="D509" s="42">
        <v>33</v>
      </c>
      <c r="E509" s="42" t="s">
        <v>47</v>
      </c>
      <c r="F509" s="42" t="s">
        <v>404</v>
      </c>
      <c r="I509" s="39" t="s">
        <v>403</v>
      </c>
      <c r="J509" s="74">
        <v>4.5389999999999997</v>
      </c>
      <c r="L509">
        <v>10.396119207921094</v>
      </c>
      <c r="M509" s="43">
        <f>10.4533333333333*100</f>
        <v>1045.3333333333298</v>
      </c>
      <c r="N509" s="1">
        <f t="shared" si="12"/>
        <v>108.67409945346813</v>
      </c>
    </row>
    <row r="510" spans="2:14" x14ac:dyDescent="0.2">
      <c r="B510" s="39" t="s">
        <v>405</v>
      </c>
      <c r="C510" s="42">
        <v>59</v>
      </c>
      <c r="D510" s="42">
        <v>29.49</v>
      </c>
      <c r="E510" s="42" t="s">
        <v>46</v>
      </c>
      <c r="F510" s="42" t="s">
        <v>406</v>
      </c>
      <c r="I510" s="39" t="s">
        <v>405</v>
      </c>
      <c r="J510" s="74">
        <v>18.829999999999998</v>
      </c>
      <c r="L510">
        <v>34.79387448079823</v>
      </c>
      <c r="M510" s="43">
        <f>7.70666666666667*100</f>
        <v>770.66666666666697</v>
      </c>
      <c r="N510" s="1">
        <f t="shared" si="12"/>
        <v>268.14479266535182</v>
      </c>
    </row>
    <row r="511" spans="2:14" x14ac:dyDescent="0.2">
      <c r="B511" s="39" t="s">
        <v>407</v>
      </c>
      <c r="C511" s="42">
        <v>46</v>
      </c>
      <c r="D511" s="42">
        <v>28.72</v>
      </c>
      <c r="E511" s="42" t="s">
        <v>47</v>
      </c>
      <c r="F511" s="42" t="s">
        <v>408</v>
      </c>
      <c r="I511" s="39" t="s">
        <v>407</v>
      </c>
      <c r="J511" s="74">
        <v>13.22</v>
      </c>
      <c r="L511">
        <v>13.786985076100557</v>
      </c>
      <c r="M511" s="43">
        <f>5.17333333333333*100</f>
        <v>517.33333333333303</v>
      </c>
      <c r="N511" s="1">
        <f t="shared" si="12"/>
        <v>71.32466946036017</v>
      </c>
    </row>
    <row r="512" spans="2:14" x14ac:dyDescent="0.2">
      <c r="B512" s="39" t="s">
        <v>409</v>
      </c>
      <c r="C512" s="42">
        <v>63</v>
      </c>
      <c r="D512" s="42">
        <v>29.6</v>
      </c>
      <c r="E512" s="42" t="s">
        <v>46</v>
      </c>
      <c r="F512" s="42" t="s">
        <v>390</v>
      </c>
      <c r="I512" s="39" t="s">
        <v>409</v>
      </c>
      <c r="J512" s="74">
        <v>14.9</v>
      </c>
      <c r="L512">
        <v>29.479717059160137</v>
      </c>
      <c r="M512" s="43">
        <f>7.6*100</f>
        <v>760</v>
      </c>
      <c r="N512" s="1">
        <f t="shared" si="12"/>
        <v>224.04584964961705</v>
      </c>
    </row>
    <row r="513" spans="1:14" x14ac:dyDescent="0.2">
      <c r="B513" s="39" t="s">
        <v>410</v>
      </c>
      <c r="C513" s="42">
        <v>47</v>
      </c>
      <c r="D513" s="42">
        <v>30.96</v>
      </c>
      <c r="E513" s="42" t="s">
        <v>47</v>
      </c>
      <c r="F513" s="42" t="s">
        <v>411</v>
      </c>
      <c r="I513" s="39" t="s">
        <v>410</v>
      </c>
      <c r="J513" s="74">
        <v>53.46</v>
      </c>
      <c r="L513">
        <v>61.135108102787456</v>
      </c>
      <c r="M513" s="43">
        <f>3.49333333333333*100</f>
        <v>349.33333333333303</v>
      </c>
      <c r="N513" s="1">
        <f t="shared" si="12"/>
        <v>213.56531097240401</v>
      </c>
    </row>
    <row r="514" spans="1:14" x14ac:dyDescent="0.2">
      <c r="B514" s="39" t="s">
        <v>412</v>
      </c>
      <c r="C514" s="42">
        <v>50</v>
      </c>
      <c r="D514" s="42">
        <v>31.01</v>
      </c>
      <c r="E514" s="42" t="s">
        <v>46</v>
      </c>
      <c r="F514" s="42" t="s">
        <v>413</v>
      </c>
      <c r="I514" s="39" t="s">
        <v>412</v>
      </c>
      <c r="J514" s="74">
        <v>35.380000000000003</v>
      </c>
      <c r="L514">
        <v>48.757059970852538</v>
      </c>
      <c r="M514" s="43">
        <f>8.88*100</f>
        <v>888.00000000000011</v>
      </c>
      <c r="N514" s="1">
        <f t="shared" si="12"/>
        <v>432.96269254117061</v>
      </c>
    </row>
    <row r="515" spans="1:14" x14ac:dyDescent="0.2">
      <c r="B515" s="39" t="s">
        <v>414</v>
      </c>
      <c r="C515" s="42">
        <v>49</v>
      </c>
      <c r="D515" s="42">
        <v>25.42</v>
      </c>
      <c r="E515" s="42" t="s">
        <v>46</v>
      </c>
      <c r="F515" s="42" t="s">
        <v>404</v>
      </c>
      <c r="I515" s="39" t="s">
        <v>414</v>
      </c>
      <c r="J515" s="74">
        <v>38.299999999999997</v>
      </c>
      <c r="L515">
        <v>33.066044123750039</v>
      </c>
      <c r="M515" s="43">
        <f>4.42666666666667*100</f>
        <v>442.66666666666703</v>
      </c>
      <c r="N515" s="1">
        <f t="shared" si="12"/>
        <v>146.37235532113363</v>
      </c>
    </row>
    <row r="516" spans="1:14" x14ac:dyDescent="0.2">
      <c r="B516" s="39" t="s">
        <v>415</v>
      </c>
      <c r="C516" s="42">
        <v>43</v>
      </c>
      <c r="D516" s="42">
        <v>23.48</v>
      </c>
      <c r="E516" s="42" t="s">
        <v>47</v>
      </c>
      <c r="F516" s="42" t="s">
        <v>416</v>
      </c>
      <c r="I516" s="39" t="s">
        <v>415</v>
      </c>
      <c r="J516" s="74">
        <v>9.9649999999999999</v>
      </c>
      <c r="L516">
        <v>23.814617731027059</v>
      </c>
      <c r="M516" s="43">
        <f>1.716*100</f>
        <v>171.6</v>
      </c>
      <c r="N516" s="1">
        <f t="shared" si="12"/>
        <v>40.86588402644243</v>
      </c>
    </row>
    <row r="520" spans="1:14" x14ac:dyDescent="0.2">
      <c r="B520" s="39"/>
      <c r="I520" s="39"/>
      <c r="J520" t="s">
        <v>481</v>
      </c>
    </row>
    <row r="521" spans="1:14" x14ac:dyDescent="0.2">
      <c r="A521" t="s">
        <v>440</v>
      </c>
      <c r="B521" s="39"/>
      <c r="C521" s="1" t="s">
        <v>315</v>
      </c>
      <c r="D521" s="40" t="s">
        <v>316</v>
      </c>
      <c r="E521" s="1" t="s">
        <v>45</v>
      </c>
      <c r="F521" s="1" t="s">
        <v>375</v>
      </c>
      <c r="H521" t="s">
        <v>440</v>
      </c>
      <c r="I521" s="39"/>
      <c r="J521" s="33" t="s">
        <v>483</v>
      </c>
      <c r="L521" t="s">
        <v>484</v>
      </c>
      <c r="M521" t="s">
        <v>485</v>
      </c>
      <c r="N521" t="s">
        <v>486</v>
      </c>
    </row>
    <row r="522" spans="1:14" x14ac:dyDescent="0.2">
      <c r="A522" s="41" t="s">
        <v>419</v>
      </c>
      <c r="B522" s="39" t="s">
        <v>420</v>
      </c>
      <c r="C522" s="42">
        <v>26</v>
      </c>
      <c r="D522" s="42">
        <v>16.399999999999999</v>
      </c>
      <c r="E522" s="42" t="s">
        <v>47</v>
      </c>
      <c r="F522" s="42">
        <v>5</v>
      </c>
      <c r="H522" s="41" t="s">
        <v>419</v>
      </c>
      <c r="I522" s="39" t="s">
        <v>420</v>
      </c>
      <c r="J522" s="74">
        <v>0.8337</v>
      </c>
      <c r="L522">
        <v>0.98658985506282071</v>
      </c>
      <c r="M522" s="43">
        <f>1.96213333333333*100</f>
        <v>196.213333333333</v>
      </c>
      <c r="N522" s="1">
        <f>L522*M522/100</f>
        <v>1.9358208409472593</v>
      </c>
    </row>
    <row r="523" spans="1:14" x14ac:dyDescent="0.2">
      <c r="B523" s="39" t="s">
        <v>422</v>
      </c>
      <c r="C523" s="42">
        <v>29</v>
      </c>
      <c r="D523" s="42">
        <v>22.03</v>
      </c>
      <c r="E523" s="42" t="s">
        <v>47</v>
      </c>
      <c r="F523" s="42">
        <v>7</v>
      </c>
      <c r="I523" s="39" t="s">
        <v>422</v>
      </c>
      <c r="J523" s="74">
        <v>0.2359</v>
      </c>
      <c r="L523">
        <v>0.38515898169870644</v>
      </c>
      <c r="M523">
        <v>592.80000000000007</v>
      </c>
      <c r="N523" s="1">
        <f>L523*M523/100</f>
        <v>2.2832224435099322</v>
      </c>
    </row>
    <row r="524" spans="1:14" x14ac:dyDescent="0.2">
      <c r="B524" s="39" t="s">
        <v>423</v>
      </c>
      <c r="C524" s="42">
        <v>14</v>
      </c>
      <c r="D524" s="42">
        <v>13.2</v>
      </c>
      <c r="E524" s="42" t="s">
        <v>47</v>
      </c>
      <c r="F524" s="42"/>
      <c r="I524" s="39" t="s">
        <v>423</v>
      </c>
      <c r="J524" s="74">
        <v>1.298</v>
      </c>
      <c r="L524">
        <v>3.7307632007781542</v>
      </c>
      <c r="M524" s="43">
        <f>4.056*100</f>
        <v>405.6</v>
      </c>
      <c r="N524" s="1">
        <f t="shared" ref="N524:N530" si="13">L524*M524/100</f>
        <v>15.131975542356194</v>
      </c>
    </row>
    <row r="525" spans="1:14" x14ac:dyDescent="0.2">
      <c r="B525" s="39" t="s">
        <v>424</v>
      </c>
      <c r="C525" s="42">
        <v>12</v>
      </c>
      <c r="D525" s="42">
        <v>15.42</v>
      </c>
      <c r="E525" s="42" t="s">
        <v>46</v>
      </c>
      <c r="F525" s="42">
        <v>3</v>
      </c>
      <c r="I525" s="39" t="s">
        <v>424</v>
      </c>
      <c r="J525" s="74">
        <v>1.296</v>
      </c>
      <c r="L525">
        <v>2.7575991324873912</v>
      </c>
      <c r="M525" s="43">
        <f>4.72*100</f>
        <v>472</v>
      </c>
      <c r="N525" s="1">
        <f t="shared" si="13"/>
        <v>13.015867905340485</v>
      </c>
    </row>
    <row r="526" spans="1:14" x14ac:dyDescent="0.2">
      <c r="B526" s="39" t="s">
        <v>425</v>
      </c>
      <c r="C526" s="42">
        <v>12</v>
      </c>
      <c r="D526" s="42">
        <v>18.5</v>
      </c>
      <c r="E526" s="42" t="s">
        <v>46</v>
      </c>
      <c r="F526" s="42" t="s">
        <v>404</v>
      </c>
      <c r="I526" s="39" t="s">
        <v>425</v>
      </c>
      <c r="J526" s="74">
        <v>4.5060000000000002</v>
      </c>
      <c r="L526">
        <v>33.788634021733642</v>
      </c>
      <c r="M526" s="43">
        <f>6.56*100</f>
        <v>656</v>
      </c>
      <c r="N526" s="1">
        <f t="shared" si="13"/>
        <v>221.6534391825727</v>
      </c>
    </row>
    <row r="527" spans="1:14" x14ac:dyDescent="0.2">
      <c r="B527" s="39" t="s">
        <v>427</v>
      </c>
      <c r="C527" s="42">
        <v>18</v>
      </c>
      <c r="D527" s="42">
        <v>20.65</v>
      </c>
      <c r="E527" s="42" t="s">
        <v>47</v>
      </c>
      <c r="F527" s="42" t="s">
        <v>428</v>
      </c>
      <c r="I527" s="39" t="s">
        <v>427</v>
      </c>
      <c r="J527" s="74">
        <v>1.0129999999999999</v>
      </c>
      <c r="L527">
        <v>0.8208576523405906</v>
      </c>
      <c r="M527" s="43">
        <f>1.85333333333333*100</f>
        <v>185.333333333333</v>
      </c>
      <c r="N527" s="1">
        <f t="shared" si="13"/>
        <v>1.5213228490045585</v>
      </c>
    </row>
    <row r="528" spans="1:14" x14ac:dyDescent="0.2">
      <c r="B528" s="39" t="s">
        <v>429</v>
      </c>
      <c r="C528" s="42">
        <v>9</v>
      </c>
      <c r="D528" s="42">
        <v>15.92</v>
      </c>
      <c r="E528" s="42" t="s">
        <v>47</v>
      </c>
      <c r="F528" s="42" t="s">
        <v>430</v>
      </c>
      <c r="I528" s="39" t="s">
        <v>429</v>
      </c>
      <c r="J528" s="74">
        <v>9.7140000000000004</v>
      </c>
      <c r="L528">
        <v>18.967772596415212</v>
      </c>
      <c r="M528" s="43">
        <f>11.76*100</f>
        <v>1176</v>
      </c>
      <c r="N528" s="1">
        <f t="shared" si="13"/>
        <v>223.0610057338429</v>
      </c>
    </row>
    <row r="529" spans="2:14" x14ac:dyDescent="0.2">
      <c r="B529" s="39" t="s">
        <v>431</v>
      </c>
      <c r="C529" s="42">
        <v>25</v>
      </c>
      <c r="D529" s="42">
        <v>21.35</v>
      </c>
      <c r="E529" s="42" t="s">
        <v>47</v>
      </c>
      <c r="F529" s="42" t="s">
        <v>402</v>
      </c>
      <c r="I529" s="39" t="s">
        <v>431</v>
      </c>
      <c r="J529" s="74">
        <v>2.9060000000000001</v>
      </c>
      <c r="L529">
        <v>9.4546802673927832</v>
      </c>
      <c r="M529" s="43">
        <f>3.28*100</f>
        <v>328</v>
      </c>
      <c r="N529" s="1">
        <f t="shared" si="13"/>
        <v>31.01135127704833</v>
      </c>
    </row>
    <row r="530" spans="2:14" x14ac:dyDescent="0.2">
      <c r="B530" s="39" t="s">
        <v>432</v>
      </c>
      <c r="C530" s="42">
        <v>35</v>
      </c>
      <c r="D530" s="42">
        <v>23.63</v>
      </c>
      <c r="E530" s="42" t="s">
        <v>46</v>
      </c>
      <c r="F530" s="42" t="s">
        <v>433</v>
      </c>
      <c r="I530" s="39" t="s">
        <v>432</v>
      </c>
      <c r="J530" s="74">
        <v>18.510000000000002</v>
      </c>
      <c r="L530">
        <v>17.924950931040183</v>
      </c>
      <c r="M530" s="43">
        <f>1.807*100</f>
        <v>180.7</v>
      </c>
      <c r="N530" s="1">
        <f t="shared" si="13"/>
        <v>32.39038633238961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F486F6-5003-7B4A-9FE9-4D0D0A2D8197}">
  <dimension ref="A1:O722"/>
  <sheetViews>
    <sheetView topLeftCell="A25" zoomScale="70" zoomScaleNormal="70" workbookViewId="0"/>
  </sheetViews>
  <sheetFormatPr baseColWidth="10" defaultRowHeight="16" x14ac:dyDescent="0.2"/>
  <cols>
    <col min="1" max="1" width="13.83203125" customWidth="1"/>
    <col min="2" max="2" width="20.1640625" customWidth="1"/>
  </cols>
  <sheetData>
    <row r="1" spans="1:12" ht="24" x14ac:dyDescent="0.3">
      <c r="A1" s="26" t="s">
        <v>502</v>
      </c>
    </row>
    <row r="2" spans="1:12" x14ac:dyDescent="0.2">
      <c r="A2" t="s">
        <v>503</v>
      </c>
      <c r="B2" t="s">
        <v>504</v>
      </c>
      <c r="C2" s="40" t="s">
        <v>505</v>
      </c>
      <c r="D2" s="40" t="s">
        <v>506</v>
      </c>
      <c r="E2" s="40" t="s">
        <v>316</v>
      </c>
      <c r="J2" t="s">
        <v>504</v>
      </c>
      <c r="K2" s="1" t="s">
        <v>507</v>
      </c>
      <c r="L2" s="1" t="s">
        <v>508</v>
      </c>
    </row>
    <row r="3" spans="1:12" x14ac:dyDescent="0.2">
      <c r="B3" t="s">
        <v>509</v>
      </c>
      <c r="C3" s="42">
        <v>42</v>
      </c>
      <c r="D3" s="42" t="s">
        <v>47</v>
      </c>
      <c r="E3" s="42">
        <v>31</v>
      </c>
      <c r="I3" t="s">
        <v>510</v>
      </c>
      <c r="J3" t="s">
        <v>509</v>
      </c>
      <c r="K3" s="1">
        <v>4.3991346912005005</v>
      </c>
      <c r="L3" s="1">
        <v>1.2227748487131893</v>
      </c>
    </row>
    <row r="4" spans="1:12" x14ac:dyDescent="0.2">
      <c r="B4" t="s">
        <v>511</v>
      </c>
      <c r="C4" s="42">
        <v>26.7</v>
      </c>
      <c r="D4" s="42" t="s">
        <v>47</v>
      </c>
      <c r="E4" s="42">
        <v>20.100000000000001</v>
      </c>
      <c r="I4" t="s">
        <v>510</v>
      </c>
      <c r="J4" t="s">
        <v>511</v>
      </c>
      <c r="K4" s="1">
        <v>2.0594313782461171</v>
      </c>
      <c r="L4" s="1">
        <v>0.59193462076056425</v>
      </c>
    </row>
    <row r="5" spans="1:12" x14ac:dyDescent="0.2">
      <c r="B5" t="s">
        <v>512</v>
      </c>
      <c r="C5" s="42">
        <v>22.1</v>
      </c>
      <c r="D5" s="42" t="s">
        <v>47</v>
      </c>
      <c r="E5" s="42">
        <v>23.9</v>
      </c>
      <c r="I5" t="s">
        <v>510</v>
      </c>
      <c r="J5" t="s">
        <v>512</v>
      </c>
      <c r="K5" s="1">
        <v>1.3241100553915517</v>
      </c>
      <c r="L5" s="1">
        <v>0.39288522078976262</v>
      </c>
    </row>
    <row r="6" spans="1:12" x14ac:dyDescent="0.2">
      <c r="B6" t="s">
        <v>513</v>
      </c>
      <c r="C6" s="42">
        <v>18.600000000000001</v>
      </c>
      <c r="D6" s="42" t="s">
        <v>47</v>
      </c>
      <c r="E6" s="42">
        <v>20.93</v>
      </c>
      <c r="I6" t="s">
        <v>510</v>
      </c>
      <c r="J6" t="s">
        <v>513</v>
      </c>
      <c r="K6" s="1">
        <v>1.6722272678577272</v>
      </c>
      <c r="L6" s="1">
        <v>0.47555743449172938</v>
      </c>
    </row>
    <row r="7" spans="1:12" x14ac:dyDescent="0.2">
      <c r="B7" t="s">
        <v>514</v>
      </c>
      <c r="C7" s="42">
        <v>11.5</v>
      </c>
      <c r="D7" s="42" t="s">
        <v>47</v>
      </c>
      <c r="E7" s="42">
        <v>15.4</v>
      </c>
      <c r="I7" t="s">
        <v>510</v>
      </c>
      <c r="J7" t="s">
        <v>514</v>
      </c>
      <c r="K7" s="1">
        <v>1.5995036624113108</v>
      </c>
      <c r="L7" s="1">
        <v>0.55794546726738736</v>
      </c>
    </row>
    <row r="8" spans="1:12" x14ac:dyDescent="0.2">
      <c r="B8" t="s">
        <v>515</v>
      </c>
      <c r="C8" s="42">
        <v>13</v>
      </c>
      <c r="D8" s="42" t="s">
        <v>47</v>
      </c>
      <c r="E8" s="42">
        <v>35.799999999999997</v>
      </c>
      <c r="I8" t="s">
        <v>510</v>
      </c>
      <c r="J8" t="s">
        <v>515</v>
      </c>
      <c r="K8" s="1">
        <v>0.99130348489283993</v>
      </c>
      <c r="L8" s="1">
        <v>0.83735153802083295</v>
      </c>
    </row>
    <row r="9" spans="1:12" x14ac:dyDescent="0.2">
      <c r="B9" t="s">
        <v>516</v>
      </c>
      <c r="C9" s="42">
        <v>24.2</v>
      </c>
      <c r="D9" s="42" t="s">
        <v>47</v>
      </c>
      <c r="E9" s="42">
        <v>24.8</v>
      </c>
      <c r="I9" t="s">
        <v>510</v>
      </c>
      <c r="J9" t="s">
        <v>516</v>
      </c>
      <c r="K9" s="1">
        <v>2.1089889563859923</v>
      </c>
      <c r="L9" s="1">
        <v>0.62885738631367394</v>
      </c>
    </row>
    <row r="10" spans="1:12" x14ac:dyDescent="0.2">
      <c r="B10" t="s">
        <v>517</v>
      </c>
      <c r="C10" s="42">
        <v>59</v>
      </c>
      <c r="D10" s="42" t="s">
        <v>46</v>
      </c>
      <c r="E10" s="42">
        <v>24.8</v>
      </c>
      <c r="I10" t="s">
        <v>510</v>
      </c>
      <c r="J10" t="s">
        <v>517</v>
      </c>
      <c r="K10" s="1">
        <v>3.9011462185093166</v>
      </c>
      <c r="L10" s="1">
        <v>1.2332030877728006</v>
      </c>
    </row>
    <row r="11" spans="1:12" x14ac:dyDescent="0.2">
      <c r="B11" t="s">
        <v>518</v>
      </c>
      <c r="C11" s="42">
        <v>22</v>
      </c>
      <c r="D11" s="42" t="s">
        <v>47</v>
      </c>
      <c r="E11" s="42">
        <v>26</v>
      </c>
      <c r="I11" t="s">
        <v>510</v>
      </c>
      <c r="J11" t="s">
        <v>518</v>
      </c>
      <c r="K11" s="1">
        <v>1.8757075073694243</v>
      </c>
      <c r="L11" s="1">
        <v>0.61049459899301284</v>
      </c>
    </row>
    <row r="12" spans="1:12" x14ac:dyDescent="0.2">
      <c r="B12" t="s">
        <v>519</v>
      </c>
      <c r="C12" s="42">
        <v>22.7</v>
      </c>
      <c r="D12" s="42" t="s">
        <v>47</v>
      </c>
      <c r="E12" s="42">
        <v>28.9</v>
      </c>
      <c r="I12" t="s">
        <v>510</v>
      </c>
      <c r="J12" t="s">
        <v>519</v>
      </c>
      <c r="K12" s="1">
        <v>1.82679549483787</v>
      </c>
      <c r="L12" s="1">
        <v>0.44414571727329644</v>
      </c>
    </row>
    <row r="13" spans="1:12" x14ac:dyDescent="0.2">
      <c r="B13" t="s">
        <v>520</v>
      </c>
      <c r="C13" s="42">
        <v>31</v>
      </c>
      <c r="D13" s="42" t="s">
        <v>46</v>
      </c>
      <c r="E13" s="42">
        <v>26.9</v>
      </c>
      <c r="I13" t="s">
        <v>510</v>
      </c>
      <c r="J13" t="s">
        <v>520</v>
      </c>
      <c r="K13" s="1">
        <v>2.0513622608374051</v>
      </c>
      <c r="L13" s="1">
        <v>1.2785583653203467</v>
      </c>
    </row>
    <row r="14" spans="1:12" x14ac:dyDescent="0.2">
      <c r="B14" t="s">
        <v>521</v>
      </c>
      <c r="C14" s="42">
        <v>58</v>
      </c>
      <c r="D14" s="42" t="s">
        <v>47</v>
      </c>
      <c r="E14" s="42">
        <v>22.51</v>
      </c>
      <c r="I14" t="s">
        <v>510</v>
      </c>
      <c r="J14" t="s">
        <v>521</v>
      </c>
      <c r="K14" s="1">
        <v>3.4693192029303166</v>
      </c>
      <c r="L14" s="1">
        <v>0.8605395902987345</v>
      </c>
    </row>
    <row r="15" spans="1:12" x14ac:dyDescent="0.2">
      <c r="B15" t="s">
        <v>522</v>
      </c>
      <c r="C15" s="42">
        <v>17.579999999999998</v>
      </c>
      <c r="D15" s="42" t="s">
        <v>46</v>
      </c>
      <c r="E15" s="42">
        <v>24</v>
      </c>
      <c r="I15" t="s">
        <v>510</v>
      </c>
      <c r="J15" t="s">
        <v>522</v>
      </c>
      <c r="K15" s="1">
        <v>1.6169696044060418</v>
      </c>
      <c r="L15" s="1">
        <v>1.0634579850090504</v>
      </c>
    </row>
    <row r="16" spans="1:12" x14ac:dyDescent="0.2">
      <c r="B16" t="s">
        <v>523</v>
      </c>
      <c r="C16" s="42">
        <v>38.659999999999997</v>
      </c>
      <c r="D16" s="42" t="s">
        <v>46</v>
      </c>
      <c r="E16" s="42">
        <v>28.3</v>
      </c>
      <c r="I16" t="s">
        <v>510</v>
      </c>
      <c r="J16" t="s">
        <v>523</v>
      </c>
      <c r="K16" s="1">
        <v>1.5004594754461742</v>
      </c>
      <c r="L16" s="1">
        <v>0.77448231343329677</v>
      </c>
    </row>
    <row r="17" spans="2:12" x14ac:dyDescent="0.2">
      <c r="B17" t="s">
        <v>524</v>
      </c>
      <c r="C17" s="42">
        <v>13.8</v>
      </c>
      <c r="D17" s="42" t="s">
        <v>47</v>
      </c>
      <c r="E17" s="42">
        <v>23.1</v>
      </c>
      <c r="I17" t="s">
        <v>510</v>
      </c>
      <c r="J17" t="s">
        <v>524</v>
      </c>
      <c r="K17" s="1">
        <v>1.6888529532456464</v>
      </c>
      <c r="L17" s="1">
        <v>0.93170614570255783</v>
      </c>
    </row>
    <row r="18" spans="2:12" x14ac:dyDescent="0.2">
      <c r="B18" t="s">
        <v>525</v>
      </c>
      <c r="C18" s="42">
        <v>27</v>
      </c>
      <c r="D18" s="42" t="s">
        <v>47</v>
      </c>
      <c r="E18" s="42">
        <v>29.1</v>
      </c>
      <c r="I18" t="s">
        <v>510</v>
      </c>
      <c r="J18" t="s">
        <v>525</v>
      </c>
      <c r="K18" s="1">
        <v>1.5038213679484957</v>
      </c>
      <c r="L18" s="1">
        <v>0.62456154819648546</v>
      </c>
    </row>
    <row r="19" spans="2:12" x14ac:dyDescent="0.2">
      <c r="B19" t="s">
        <v>526</v>
      </c>
      <c r="C19" s="42">
        <v>17.25</v>
      </c>
      <c r="D19" s="42" t="s">
        <v>47</v>
      </c>
      <c r="E19" s="42">
        <v>20.6</v>
      </c>
      <c r="I19" t="s">
        <v>510</v>
      </c>
      <c r="J19" t="s">
        <v>526</v>
      </c>
      <c r="K19" s="1">
        <v>1.6897030500265438</v>
      </c>
      <c r="L19" s="1">
        <v>1.1264734900211795</v>
      </c>
    </row>
    <row r="20" spans="2:12" x14ac:dyDescent="0.2">
      <c r="B20" s="23" t="s">
        <v>527</v>
      </c>
      <c r="C20" s="42">
        <v>17</v>
      </c>
      <c r="D20" s="42" t="s">
        <v>46</v>
      </c>
      <c r="E20" s="42">
        <v>26.4</v>
      </c>
      <c r="I20" t="s">
        <v>510</v>
      </c>
      <c r="J20" s="23" t="s">
        <v>527</v>
      </c>
      <c r="K20" s="1">
        <v>2.9511978463107944</v>
      </c>
      <c r="L20" s="1">
        <v>0.77586519913460283</v>
      </c>
    </row>
    <row r="21" spans="2:12" x14ac:dyDescent="0.2">
      <c r="B21" t="s">
        <v>528</v>
      </c>
      <c r="C21" s="42">
        <v>13.52</v>
      </c>
      <c r="D21" s="42" t="s">
        <v>46</v>
      </c>
      <c r="E21" s="42">
        <v>15.2</v>
      </c>
      <c r="I21" t="s">
        <v>510</v>
      </c>
      <c r="J21" t="s">
        <v>528</v>
      </c>
      <c r="K21" s="1">
        <v>2.6011775067701435</v>
      </c>
      <c r="L21" s="1">
        <v>0.51855432676880397</v>
      </c>
    </row>
    <row r="22" spans="2:12" x14ac:dyDescent="0.2">
      <c r="B22" t="s">
        <v>529</v>
      </c>
      <c r="C22" s="42">
        <v>18.690000000000001</v>
      </c>
      <c r="D22" s="42" t="s">
        <v>46</v>
      </c>
      <c r="E22" s="42">
        <v>20</v>
      </c>
      <c r="I22" t="s">
        <v>510</v>
      </c>
      <c r="J22" t="s">
        <v>529</v>
      </c>
      <c r="K22" s="1">
        <v>2.6336845356275882</v>
      </c>
      <c r="L22" s="1">
        <v>0.61529112333201397</v>
      </c>
    </row>
    <row r="23" spans="2:12" x14ac:dyDescent="0.2">
      <c r="B23" t="s">
        <v>530</v>
      </c>
      <c r="C23" s="42">
        <v>12.85</v>
      </c>
      <c r="D23" s="42" t="s">
        <v>47</v>
      </c>
      <c r="E23" s="42">
        <v>15.8</v>
      </c>
      <c r="I23" t="s">
        <v>510</v>
      </c>
      <c r="J23" t="s">
        <v>530</v>
      </c>
      <c r="K23" s="1">
        <v>1.9938004421532021</v>
      </c>
      <c r="L23" s="1">
        <v>0.94514783187511564</v>
      </c>
    </row>
    <row r="24" spans="2:12" x14ac:dyDescent="0.2">
      <c r="B24" t="s">
        <v>531</v>
      </c>
      <c r="C24" s="42">
        <v>18.72</v>
      </c>
      <c r="D24" s="42" t="s">
        <v>47</v>
      </c>
      <c r="E24" s="42">
        <v>25.8</v>
      </c>
      <c r="I24" t="s">
        <v>510</v>
      </c>
      <c r="J24" t="s">
        <v>531</v>
      </c>
      <c r="K24" s="1">
        <v>1.0455833819580593</v>
      </c>
      <c r="L24" s="1">
        <v>0.26913136198888449</v>
      </c>
    </row>
    <row r="25" spans="2:12" x14ac:dyDescent="0.2">
      <c r="B25" t="s">
        <v>532</v>
      </c>
      <c r="C25" s="42">
        <v>18.84</v>
      </c>
      <c r="D25" s="42" t="s">
        <v>47</v>
      </c>
      <c r="E25" s="42">
        <v>17.7</v>
      </c>
      <c r="I25" t="s">
        <v>510</v>
      </c>
      <c r="J25" t="s">
        <v>532</v>
      </c>
      <c r="K25" s="1">
        <v>2.6812752450287416</v>
      </c>
      <c r="L25" s="1">
        <v>1.2927585774326991</v>
      </c>
    </row>
    <row r="26" spans="2:12" x14ac:dyDescent="0.2">
      <c r="B26" t="s">
        <v>533</v>
      </c>
      <c r="C26" s="42">
        <v>20</v>
      </c>
      <c r="D26" s="42" t="s">
        <v>46</v>
      </c>
      <c r="E26" s="42">
        <v>25.6</v>
      </c>
      <c r="I26" t="s">
        <v>510</v>
      </c>
      <c r="J26" t="s">
        <v>533</v>
      </c>
      <c r="K26" s="1">
        <v>1.5455672051443328</v>
      </c>
      <c r="L26" s="1">
        <v>0.46305701209785893</v>
      </c>
    </row>
    <row r="27" spans="2:12" x14ac:dyDescent="0.2">
      <c r="K27" s="1"/>
      <c r="L27" s="1"/>
    </row>
    <row r="28" spans="2:12" x14ac:dyDescent="0.2">
      <c r="K28" s="1"/>
      <c r="L28" s="1"/>
    </row>
    <row r="29" spans="2:12" x14ac:dyDescent="0.2">
      <c r="B29" t="s">
        <v>534</v>
      </c>
      <c r="C29" s="40" t="s">
        <v>505</v>
      </c>
      <c r="D29" s="40" t="s">
        <v>506</v>
      </c>
      <c r="E29" s="40" t="s">
        <v>316</v>
      </c>
      <c r="F29" s="40" t="s">
        <v>375</v>
      </c>
      <c r="J29" t="s">
        <v>534</v>
      </c>
      <c r="K29" s="1" t="s">
        <v>507</v>
      </c>
      <c r="L29" s="1" t="s">
        <v>508</v>
      </c>
    </row>
    <row r="30" spans="2:12" x14ac:dyDescent="0.2">
      <c r="B30" t="s">
        <v>535</v>
      </c>
      <c r="C30" s="42">
        <v>57</v>
      </c>
      <c r="D30" s="42" t="s">
        <v>47</v>
      </c>
      <c r="E30" s="42">
        <v>32.299999999999997</v>
      </c>
      <c r="F30" s="42">
        <v>10</v>
      </c>
      <c r="I30" t="s">
        <v>234</v>
      </c>
      <c r="J30" t="s">
        <v>535</v>
      </c>
      <c r="K30" s="1">
        <v>0.60574319224259732</v>
      </c>
      <c r="L30" s="1">
        <v>0.50797458132010842</v>
      </c>
    </row>
    <row r="31" spans="2:12" x14ac:dyDescent="0.2">
      <c r="B31" t="s">
        <v>536</v>
      </c>
      <c r="C31" s="42">
        <v>18.600000000000001</v>
      </c>
      <c r="D31" s="42" t="s">
        <v>47</v>
      </c>
      <c r="E31" s="42">
        <v>36.6</v>
      </c>
      <c r="F31" s="42">
        <v>3</v>
      </c>
      <c r="I31" t="s">
        <v>234</v>
      </c>
      <c r="J31" t="s">
        <v>536</v>
      </c>
      <c r="K31" s="1">
        <v>1.788885984938511</v>
      </c>
      <c r="L31" s="1">
        <v>0.57551689723376831</v>
      </c>
    </row>
    <row r="32" spans="2:12" x14ac:dyDescent="0.2">
      <c r="B32" t="s">
        <v>537</v>
      </c>
      <c r="C32" s="42">
        <v>20</v>
      </c>
      <c r="D32" s="42" t="s">
        <v>47</v>
      </c>
      <c r="E32" s="42">
        <v>37.799999999999997</v>
      </c>
      <c r="I32" t="s">
        <v>234</v>
      </c>
      <c r="J32" t="s">
        <v>537</v>
      </c>
      <c r="K32" s="1">
        <v>1.8003292481277768</v>
      </c>
      <c r="L32" s="1">
        <v>0.59020691257071234</v>
      </c>
    </row>
    <row r="33" spans="2:12" x14ac:dyDescent="0.2">
      <c r="B33" t="s">
        <v>538</v>
      </c>
      <c r="C33" s="42">
        <v>55</v>
      </c>
      <c r="D33" s="42" t="s">
        <v>47</v>
      </c>
      <c r="E33" s="42">
        <v>29.4</v>
      </c>
      <c r="F33" s="42">
        <v>6</v>
      </c>
      <c r="I33" t="s">
        <v>234</v>
      </c>
      <c r="J33" t="s">
        <v>538</v>
      </c>
      <c r="K33" s="1">
        <v>1.3300812835582752</v>
      </c>
      <c r="L33" s="1">
        <v>0.43546575402729859</v>
      </c>
    </row>
    <row r="34" spans="2:12" x14ac:dyDescent="0.2">
      <c r="B34" t="s">
        <v>539</v>
      </c>
      <c r="C34" s="42">
        <v>47</v>
      </c>
      <c r="D34" s="42" t="s">
        <v>47</v>
      </c>
      <c r="E34" s="42">
        <v>28.1</v>
      </c>
      <c r="F34" s="42">
        <v>10</v>
      </c>
      <c r="I34" t="s">
        <v>234</v>
      </c>
      <c r="J34" t="s">
        <v>539</v>
      </c>
      <c r="K34" s="1">
        <v>0.75588032577506059</v>
      </c>
      <c r="L34" s="1">
        <v>0.23994815340678211</v>
      </c>
    </row>
    <row r="35" spans="2:12" x14ac:dyDescent="0.2">
      <c r="B35" t="s">
        <v>540</v>
      </c>
      <c r="C35" s="42">
        <v>33.200000000000003</v>
      </c>
      <c r="D35" s="42" t="s">
        <v>47</v>
      </c>
      <c r="E35" s="42">
        <v>30.2</v>
      </c>
      <c r="F35" s="42">
        <v>17</v>
      </c>
      <c r="I35" t="s">
        <v>234</v>
      </c>
      <c r="J35" t="s">
        <v>540</v>
      </c>
      <c r="K35" s="1">
        <v>0.32022997551972082</v>
      </c>
      <c r="L35" s="1">
        <v>0.19661195470903184</v>
      </c>
    </row>
    <row r="36" spans="2:12" x14ac:dyDescent="0.2">
      <c r="B36" t="s">
        <v>541</v>
      </c>
      <c r="C36" s="42">
        <v>42.8</v>
      </c>
      <c r="D36" s="42" t="s">
        <v>47</v>
      </c>
      <c r="E36" s="42">
        <v>31</v>
      </c>
      <c r="F36" s="42">
        <v>2</v>
      </c>
      <c r="I36" t="s">
        <v>234</v>
      </c>
      <c r="J36" t="s">
        <v>541</v>
      </c>
      <c r="K36" s="1">
        <v>2.0891957328309463</v>
      </c>
      <c r="L36" s="1">
        <v>0.86173476196896959</v>
      </c>
    </row>
    <row r="37" spans="2:12" x14ac:dyDescent="0.2">
      <c r="B37" t="s">
        <v>542</v>
      </c>
      <c r="C37" s="42">
        <v>39.299999999999997</v>
      </c>
      <c r="D37" s="42" t="s">
        <v>46</v>
      </c>
      <c r="E37" s="42">
        <v>29.1</v>
      </c>
      <c r="F37" s="42">
        <v>16</v>
      </c>
      <c r="I37" t="s">
        <v>234</v>
      </c>
      <c r="J37" t="s">
        <v>542</v>
      </c>
      <c r="K37" s="1">
        <v>2.136011214009947</v>
      </c>
      <c r="L37" s="1">
        <v>0.61762777929875168</v>
      </c>
    </row>
    <row r="38" spans="2:12" x14ac:dyDescent="0.2">
      <c r="B38" t="s">
        <v>543</v>
      </c>
      <c r="C38" s="42">
        <v>48.5</v>
      </c>
      <c r="D38" s="42" t="s">
        <v>46</v>
      </c>
      <c r="E38" s="42">
        <v>36.1</v>
      </c>
      <c r="F38" s="42">
        <v>26</v>
      </c>
      <c r="I38" t="s">
        <v>234</v>
      </c>
      <c r="J38" t="s">
        <v>543</v>
      </c>
      <c r="K38" s="1">
        <v>2.0725821454195446</v>
      </c>
      <c r="L38" s="1">
        <v>0.64023286310009353</v>
      </c>
    </row>
    <row r="39" spans="2:12" x14ac:dyDescent="0.2">
      <c r="B39" t="s">
        <v>544</v>
      </c>
      <c r="C39" s="42">
        <v>47.4</v>
      </c>
      <c r="D39" s="42" t="s">
        <v>47</v>
      </c>
      <c r="E39" s="42">
        <v>29.5</v>
      </c>
      <c r="F39" s="42">
        <v>13</v>
      </c>
      <c r="I39" t="s">
        <v>234</v>
      </c>
      <c r="J39" t="s">
        <v>544</v>
      </c>
      <c r="K39" s="1">
        <v>3.006027394291126</v>
      </c>
      <c r="L39" s="1">
        <v>1.5007833009975511</v>
      </c>
    </row>
    <row r="40" spans="2:12" x14ac:dyDescent="0.2">
      <c r="B40" t="s">
        <v>545</v>
      </c>
      <c r="C40" s="42">
        <v>57</v>
      </c>
      <c r="D40" s="42" t="s">
        <v>46</v>
      </c>
      <c r="E40" s="42">
        <v>29.6</v>
      </c>
      <c r="F40" s="42">
        <v>10</v>
      </c>
      <c r="I40" t="s">
        <v>234</v>
      </c>
      <c r="J40" t="s">
        <v>545</v>
      </c>
      <c r="K40" s="1">
        <v>1.5603429174741745</v>
      </c>
      <c r="L40" s="1">
        <v>0.82658578361662127</v>
      </c>
    </row>
    <row r="41" spans="2:12" x14ac:dyDescent="0.2">
      <c r="B41" t="s">
        <v>546</v>
      </c>
      <c r="C41" s="42">
        <v>48</v>
      </c>
      <c r="D41" s="42" t="s">
        <v>47</v>
      </c>
      <c r="E41" s="42">
        <v>29.5</v>
      </c>
      <c r="F41" s="42">
        <v>10</v>
      </c>
      <c r="I41" t="s">
        <v>234</v>
      </c>
      <c r="J41" t="s">
        <v>546</v>
      </c>
      <c r="K41" s="1">
        <v>0.84390851990787719</v>
      </c>
      <c r="L41" s="1">
        <v>0.59107582151644544</v>
      </c>
    </row>
    <row r="42" spans="2:12" x14ac:dyDescent="0.2">
      <c r="B42" t="s">
        <v>547</v>
      </c>
      <c r="C42" s="42">
        <v>56</v>
      </c>
      <c r="D42" s="42" t="s">
        <v>46</v>
      </c>
      <c r="E42" s="42">
        <v>28.1</v>
      </c>
      <c r="F42" s="42">
        <v>17</v>
      </c>
      <c r="I42" t="s">
        <v>234</v>
      </c>
      <c r="J42" t="s">
        <v>547</v>
      </c>
      <c r="K42" s="1">
        <v>6.1638660055370282</v>
      </c>
      <c r="L42" s="1">
        <v>0.91273443360816775</v>
      </c>
    </row>
    <row r="43" spans="2:12" x14ac:dyDescent="0.2">
      <c r="B43" t="s">
        <v>548</v>
      </c>
      <c r="C43" s="42">
        <v>13</v>
      </c>
      <c r="D43" s="42" t="s">
        <v>46</v>
      </c>
      <c r="E43" s="42">
        <v>34.1</v>
      </c>
      <c r="F43" s="42">
        <v>1</v>
      </c>
      <c r="I43" t="s">
        <v>234</v>
      </c>
      <c r="J43" t="s">
        <v>548</v>
      </c>
      <c r="K43" s="1">
        <v>2.0181637629793134</v>
      </c>
      <c r="L43" s="1">
        <v>0.72182633793824602</v>
      </c>
    </row>
    <row r="44" spans="2:12" x14ac:dyDescent="0.2">
      <c r="B44" t="s">
        <v>549</v>
      </c>
      <c r="C44" s="42">
        <v>53</v>
      </c>
      <c r="D44" s="42" t="s">
        <v>47</v>
      </c>
      <c r="E44" s="42">
        <v>29.6</v>
      </c>
      <c r="F44" s="42">
        <v>20</v>
      </c>
      <c r="I44" t="s">
        <v>234</v>
      </c>
      <c r="J44" t="s">
        <v>549</v>
      </c>
      <c r="K44" s="1">
        <v>1.7118928144219054</v>
      </c>
      <c r="L44" s="1">
        <v>0.45447119720508877</v>
      </c>
    </row>
    <row r="45" spans="2:12" x14ac:dyDescent="0.2">
      <c r="K45" s="1"/>
      <c r="L45" s="1"/>
    </row>
    <row r="46" spans="2:12" x14ac:dyDescent="0.2">
      <c r="K46" s="1"/>
      <c r="L46" s="1"/>
    </row>
    <row r="47" spans="2:12" x14ac:dyDescent="0.2">
      <c r="B47" t="s">
        <v>550</v>
      </c>
      <c r="C47" s="40" t="s">
        <v>505</v>
      </c>
      <c r="D47" s="40" t="s">
        <v>506</v>
      </c>
      <c r="E47" s="40" t="s">
        <v>316</v>
      </c>
      <c r="F47" s="40" t="s">
        <v>375</v>
      </c>
      <c r="J47" t="s">
        <v>550</v>
      </c>
      <c r="K47" s="1" t="s">
        <v>507</v>
      </c>
      <c r="L47" s="1" t="s">
        <v>508</v>
      </c>
    </row>
    <row r="48" spans="2:12" x14ac:dyDescent="0.2">
      <c r="B48" t="s">
        <v>551</v>
      </c>
      <c r="C48" s="42">
        <v>18.760000000000002</v>
      </c>
      <c r="D48" s="42" t="s">
        <v>46</v>
      </c>
      <c r="E48" s="42">
        <v>25.03</v>
      </c>
      <c r="F48" s="42">
        <v>2</v>
      </c>
      <c r="I48" t="s">
        <v>419</v>
      </c>
      <c r="J48" t="s">
        <v>551</v>
      </c>
      <c r="K48" s="1">
        <v>0.71476262293713699</v>
      </c>
      <c r="L48" s="1">
        <v>0.20369018722523044</v>
      </c>
    </row>
    <row r="49" spans="2:12" x14ac:dyDescent="0.2">
      <c r="B49" t="s">
        <v>552</v>
      </c>
      <c r="C49" s="42">
        <v>28.7</v>
      </c>
      <c r="D49" s="42" t="s">
        <v>46</v>
      </c>
      <c r="E49" s="42">
        <v>23.4</v>
      </c>
      <c r="F49" s="42">
        <v>12</v>
      </c>
      <c r="I49" t="s">
        <v>419</v>
      </c>
      <c r="J49" t="s">
        <v>552</v>
      </c>
      <c r="K49" s="1">
        <v>0.25437557824946788</v>
      </c>
      <c r="L49" s="1">
        <v>4.6720391951413184E-2</v>
      </c>
    </row>
    <row r="50" spans="2:12" x14ac:dyDescent="0.2">
      <c r="B50" t="s">
        <v>553</v>
      </c>
      <c r="C50" s="42">
        <v>22.6</v>
      </c>
      <c r="D50" s="42" t="s">
        <v>46</v>
      </c>
      <c r="E50" s="42">
        <v>21.6</v>
      </c>
      <c r="F50" s="42">
        <v>7</v>
      </c>
      <c r="I50" t="s">
        <v>419</v>
      </c>
      <c r="J50" t="s">
        <v>553</v>
      </c>
      <c r="K50" s="1">
        <v>0.35691857106398528</v>
      </c>
      <c r="L50" s="1">
        <v>0.14497756299620299</v>
      </c>
    </row>
    <row r="51" spans="2:12" x14ac:dyDescent="0.2">
      <c r="B51" t="s">
        <v>554</v>
      </c>
      <c r="C51" s="42">
        <v>13</v>
      </c>
      <c r="D51" s="42" t="s">
        <v>47</v>
      </c>
      <c r="E51" s="42">
        <v>17.36</v>
      </c>
      <c r="F51" s="42">
        <v>0</v>
      </c>
      <c r="I51" t="s">
        <v>419</v>
      </c>
      <c r="J51" t="s">
        <v>554</v>
      </c>
      <c r="K51" s="1">
        <v>1.0938635810367858</v>
      </c>
      <c r="L51" s="1">
        <v>0.16937472230425682</v>
      </c>
    </row>
    <row r="52" spans="2:12" x14ac:dyDescent="0.2">
      <c r="B52" t="s">
        <v>555</v>
      </c>
      <c r="C52" s="42">
        <v>11</v>
      </c>
      <c r="D52" s="42" t="s">
        <v>47</v>
      </c>
      <c r="E52" s="42">
        <v>12.85</v>
      </c>
      <c r="F52" s="42">
        <v>8</v>
      </c>
      <c r="I52" t="s">
        <v>419</v>
      </c>
      <c r="J52" t="s">
        <v>555</v>
      </c>
      <c r="K52" s="1">
        <v>8.4804009758980281E-2</v>
      </c>
      <c r="L52" s="1">
        <v>0</v>
      </c>
    </row>
    <row r="53" spans="2:12" x14ac:dyDescent="0.2">
      <c r="B53" t="s">
        <v>556</v>
      </c>
      <c r="C53" s="42">
        <v>39.01</v>
      </c>
      <c r="D53" s="42" t="s">
        <v>46</v>
      </c>
      <c r="E53" s="42">
        <v>35</v>
      </c>
      <c r="F53" s="42">
        <v>10</v>
      </c>
      <c r="I53" t="s">
        <v>419</v>
      </c>
      <c r="J53" t="s">
        <v>556</v>
      </c>
      <c r="K53" s="1">
        <v>0.21319211188544007</v>
      </c>
      <c r="L53" s="1">
        <v>0</v>
      </c>
    </row>
    <row r="54" spans="2:12" x14ac:dyDescent="0.2">
      <c r="B54" t="s">
        <v>557</v>
      </c>
      <c r="C54" s="42">
        <v>26</v>
      </c>
      <c r="D54" s="42" t="s">
        <v>47</v>
      </c>
      <c r="E54" s="42">
        <v>21.8</v>
      </c>
      <c r="F54" s="42">
        <v>15</v>
      </c>
      <c r="I54" t="s">
        <v>419</v>
      </c>
      <c r="J54" t="s">
        <v>557</v>
      </c>
      <c r="K54" s="1">
        <v>0.3420965736083717</v>
      </c>
      <c r="L54" s="1">
        <v>0</v>
      </c>
    </row>
    <row r="55" spans="2:12" x14ac:dyDescent="0.2">
      <c r="B55" t="s">
        <v>558</v>
      </c>
      <c r="C55" s="42">
        <v>12.5</v>
      </c>
      <c r="D55" s="42" t="s">
        <v>46</v>
      </c>
      <c r="E55" s="42">
        <v>16.600000000000001</v>
      </c>
      <c r="F55" s="42">
        <v>2</v>
      </c>
      <c r="I55" t="s">
        <v>419</v>
      </c>
      <c r="J55" t="s">
        <v>558</v>
      </c>
      <c r="K55" s="1">
        <v>9.9328236774097356E-2</v>
      </c>
      <c r="L55" s="1">
        <v>4.3592911153371952E-2</v>
      </c>
    </row>
    <row r="56" spans="2:12" x14ac:dyDescent="0.2">
      <c r="B56" t="s">
        <v>559</v>
      </c>
      <c r="C56" s="42">
        <v>23.1</v>
      </c>
      <c r="D56" s="42" t="s">
        <v>47</v>
      </c>
      <c r="E56" s="42">
        <v>28.4</v>
      </c>
      <c r="F56" s="42">
        <v>0.43</v>
      </c>
      <c r="I56" t="s">
        <v>419</v>
      </c>
      <c r="J56" t="s">
        <v>559</v>
      </c>
      <c r="K56" s="1">
        <v>1.903881961973843</v>
      </c>
      <c r="L56" s="1">
        <v>0.28883412176697509</v>
      </c>
    </row>
    <row r="57" spans="2:12" x14ac:dyDescent="0.2">
      <c r="B57" t="s">
        <v>560</v>
      </c>
      <c r="C57" s="42">
        <v>30.49</v>
      </c>
      <c r="D57" s="42" t="s">
        <v>46</v>
      </c>
      <c r="E57" s="42">
        <v>30.1</v>
      </c>
      <c r="F57" s="42">
        <v>0</v>
      </c>
      <c r="I57" t="s">
        <v>419</v>
      </c>
      <c r="J57" t="s">
        <v>560</v>
      </c>
      <c r="K57" s="1">
        <v>1.7016929771300084</v>
      </c>
      <c r="L57" s="1">
        <v>0.62169693771403733</v>
      </c>
    </row>
    <row r="58" spans="2:12" x14ac:dyDescent="0.2">
      <c r="B58" t="s">
        <v>561</v>
      </c>
      <c r="C58" s="42">
        <v>28</v>
      </c>
      <c r="D58" s="42" t="s">
        <v>47</v>
      </c>
      <c r="E58" s="42">
        <v>24.9</v>
      </c>
      <c r="F58" s="42">
        <v>10</v>
      </c>
      <c r="I58" t="s">
        <v>419</v>
      </c>
      <c r="J58" t="s">
        <v>561</v>
      </c>
      <c r="K58" s="1">
        <v>0.15802540075569846</v>
      </c>
      <c r="L58" s="1">
        <v>2.5062656641604005E-2</v>
      </c>
    </row>
    <row r="59" spans="2:12" x14ac:dyDescent="0.2">
      <c r="B59" t="s">
        <v>562</v>
      </c>
      <c r="C59" s="42">
        <v>14</v>
      </c>
      <c r="D59" s="42" t="s">
        <v>46</v>
      </c>
      <c r="E59" s="42">
        <v>24.3</v>
      </c>
      <c r="F59" s="42">
        <v>2</v>
      </c>
      <c r="I59" t="s">
        <v>419</v>
      </c>
      <c r="J59" t="s">
        <v>562</v>
      </c>
      <c r="K59" s="1">
        <v>6.2640861762998809E-2</v>
      </c>
      <c r="L59" s="1">
        <v>9.9147355691971001E-3</v>
      </c>
    </row>
    <row r="60" spans="2:12" x14ac:dyDescent="0.2">
      <c r="B60" t="s">
        <v>563</v>
      </c>
      <c r="C60" s="42">
        <v>21.61</v>
      </c>
      <c r="D60" s="42" t="s">
        <v>47</v>
      </c>
      <c r="E60" s="42">
        <v>29.3</v>
      </c>
      <c r="F60" s="42">
        <v>0</v>
      </c>
      <c r="I60" t="s">
        <v>419</v>
      </c>
      <c r="J60" t="s">
        <v>563</v>
      </c>
      <c r="K60" s="1">
        <v>1.7160045505270796</v>
      </c>
      <c r="L60" s="1">
        <v>0.6039328866201733</v>
      </c>
    </row>
    <row r="61" spans="2:12" x14ac:dyDescent="0.2">
      <c r="B61" t="s">
        <v>564</v>
      </c>
      <c r="C61" s="42">
        <v>17</v>
      </c>
      <c r="D61" s="42" t="s">
        <v>47</v>
      </c>
      <c r="E61" s="42">
        <v>32</v>
      </c>
      <c r="F61" s="42">
        <v>0</v>
      </c>
      <c r="I61" t="s">
        <v>419</v>
      </c>
      <c r="J61" t="s">
        <v>564</v>
      </c>
      <c r="K61" s="1">
        <v>0.46825098143036747</v>
      </c>
      <c r="L61" s="1">
        <v>0.2490634653081728</v>
      </c>
    </row>
    <row r="62" spans="2:12" x14ac:dyDescent="0.2">
      <c r="B62" t="s">
        <v>565</v>
      </c>
      <c r="C62" s="42">
        <v>11.6</v>
      </c>
      <c r="D62" s="42" t="s">
        <v>46</v>
      </c>
      <c r="E62" s="42">
        <v>14.6</v>
      </c>
      <c r="F62" s="42">
        <v>0</v>
      </c>
      <c r="I62" t="s">
        <v>419</v>
      </c>
      <c r="J62" t="s">
        <v>565</v>
      </c>
      <c r="K62" s="1">
        <v>0.28462372913212719</v>
      </c>
      <c r="L62" s="1">
        <v>0.1933773749909547</v>
      </c>
    </row>
    <row r="63" spans="2:12" x14ac:dyDescent="0.2">
      <c r="B63" t="s">
        <v>566</v>
      </c>
      <c r="C63" s="42">
        <v>20</v>
      </c>
      <c r="D63" s="42" t="s">
        <v>46</v>
      </c>
      <c r="E63" s="42">
        <v>31.2</v>
      </c>
      <c r="F63" s="42">
        <v>6</v>
      </c>
      <c r="I63" t="s">
        <v>419</v>
      </c>
      <c r="J63" t="s">
        <v>566</v>
      </c>
      <c r="K63" s="1">
        <v>0.97043820623849031</v>
      </c>
      <c r="L63" s="1">
        <v>0.13959356017945862</v>
      </c>
    </row>
    <row r="64" spans="2:12" x14ac:dyDescent="0.2">
      <c r="B64" t="s">
        <v>567</v>
      </c>
      <c r="C64" s="42">
        <v>12</v>
      </c>
      <c r="D64" s="42" t="s">
        <v>46</v>
      </c>
      <c r="E64" s="42">
        <v>26.6</v>
      </c>
      <c r="F64" s="42">
        <v>3</v>
      </c>
      <c r="I64" t="s">
        <v>419</v>
      </c>
      <c r="J64" t="s">
        <v>567</v>
      </c>
      <c r="K64" s="1">
        <v>0.42019417301417999</v>
      </c>
      <c r="L64" s="1">
        <v>6.2531265632816413E-2</v>
      </c>
    </row>
    <row r="65" spans="1:12" x14ac:dyDescent="0.2">
      <c r="B65" t="s">
        <v>568</v>
      </c>
      <c r="C65" s="42">
        <v>19.3</v>
      </c>
      <c r="D65" s="42" t="s">
        <v>47</v>
      </c>
      <c r="E65" s="42">
        <v>23.7</v>
      </c>
      <c r="F65" s="42">
        <v>5</v>
      </c>
      <c r="I65" t="s">
        <v>419</v>
      </c>
      <c r="J65" t="s">
        <v>568</v>
      </c>
      <c r="K65" s="1">
        <v>0.14518736833823198</v>
      </c>
      <c r="L65" s="1">
        <v>0</v>
      </c>
    </row>
    <row r="66" spans="1:12" x14ac:dyDescent="0.2">
      <c r="K66" s="1"/>
      <c r="L66" s="1"/>
    </row>
    <row r="67" spans="1:12" x14ac:dyDescent="0.2">
      <c r="K67" s="1"/>
      <c r="L67" s="1"/>
    </row>
    <row r="69" spans="1:12" ht="24" x14ac:dyDescent="0.3">
      <c r="A69" s="26" t="s">
        <v>569</v>
      </c>
    </row>
    <row r="70" spans="1:12" x14ac:dyDescent="0.2">
      <c r="A70" t="s">
        <v>503</v>
      </c>
      <c r="B70" t="s">
        <v>504</v>
      </c>
      <c r="C70" s="40" t="s">
        <v>505</v>
      </c>
      <c r="D70" s="40" t="s">
        <v>506</v>
      </c>
      <c r="E70" s="40" t="s">
        <v>316</v>
      </c>
      <c r="J70" t="s">
        <v>504</v>
      </c>
      <c r="K70" s="1" t="s">
        <v>570</v>
      </c>
      <c r="L70" s="1" t="s">
        <v>571</v>
      </c>
    </row>
    <row r="71" spans="1:12" x14ac:dyDescent="0.2">
      <c r="B71" t="s">
        <v>509</v>
      </c>
      <c r="C71" s="42">
        <v>42</v>
      </c>
      <c r="D71" s="42" t="s">
        <v>47</v>
      </c>
      <c r="E71" s="42">
        <v>31</v>
      </c>
      <c r="I71" t="s">
        <v>510</v>
      </c>
      <c r="J71" t="s">
        <v>509</v>
      </c>
      <c r="K71" s="1">
        <v>3.5977167648085051</v>
      </c>
      <c r="L71" s="1">
        <v>0.91523824896102279</v>
      </c>
    </row>
    <row r="72" spans="1:12" x14ac:dyDescent="0.2">
      <c r="B72" t="s">
        <v>511</v>
      </c>
      <c r="C72" s="42">
        <v>26.7</v>
      </c>
      <c r="D72" s="42" t="s">
        <v>47</v>
      </c>
      <c r="E72" s="42">
        <v>20.100000000000001</v>
      </c>
      <c r="I72" t="s">
        <v>510</v>
      </c>
      <c r="J72" t="s">
        <v>511</v>
      </c>
      <c r="K72" s="1">
        <v>1.9731347596448991</v>
      </c>
      <c r="L72" s="1">
        <v>0.36381614621169645</v>
      </c>
    </row>
    <row r="73" spans="1:12" x14ac:dyDescent="0.2">
      <c r="B73" t="s">
        <v>512</v>
      </c>
      <c r="C73" s="42">
        <v>22.1</v>
      </c>
      <c r="D73" s="42" t="s">
        <v>47</v>
      </c>
      <c r="E73" s="42">
        <v>23.9</v>
      </c>
      <c r="I73" t="s">
        <v>510</v>
      </c>
      <c r="J73" t="s">
        <v>512</v>
      </c>
      <c r="K73" s="1">
        <v>2.0530384644633926</v>
      </c>
      <c r="L73" s="1">
        <v>0.26440237003564504</v>
      </c>
    </row>
    <row r="74" spans="1:12" x14ac:dyDescent="0.2">
      <c r="B74" t="s">
        <v>513</v>
      </c>
      <c r="C74" s="42">
        <v>18.600000000000001</v>
      </c>
      <c r="D74" s="42" t="s">
        <v>47</v>
      </c>
      <c r="E74" s="42">
        <v>20.93</v>
      </c>
      <c r="I74" t="s">
        <v>510</v>
      </c>
      <c r="J74" t="s">
        <v>513</v>
      </c>
      <c r="K74" s="1">
        <v>0.72054075837044762</v>
      </c>
      <c r="L74" s="1">
        <v>0.29873601160512026</v>
      </c>
    </row>
    <row r="75" spans="1:12" x14ac:dyDescent="0.2">
      <c r="B75" t="s">
        <v>514</v>
      </c>
      <c r="C75" s="42">
        <v>11.5</v>
      </c>
      <c r="D75" s="42" t="s">
        <v>47</v>
      </c>
      <c r="E75" s="42">
        <v>15.4</v>
      </c>
      <c r="I75" t="s">
        <v>510</v>
      </c>
      <c r="J75" t="s">
        <v>514</v>
      </c>
      <c r="K75" s="1">
        <v>0.76631919019502792</v>
      </c>
      <c r="L75" s="1">
        <v>0.20755429504934811</v>
      </c>
    </row>
    <row r="76" spans="1:12" x14ac:dyDescent="0.2">
      <c r="B76" t="s">
        <v>515</v>
      </c>
      <c r="C76" s="42">
        <v>13</v>
      </c>
      <c r="D76" s="42" t="s">
        <v>47</v>
      </c>
      <c r="E76" s="42">
        <v>35.799999999999997</v>
      </c>
      <c r="I76" t="s">
        <v>510</v>
      </c>
      <c r="J76" t="s">
        <v>515</v>
      </c>
      <c r="K76" s="1">
        <v>0.92827202471122827</v>
      </c>
      <c r="L76" s="1">
        <v>0.12094850320558193</v>
      </c>
    </row>
    <row r="77" spans="1:12" x14ac:dyDescent="0.2">
      <c r="B77" t="s">
        <v>516</v>
      </c>
      <c r="C77" s="42">
        <v>24.2</v>
      </c>
      <c r="D77" s="42" t="s">
        <v>47</v>
      </c>
      <c r="E77" s="42">
        <v>24.8</v>
      </c>
      <c r="I77" t="s">
        <v>510</v>
      </c>
      <c r="J77" t="s">
        <v>516</v>
      </c>
      <c r="K77" s="1">
        <v>2.3871134945562971</v>
      </c>
      <c r="L77" s="1">
        <v>0.15234193944247082</v>
      </c>
    </row>
    <row r="78" spans="1:12" x14ac:dyDescent="0.2">
      <c r="B78" t="s">
        <v>517</v>
      </c>
      <c r="C78" s="42">
        <v>59</v>
      </c>
      <c r="D78" s="42" t="s">
        <v>46</v>
      </c>
      <c r="E78" s="42">
        <v>24.8</v>
      </c>
      <c r="I78" t="s">
        <v>510</v>
      </c>
      <c r="J78" t="s">
        <v>517</v>
      </c>
      <c r="K78" s="1">
        <v>1.4737489450355377</v>
      </c>
      <c r="L78" s="1">
        <v>0.53028873372334406</v>
      </c>
    </row>
    <row r="79" spans="1:12" x14ac:dyDescent="0.2">
      <c r="B79" t="s">
        <v>518</v>
      </c>
      <c r="C79" s="42">
        <v>22</v>
      </c>
      <c r="D79" s="42" t="s">
        <v>47</v>
      </c>
      <c r="E79" s="42">
        <v>26</v>
      </c>
      <c r="I79" t="s">
        <v>510</v>
      </c>
      <c r="J79" t="s">
        <v>518</v>
      </c>
      <c r="K79" s="1">
        <v>1.2935405163004787</v>
      </c>
      <c r="L79" s="1">
        <v>0.39220786895196036</v>
      </c>
    </row>
    <row r="80" spans="1:12" x14ac:dyDescent="0.2">
      <c r="B80" t="s">
        <v>519</v>
      </c>
      <c r="C80" s="42">
        <v>22.7</v>
      </c>
      <c r="D80" s="42" t="s">
        <v>47</v>
      </c>
      <c r="E80" s="42">
        <v>28.9</v>
      </c>
      <c r="I80" t="s">
        <v>510</v>
      </c>
      <c r="J80" t="s">
        <v>519</v>
      </c>
      <c r="K80" s="1">
        <v>0.53025741523798475</v>
      </c>
      <c r="L80" s="1">
        <v>0.27312138373885136</v>
      </c>
    </row>
    <row r="81" spans="2:12" x14ac:dyDescent="0.2">
      <c r="B81" t="s">
        <v>520</v>
      </c>
      <c r="C81" s="42">
        <v>31</v>
      </c>
      <c r="D81" s="42" t="s">
        <v>46</v>
      </c>
      <c r="E81" s="42">
        <v>26.9</v>
      </c>
      <c r="I81" t="s">
        <v>510</v>
      </c>
      <c r="J81" t="s">
        <v>520</v>
      </c>
      <c r="K81" s="1">
        <v>0.73325021366702725</v>
      </c>
      <c r="L81" s="1">
        <v>0.47810013136594931</v>
      </c>
    </row>
    <row r="82" spans="2:12" x14ac:dyDescent="0.2">
      <c r="B82" t="s">
        <v>521</v>
      </c>
      <c r="C82" s="42">
        <v>58</v>
      </c>
      <c r="D82" s="42" t="s">
        <v>47</v>
      </c>
      <c r="E82" s="42">
        <v>22.51</v>
      </c>
      <c r="I82" t="s">
        <v>510</v>
      </c>
      <c r="J82" t="s">
        <v>521</v>
      </c>
      <c r="K82" s="1">
        <v>0.89156525181776092</v>
      </c>
      <c r="L82" s="1">
        <v>0.41261092030918334</v>
      </c>
    </row>
    <row r="83" spans="2:12" x14ac:dyDescent="0.2">
      <c r="B83" t="s">
        <v>522</v>
      </c>
      <c r="C83" s="42">
        <v>17.579999999999998</v>
      </c>
      <c r="D83" s="42" t="s">
        <v>46</v>
      </c>
      <c r="E83" s="42">
        <v>24</v>
      </c>
      <c r="I83" t="s">
        <v>510</v>
      </c>
      <c r="J83" t="s">
        <v>522</v>
      </c>
      <c r="K83" s="1">
        <v>1.3857492087406005</v>
      </c>
      <c r="L83" s="1">
        <v>0.31941605994459432</v>
      </c>
    </row>
    <row r="84" spans="2:12" x14ac:dyDescent="0.2">
      <c r="B84" t="s">
        <v>523</v>
      </c>
      <c r="C84" s="42">
        <v>38.659999999999997</v>
      </c>
      <c r="D84" s="42" t="s">
        <v>46</v>
      </c>
      <c r="E84" s="42">
        <v>28.3</v>
      </c>
      <c r="I84" t="s">
        <v>510</v>
      </c>
      <c r="J84" t="s">
        <v>523</v>
      </c>
      <c r="K84" s="1">
        <v>1.195986929685507</v>
      </c>
      <c r="L84" s="1">
        <v>0.22193215806090738</v>
      </c>
    </row>
    <row r="85" spans="2:12" x14ac:dyDescent="0.2">
      <c r="B85" t="s">
        <v>524</v>
      </c>
      <c r="C85" s="42">
        <v>13.8</v>
      </c>
      <c r="D85" s="42" t="s">
        <v>47</v>
      </c>
      <c r="E85" s="42">
        <v>23.1</v>
      </c>
      <c r="I85" t="s">
        <v>510</v>
      </c>
      <c r="J85" t="s">
        <v>524</v>
      </c>
      <c r="K85" s="1">
        <v>0.75669677209479991</v>
      </c>
      <c r="L85" s="1">
        <v>0.40118136417066669</v>
      </c>
    </row>
    <row r="86" spans="2:12" x14ac:dyDescent="0.2">
      <c r="B86" t="s">
        <v>525</v>
      </c>
      <c r="C86" s="42">
        <v>27</v>
      </c>
      <c r="D86" s="42" t="s">
        <v>47</v>
      </c>
      <c r="E86" s="42">
        <v>29.1</v>
      </c>
      <c r="I86" t="s">
        <v>510</v>
      </c>
      <c r="J86" t="s">
        <v>525</v>
      </c>
      <c r="K86" s="1">
        <v>1.2736321586286703</v>
      </c>
      <c r="L86" s="1">
        <v>0.40075918655425685</v>
      </c>
    </row>
    <row r="87" spans="2:12" x14ac:dyDescent="0.2">
      <c r="B87" t="s">
        <v>526</v>
      </c>
      <c r="C87" s="42">
        <v>17.25</v>
      </c>
      <c r="D87" s="42" t="s">
        <v>47</v>
      </c>
      <c r="E87" s="42">
        <v>20.6</v>
      </c>
      <c r="I87" t="s">
        <v>510</v>
      </c>
      <c r="J87" t="s">
        <v>526</v>
      </c>
      <c r="K87" s="1">
        <v>2.0767653147837444</v>
      </c>
      <c r="L87" s="1">
        <v>0.33275618978198762</v>
      </c>
    </row>
    <row r="88" spans="2:12" x14ac:dyDescent="0.2">
      <c r="B88" s="23" t="s">
        <v>527</v>
      </c>
      <c r="C88" s="42">
        <v>17</v>
      </c>
      <c r="D88" s="42" t="s">
        <v>46</v>
      </c>
      <c r="E88" s="42">
        <v>26.4</v>
      </c>
      <c r="I88" t="s">
        <v>510</v>
      </c>
      <c r="J88" t="s">
        <v>527</v>
      </c>
      <c r="K88" s="1">
        <v>1.0062529426646944</v>
      </c>
      <c r="L88" s="1">
        <v>0.20114600453910592</v>
      </c>
    </row>
    <row r="89" spans="2:12" x14ac:dyDescent="0.2">
      <c r="B89" t="s">
        <v>528</v>
      </c>
      <c r="C89" s="42">
        <v>13.52</v>
      </c>
      <c r="D89" s="42" t="s">
        <v>46</v>
      </c>
      <c r="E89" s="42">
        <v>15.2</v>
      </c>
      <c r="I89" t="s">
        <v>510</v>
      </c>
      <c r="J89" t="s">
        <v>528</v>
      </c>
      <c r="K89" s="1">
        <v>0.47502942184111924</v>
      </c>
      <c r="L89" s="1">
        <v>0.18881579257328329</v>
      </c>
    </row>
    <row r="90" spans="2:12" x14ac:dyDescent="0.2">
      <c r="B90" t="s">
        <v>529</v>
      </c>
      <c r="C90" s="42">
        <v>18.690000000000001</v>
      </c>
      <c r="D90" s="42" t="s">
        <v>46</v>
      </c>
      <c r="E90" s="42">
        <v>20</v>
      </c>
      <c r="I90" t="s">
        <v>510</v>
      </c>
      <c r="J90" t="s">
        <v>529</v>
      </c>
      <c r="K90" s="1">
        <v>0.86751386263404318</v>
      </c>
      <c r="L90" s="1">
        <v>0.15970405602288845</v>
      </c>
    </row>
    <row r="91" spans="2:12" x14ac:dyDescent="0.2">
      <c r="B91" t="s">
        <v>530</v>
      </c>
      <c r="C91" s="42">
        <v>12.85</v>
      </c>
      <c r="D91" s="42" t="s">
        <v>47</v>
      </c>
      <c r="E91" s="42">
        <v>15.8</v>
      </c>
      <c r="I91" t="s">
        <v>510</v>
      </c>
      <c r="J91" t="s">
        <v>530</v>
      </c>
      <c r="K91" s="1">
        <v>0.4565036073315652</v>
      </c>
      <c r="L91" s="1">
        <v>0.37329644278867402</v>
      </c>
    </row>
    <row r="92" spans="2:12" x14ac:dyDescent="0.2">
      <c r="B92" t="s">
        <v>531</v>
      </c>
      <c r="C92" s="42">
        <v>18.72</v>
      </c>
      <c r="D92" s="42" t="s">
        <v>47</v>
      </c>
      <c r="E92" s="42">
        <v>25.8</v>
      </c>
      <c r="I92" t="s">
        <v>510</v>
      </c>
      <c r="J92" t="s">
        <v>531</v>
      </c>
      <c r="K92" s="1">
        <v>0.55322614696247274</v>
      </c>
      <c r="L92" s="1">
        <v>0.15052481768031914</v>
      </c>
    </row>
    <row r="93" spans="2:12" x14ac:dyDescent="0.2">
      <c r="B93" t="s">
        <v>532</v>
      </c>
      <c r="C93" s="42">
        <v>18.84</v>
      </c>
      <c r="D93" s="42" t="s">
        <v>47</v>
      </c>
      <c r="E93" s="42">
        <v>17.7</v>
      </c>
      <c r="I93" t="s">
        <v>510</v>
      </c>
      <c r="J93" t="s">
        <v>532</v>
      </c>
      <c r="K93" s="1">
        <v>1.3258758358867331</v>
      </c>
      <c r="L93" s="1">
        <v>0.54481667492119379</v>
      </c>
    </row>
    <row r="94" spans="2:12" x14ac:dyDescent="0.2">
      <c r="B94" t="s">
        <v>533</v>
      </c>
      <c r="C94" s="42">
        <v>20</v>
      </c>
      <c r="D94" s="42" t="s">
        <v>46</v>
      </c>
      <c r="E94" s="42">
        <v>25.6</v>
      </c>
      <c r="I94" t="s">
        <v>510</v>
      </c>
      <c r="J94" t="s">
        <v>533</v>
      </c>
      <c r="K94" s="1">
        <v>9.3251342166883869E-2</v>
      </c>
      <c r="L94" s="1">
        <v>0.30637219166606855</v>
      </c>
    </row>
    <row r="95" spans="2:12" x14ac:dyDescent="0.2">
      <c r="K95" s="1"/>
      <c r="L95" s="1"/>
    </row>
    <row r="96" spans="2:12" x14ac:dyDescent="0.2">
      <c r="K96" s="1"/>
      <c r="L96" s="1"/>
    </row>
    <row r="97" spans="2:12" x14ac:dyDescent="0.2">
      <c r="B97" t="s">
        <v>534</v>
      </c>
      <c r="C97" s="40" t="s">
        <v>505</v>
      </c>
      <c r="D97" s="40" t="s">
        <v>506</v>
      </c>
      <c r="E97" s="40" t="s">
        <v>316</v>
      </c>
      <c r="F97" s="40" t="s">
        <v>375</v>
      </c>
      <c r="J97" t="s">
        <v>534</v>
      </c>
      <c r="K97" s="1" t="s">
        <v>570</v>
      </c>
      <c r="L97" s="1" t="s">
        <v>571</v>
      </c>
    </row>
    <row r="98" spans="2:12" x14ac:dyDescent="0.2">
      <c r="B98" t="s">
        <v>535</v>
      </c>
      <c r="C98" s="42">
        <v>57</v>
      </c>
      <c r="D98" s="42" t="s">
        <v>47</v>
      </c>
      <c r="E98" s="42">
        <v>32.299999999999997</v>
      </c>
      <c r="F98" s="42">
        <v>10</v>
      </c>
      <c r="I98" t="s">
        <v>234</v>
      </c>
      <c r="J98" t="s">
        <v>535</v>
      </c>
      <c r="K98" s="1">
        <v>1.1351446751420073</v>
      </c>
      <c r="L98" s="1">
        <v>0.38927888657002796</v>
      </c>
    </row>
    <row r="99" spans="2:12" x14ac:dyDescent="0.2">
      <c r="B99" t="s">
        <v>536</v>
      </c>
      <c r="C99" s="42">
        <v>18.600000000000001</v>
      </c>
      <c r="D99" s="42" t="s">
        <v>47</v>
      </c>
      <c r="E99" s="42">
        <v>36.6</v>
      </c>
      <c r="F99" s="42">
        <v>3</v>
      </c>
      <c r="I99" t="s">
        <v>234</v>
      </c>
      <c r="J99" t="s">
        <v>536</v>
      </c>
      <c r="K99" s="1">
        <v>1.4036670502400026</v>
      </c>
      <c r="L99" s="1">
        <v>0.31418853170780919</v>
      </c>
    </row>
    <row r="100" spans="2:12" x14ac:dyDescent="0.2">
      <c r="B100" t="s">
        <v>537</v>
      </c>
      <c r="C100" s="42">
        <v>20</v>
      </c>
      <c r="D100" s="42" t="s">
        <v>47</v>
      </c>
      <c r="E100" s="42">
        <v>37.799999999999997</v>
      </c>
      <c r="I100" t="s">
        <v>234</v>
      </c>
      <c r="J100" t="s">
        <v>537</v>
      </c>
      <c r="K100" s="1">
        <v>1.0782410753952731</v>
      </c>
      <c r="L100" s="1">
        <v>0.32408996019825442</v>
      </c>
    </row>
    <row r="101" spans="2:12" x14ac:dyDescent="0.2">
      <c r="B101" t="s">
        <v>538</v>
      </c>
      <c r="C101" s="42">
        <v>55</v>
      </c>
      <c r="D101" s="42" t="s">
        <v>47</v>
      </c>
      <c r="E101" s="42">
        <v>29.4</v>
      </c>
      <c r="F101" s="42">
        <v>6</v>
      </c>
      <c r="I101" t="s">
        <v>234</v>
      </c>
      <c r="J101" t="s">
        <v>538</v>
      </c>
      <c r="K101" s="1">
        <v>0.9684624704637711</v>
      </c>
      <c r="L101" s="1">
        <v>0.52900560479431524</v>
      </c>
    </row>
    <row r="102" spans="2:12" x14ac:dyDescent="0.2">
      <c r="B102" t="s">
        <v>539</v>
      </c>
      <c r="C102" s="42">
        <v>47</v>
      </c>
      <c r="D102" s="42" t="s">
        <v>47</v>
      </c>
      <c r="E102" s="42">
        <v>28.1</v>
      </c>
      <c r="F102" s="42">
        <v>10</v>
      </c>
      <c r="I102" t="s">
        <v>234</v>
      </c>
      <c r="J102" t="s">
        <v>539</v>
      </c>
      <c r="K102" s="1">
        <v>1.2576098689062969</v>
      </c>
      <c r="L102" s="1">
        <v>9.8106534174449755E-2</v>
      </c>
    </row>
    <row r="103" spans="2:12" x14ac:dyDescent="0.2">
      <c r="B103" t="s">
        <v>540</v>
      </c>
      <c r="C103" s="42">
        <v>33.200000000000003</v>
      </c>
      <c r="D103" s="42" t="s">
        <v>47</v>
      </c>
      <c r="E103" s="42">
        <v>30.2</v>
      </c>
      <c r="F103" s="42">
        <v>17</v>
      </c>
      <c r="I103" t="s">
        <v>234</v>
      </c>
      <c r="J103" t="s">
        <v>540</v>
      </c>
      <c r="K103" s="1">
        <v>0.52471727571666837</v>
      </c>
      <c r="L103" s="1">
        <v>0.20695021605602557</v>
      </c>
    </row>
    <row r="104" spans="2:12" x14ac:dyDescent="0.2">
      <c r="B104" t="s">
        <v>541</v>
      </c>
      <c r="C104" s="42">
        <v>42.8</v>
      </c>
      <c r="D104" s="42" t="s">
        <v>47</v>
      </c>
      <c r="E104" s="42">
        <v>31</v>
      </c>
      <c r="F104" s="42">
        <v>2</v>
      </c>
      <c r="I104" t="s">
        <v>234</v>
      </c>
      <c r="J104" t="s">
        <v>541</v>
      </c>
      <c r="K104" s="1">
        <v>1.7703877329967561</v>
      </c>
      <c r="L104" s="1">
        <v>0.62456763020289574</v>
      </c>
    </row>
    <row r="105" spans="2:12" x14ac:dyDescent="0.2">
      <c r="B105" t="s">
        <v>542</v>
      </c>
      <c r="C105" s="42">
        <v>39.299999999999997</v>
      </c>
      <c r="D105" s="42" t="s">
        <v>46</v>
      </c>
      <c r="E105" s="42">
        <v>29.1</v>
      </c>
      <c r="F105" s="42">
        <v>16</v>
      </c>
      <c r="I105" t="s">
        <v>234</v>
      </c>
      <c r="J105" t="s">
        <v>542</v>
      </c>
      <c r="K105" s="1">
        <v>2.7673390282876578</v>
      </c>
      <c r="L105" s="1">
        <v>0.62120834566104377</v>
      </c>
    </row>
    <row r="106" spans="2:12" x14ac:dyDescent="0.2">
      <c r="B106" t="s">
        <v>543</v>
      </c>
      <c r="C106" s="42">
        <v>48.5</v>
      </c>
      <c r="D106" s="42" t="s">
        <v>46</v>
      </c>
      <c r="E106" s="42">
        <v>36.1</v>
      </c>
      <c r="F106" s="42">
        <v>26</v>
      </c>
      <c r="I106" t="s">
        <v>234</v>
      </c>
      <c r="J106" t="s">
        <v>543</v>
      </c>
      <c r="K106" s="1">
        <v>2.3753743106746588</v>
      </c>
      <c r="L106" s="1">
        <v>0.65056442229833411</v>
      </c>
    </row>
    <row r="107" spans="2:12" x14ac:dyDescent="0.2">
      <c r="B107" t="s">
        <v>544</v>
      </c>
      <c r="C107" s="42">
        <v>47.4</v>
      </c>
      <c r="D107" s="42" t="s">
        <v>47</v>
      </c>
      <c r="E107" s="42">
        <v>29.5</v>
      </c>
      <c r="F107" s="42">
        <v>13</v>
      </c>
      <c r="I107" t="s">
        <v>234</v>
      </c>
      <c r="J107" t="s">
        <v>544</v>
      </c>
      <c r="K107" s="1">
        <v>3.0026047507644034</v>
      </c>
      <c r="L107" s="1">
        <v>0.75475589688143274</v>
      </c>
    </row>
    <row r="108" spans="2:12" x14ac:dyDescent="0.2">
      <c r="B108" t="s">
        <v>545</v>
      </c>
      <c r="C108" s="42">
        <v>57</v>
      </c>
      <c r="D108" s="42" t="s">
        <v>46</v>
      </c>
      <c r="E108" s="42">
        <v>29.6</v>
      </c>
      <c r="F108" s="42">
        <v>10</v>
      </c>
      <c r="I108" t="s">
        <v>234</v>
      </c>
      <c r="J108" t="s">
        <v>545</v>
      </c>
      <c r="K108" s="1">
        <v>4.2702416268151007</v>
      </c>
      <c r="L108" s="1">
        <v>1.7440289030378038</v>
      </c>
    </row>
    <row r="109" spans="2:12" x14ac:dyDescent="0.2">
      <c r="B109" t="s">
        <v>546</v>
      </c>
      <c r="C109" s="42">
        <v>48</v>
      </c>
      <c r="D109" s="42" t="s">
        <v>47</v>
      </c>
      <c r="E109" s="42">
        <v>29.5</v>
      </c>
      <c r="F109" s="42">
        <v>10</v>
      </c>
      <c r="I109" t="s">
        <v>234</v>
      </c>
      <c r="J109" t="s">
        <v>546</v>
      </c>
      <c r="K109" s="1">
        <v>0.74537239500981356</v>
      </c>
      <c r="L109" s="1">
        <v>0.33256377126225517</v>
      </c>
    </row>
    <row r="110" spans="2:12" x14ac:dyDescent="0.2">
      <c r="B110" t="s">
        <v>547</v>
      </c>
      <c r="C110" s="42">
        <v>56</v>
      </c>
      <c r="D110" s="42" t="s">
        <v>46</v>
      </c>
      <c r="E110" s="42">
        <v>28.1</v>
      </c>
      <c r="F110" s="42">
        <v>17</v>
      </c>
      <c r="I110" t="s">
        <v>234</v>
      </c>
      <c r="J110" t="s">
        <v>547</v>
      </c>
      <c r="K110" s="1">
        <v>2.7895926438365284</v>
      </c>
      <c r="L110" s="1">
        <v>0.57164395633828813</v>
      </c>
    </row>
    <row r="111" spans="2:12" x14ac:dyDescent="0.2">
      <c r="B111" t="s">
        <v>548</v>
      </c>
      <c r="C111" s="42">
        <v>13</v>
      </c>
      <c r="D111" s="42" t="s">
        <v>46</v>
      </c>
      <c r="E111" s="42">
        <v>34.1</v>
      </c>
      <c r="F111" s="42">
        <v>1</v>
      </c>
      <c r="I111" t="s">
        <v>234</v>
      </c>
      <c r="J111" t="s">
        <v>548</v>
      </c>
      <c r="K111" s="1">
        <v>0.81804538528752957</v>
      </c>
      <c r="L111" s="1">
        <v>0.33194677785139709</v>
      </c>
    </row>
    <row r="112" spans="2:12" x14ac:dyDescent="0.2">
      <c r="B112" t="s">
        <v>549</v>
      </c>
      <c r="C112" s="42">
        <v>53</v>
      </c>
      <c r="D112" s="42" t="s">
        <v>47</v>
      </c>
      <c r="E112" s="42">
        <v>29.6</v>
      </c>
      <c r="F112" s="42">
        <v>20</v>
      </c>
      <c r="I112" t="s">
        <v>234</v>
      </c>
      <c r="J112" t="s">
        <v>549</v>
      </c>
      <c r="K112" s="1">
        <v>3.143335610410718</v>
      </c>
      <c r="L112" s="1">
        <v>0.64188561828067348</v>
      </c>
    </row>
    <row r="113" spans="2:12" x14ac:dyDescent="0.2">
      <c r="K113" s="1"/>
      <c r="L113" s="1"/>
    </row>
    <row r="114" spans="2:12" x14ac:dyDescent="0.2">
      <c r="K114" s="1"/>
      <c r="L114" s="1"/>
    </row>
    <row r="115" spans="2:12" x14ac:dyDescent="0.2">
      <c r="B115" t="s">
        <v>550</v>
      </c>
      <c r="C115" s="40" t="s">
        <v>505</v>
      </c>
      <c r="D115" s="40" t="s">
        <v>506</v>
      </c>
      <c r="E115" s="40" t="s">
        <v>316</v>
      </c>
      <c r="F115" s="40" t="s">
        <v>375</v>
      </c>
      <c r="J115" t="s">
        <v>550</v>
      </c>
      <c r="K115" s="1" t="s">
        <v>570</v>
      </c>
      <c r="L115" s="1" t="s">
        <v>571</v>
      </c>
    </row>
    <row r="116" spans="2:12" x14ac:dyDescent="0.2">
      <c r="B116" t="s">
        <v>551</v>
      </c>
      <c r="C116" s="42">
        <v>18.760000000000002</v>
      </c>
      <c r="D116" s="42" t="s">
        <v>46</v>
      </c>
      <c r="E116" s="42">
        <v>25.03</v>
      </c>
      <c r="F116" s="42">
        <v>2</v>
      </c>
      <c r="I116" t="s">
        <v>419</v>
      </c>
      <c r="J116" t="s">
        <v>551</v>
      </c>
      <c r="K116" s="1">
        <v>2.109980782050016</v>
      </c>
      <c r="L116" s="1">
        <v>0.65819147692153501</v>
      </c>
    </row>
    <row r="117" spans="2:12" x14ac:dyDescent="0.2">
      <c r="B117" t="s">
        <v>552</v>
      </c>
      <c r="C117" s="42">
        <v>28.7</v>
      </c>
      <c r="D117" s="42" t="s">
        <v>46</v>
      </c>
      <c r="E117" s="42">
        <v>23.4</v>
      </c>
      <c r="F117" s="42">
        <v>12</v>
      </c>
      <c r="I117" t="s">
        <v>419</v>
      </c>
      <c r="J117" t="s">
        <v>552</v>
      </c>
      <c r="K117" s="1">
        <v>2.7833302520503849</v>
      </c>
      <c r="L117" s="1">
        <v>0.17804452814743776</v>
      </c>
    </row>
    <row r="118" spans="2:12" x14ac:dyDescent="0.2">
      <c r="B118" t="s">
        <v>553</v>
      </c>
      <c r="C118" s="42">
        <v>22.6</v>
      </c>
      <c r="D118" s="42" t="s">
        <v>46</v>
      </c>
      <c r="E118" s="42">
        <v>21.6</v>
      </c>
      <c r="F118" s="42">
        <v>7</v>
      </c>
      <c r="I118" t="s">
        <v>419</v>
      </c>
      <c r="J118" t="s">
        <v>553</v>
      </c>
      <c r="K118" s="1">
        <v>2.3550754307963557</v>
      </c>
      <c r="L118" s="1">
        <v>0.62406263504410386</v>
      </c>
    </row>
    <row r="119" spans="2:12" x14ac:dyDescent="0.2">
      <c r="B119" t="s">
        <v>554</v>
      </c>
      <c r="C119" s="42">
        <v>13</v>
      </c>
      <c r="D119" s="42" t="s">
        <v>47</v>
      </c>
      <c r="E119" s="42">
        <v>17.36</v>
      </c>
      <c r="F119" s="42">
        <v>0</v>
      </c>
      <c r="I119" t="s">
        <v>419</v>
      </c>
      <c r="J119" t="s">
        <v>554</v>
      </c>
      <c r="K119" s="1">
        <v>1.7759543652412271</v>
      </c>
      <c r="L119" s="1">
        <v>0.43271768081971362</v>
      </c>
    </row>
    <row r="120" spans="2:12" x14ac:dyDescent="0.2">
      <c r="B120" t="s">
        <v>555</v>
      </c>
      <c r="C120" s="42">
        <v>11</v>
      </c>
      <c r="D120" s="42" t="s">
        <v>47</v>
      </c>
      <c r="E120" s="42">
        <v>12.85</v>
      </c>
      <c r="F120" s="42">
        <v>8</v>
      </c>
      <c r="I120" t="s">
        <v>419</v>
      </c>
      <c r="J120" t="s">
        <v>555</v>
      </c>
      <c r="K120" s="1">
        <v>1.4060508651984076</v>
      </c>
      <c r="L120" s="1">
        <v>0.27715074369771014</v>
      </c>
    </row>
    <row r="121" spans="2:12" x14ac:dyDescent="0.2">
      <c r="B121" t="s">
        <v>556</v>
      </c>
      <c r="C121" s="42">
        <v>39.01</v>
      </c>
      <c r="D121" s="42" t="s">
        <v>46</v>
      </c>
      <c r="E121" s="42">
        <v>35</v>
      </c>
      <c r="F121" s="42">
        <v>10</v>
      </c>
      <c r="I121" t="s">
        <v>419</v>
      </c>
      <c r="J121" t="s">
        <v>556</v>
      </c>
      <c r="K121" s="1">
        <v>2.5494922550516841</v>
      </c>
      <c r="L121" s="1">
        <v>0.49024680251174585</v>
      </c>
    </row>
    <row r="122" spans="2:12" x14ac:dyDescent="0.2">
      <c r="B122" t="s">
        <v>557</v>
      </c>
      <c r="C122" s="42">
        <v>26</v>
      </c>
      <c r="D122" s="42" t="s">
        <v>47</v>
      </c>
      <c r="E122" s="42">
        <v>21.8</v>
      </c>
      <c r="F122" s="42">
        <v>15</v>
      </c>
      <c r="I122" t="s">
        <v>419</v>
      </c>
      <c r="J122" t="s">
        <v>557</v>
      </c>
      <c r="K122" s="1">
        <v>2.0114861053856039</v>
      </c>
      <c r="L122" s="1">
        <v>0.75161700589211466</v>
      </c>
    </row>
    <row r="123" spans="2:12" x14ac:dyDescent="0.2">
      <c r="B123" t="s">
        <v>558</v>
      </c>
      <c r="C123" s="42">
        <v>12.5</v>
      </c>
      <c r="D123" s="42" t="s">
        <v>46</v>
      </c>
      <c r="E123" s="42">
        <v>16.600000000000001</v>
      </c>
      <c r="F123" s="42">
        <v>2</v>
      </c>
      <c r="I123" t="s">
        <v>419</v>
      </c>
      <c r="J123" t="s">
        <v>558</v>
      </c>
      <c r="K123" s="1">
        <v>0.39707848740816215</v>
      </c>
      <c r="L123" s="1">
        <v>0.11934383850374558</v>
      </c>
    </row>
    <row r="124" spans="2:12" x14ac:dyDescent="0.2">
      <c r="B124" t="s">
        <v>559</v>
      </c>
      <c r="C124" s="42">
        <v>23.1</v>
      </c>
      <c r="D124" s="42" t="s">
        <v>47</v>
      </c>
      <c r="E124" s="42">
        <v>28.4</v>
      </c>
      <c r="F124" s="42">
        <v>0.43</v>
      </c>
      <c r="I124" t="s">
        <v>419</v>
      </c>
      <c r="J124" t="s">
        <v>559</v>
      </c>
      <c r="K124" s="1">
        <v>2.1207937444663334</v>
      </c>
      <c r="L124" s="1">
        <v>0.63624157583103436</v>
      </c>
    </row>
    <row r="125" spans="2:12" x14ac:dyDescent="0.2">
      <c r="B125" t="s">
        <v>560</v>
      </c>
      <c r="C125" s="42">
        <v>30.49</v>
      </c>
      <c r="D125" s="42" t="s">
        <v>46</v>
      </c>
      <c r="E125" s="42">
        <v>30.1</v>
      </c>
      <c r="F125" s="42">
        <v>0</v>
      </c>
      <c r="I125" t="s">
        <v>419</v>
      </c>
      <c r="J125" t="s">
        <v>560</v>
      </c>
      <c r="K125" s="1">
        <v>2.168160681949812</v>
      </c>
      <c r="L125" s="1">
        <v>0.5989738281296757</v>
      </c>
    </row>
    <row r="126" spans="2:12" x14ac:dyDescent="0.2">
      <c r="B126" t="s">
        <v>561</v>
      </c>
      <c r="C126" s="42">
        <v>28</v>
      </c>
      <c r="D126" s="42" t="s">
        <v>47</v>
      </c>
      <c r="E126" s="42">
        <v>24.9</v>
      </c>
      <c r="F126" s="42">
        <v>10</v>
      </c>
      <c r="I126" t="s">
        <v>419</v>
      </c>
      <c r="J126" t="s">
        <v>561</v>
      </c>
      <c r="K126" s="1">
        <v>6.3076277318319072</v>
      </c>
      <c r="L126" s="1">
        <v>3.5532546751628673</v>
      </c>
    </row>
    <row r="127" spans="2:12" x14ac:dyDescent="0.2">
      <c r="B127" t="s">
        <v>562</v>
      </c>
      <c r="C127" s="42">
        <v>14</v>
      </c>
      <c r="D127" s="42" t="s">
        <v>46</v>
      </c>
      <c r="E127" s="42">
        <v>24.3</v>
      </c>
      <c r="F127" s="42">
        <v>2</v>
      </c>
      <c r="I127" t="s">
        <v>419</v>
      </c>
      <c r="J127" t="s">
        <v>562</v>
      </c>
      <c r="K127" s="1">
        <v>0.65196887622587163</v>
      </c>
      <c r="L127" s="1">
        <v>0.2472875114273137</v>
      </c>
    </row>
    <row r="128" spans="2:12" x14ac:dyDescent="0.2">
      <c r="B128" t="s">
        <v>563</v>
      </c>
      <c r="C128" s="42">
        <v>21.61</v>
      </c>
      <c r="D128" s="42" t="s">
        <v>47</v>
      </c>
      <c r="E128" s="42">
        <v>29.3</v>
      </c>
      <c r="F128" s="42">
        <v>0</v>
      </c>
      <c r="I128" t="s">
        <v>419</v>
      </c>
      <c r="J128" t="s">
        <v>563</v>
      </c>
      <c r="K128" s="1">
        <v>1.4667244499457253</v>
      </c>
      <c r="L128" s="1">
        <v>0.54561318976942896</v>
      </c>
    </row>
    <row r="129" spans="1:12" x14ac:dyDescent="0.2">
      <c r="B129" t="s">
        <v>564</v>
      </c>
      <c r="C129" s="42">
        <v>17</v>
      </c>
      <c r="D129" s="42" t="s">
        <v>47</v>
      </c>
      <c r="E129" s="42">
        <v>32</v>
      </c>
      <c r="F129" s="42">
        <v>0</v>
      </c>
      <c r="I129" t="s">
        <v>419</v>
      </c>
      <c r="J129" t="s">
        <v>564</v>
      </c>
      <c r="K129" s="1">
        <v>1.0832008126592934</v>
      </c>
      <c r="L129" s="1">
        <v>0</v>
      </c>
    </row>
    <row r="130" spans="1:12" x14ac:dyDescent="0.2">
      <c r="B130" t="s">
        <v>565</v>
      </c>
      <c r="C130" s="42">
        <v>11.6</v>
      </c>
      <c r="D130" s="42" t="s">
        <v>46</v>
      </c>
      <c r="E130" s="42">
        <v>14.6</v>
      </c>
      <c r="F130" s="42">
        <v>0</v>
      </c>
      <c r="I130" t="s">
        <v>419</v>
      </c>
      <c r="J130" t="s">
        <v>565</v>
      </c>
      <c r="K130" s="1">
        <v>0.57233204017103867</v>
      </c>
      <c r="L130" s="1">
        <v>0.1973215205306823</v>
      </c>
    </row>
    <row r="131" spans="1:12" x14ac:dyDescent="0.2">
      <c r="B131" t="s">
        <v>566</v>
      </c>
      <c r="C131" s="42">
        <v>20</v>
      </c>
      <c r="D131" s="42" t="s">
        <v>46</v>
      </c>
      <c r="E131" s="42">
        <v>31.2</v>
      </c>
      <c r="F131" s="42">
        <v>6</v>
      </c>
      <c r="I131" t="s">
        <v>419</v>
      </c>
      <c r="J131" t="s">
        <v>566</v>
      </c>
      <c r="K131" s="1">
        <v>1.6814046838995915</v>
      </c>
      <c r="L131" s="1">
        <v>0.50536988924026216</v>
      </c>
    </row>
    <row r="132" spans="1:12" x14ac:dyDescent="0.2">
      <c r="B132" t="s">
        <v>567</v>
      </c>
      <c r="C132" s="42">
        <v>12</v>
      </c>
      <c r="D132" s="42" t="s">
        <v>46</v>
      </c>
      <c r="E132" s="42">
        <v>26.6</v>
      </c>
      <c r="F132" s="42">
        <v>3</v>
      </c>
      <c r="I132" t="s">
        <v>419</v>
      </c>
      <c r="J132" t="s">
        <v>567</v>
      </c>
      <c r="K132" s="1">
        <v>1.182841096867939</v>
      </c>
      <c r="L132" s="1">
        <v>0.65590921894491172</v>
      </c>
    </row>
    <row r="133" spans="1:12" x14ac:dyDescent="0.2">
      <c r="B133" t="s">
        <v>568</v>
      </c>
      <c r="C133" s="42">
        <v>19.3</v>
      </c>
      <c r="D133" s="42" t="s">
        <v>47</v>
      </c>
      <c r="E133" s="42">
        <v>23.7</v>
      </c>
      <c r="F133" s="42">
        <v>5</v>
      </c>
      <c r="I133" t="s">
        <v>419</v>
      </c>
      <c r="J133" t="s">
        <v>568</v>
      </c>
      <c r="K133" s="1">
        <v>1.6942468869365348</v>
      </c>
      <c r="L133" s="1">
        <v>0.58418063070613735</v>
      </c>
    </row>
    <row r="137" spans="1:12" ht="24" x14ac:dyDescent="0.3">
      <c r="A137" s="26" t="s">
        <v>572</v>
      </c>
    </row>
    <row r="138" spans="1:12" x14ac:dyDescent="0.2">
      <c r="B138" t="s">
        <v>510</v>
      </c>
      <c r="I138" s="77"/>
    </row>
    <row r="139" spans="1:12" x14ac:dyDescent="0.2">
      <c r="A139" t="s">
        <v>573</v>
      </c>
      <c r="B139" s="40" t="s">
        <v>505</v>
      </c>
      <c r="C139" s="40" t="s">
        <v>506</v>
      </c>
      <c r="D139" s="40" t="s">
        <v>316</v>
      </c>
      <c r="H139" t="s">
        <v>573</v>
      </c>
      <c r="I139" s="77" t="s">
        <v>574</v>
      </c>
    </row>
    <row r="140" spans="1:12" x14ac:dyDescent="0.2">
      <c r="A140" t="s">
        <v>511</v>
      </c>
      <c r="B140" s="42">
        <v>26.7</v>
      </c>
      <c r="C140" s="42" t="s">
        <v>47</v>
      </c>
      <c r="D140" s="42">
        <v>20.100000000000001</v>
      </c>
      <c r="G140" t="s">
        <v>510</v>
      </c>
      <c r="H140" t="s">
        <v>511</v>
      </c>
      <c r="I140" s="77">
        <v>82.42</v>
      </c>
    </row>
    <row r="141" spans="1:12" x14ac:dyDescent="0.2">
      <c r="A141" t="s">
        <v>512</v>
      </c>
      <c r="B141" s="42">
        <v>22.1</v>
      </c>
      <c r="C141" s="42" t="s">
        <v>47</v>
      </c>
      <c r="D141" s="42">
        <v>23.9</v>
      </c>
      <c r="G141" t="s">
        <v>510</v>
      </c>
      <c r="H141" t="s">
        <v>512</v>
      </c>
      <c r="I141" s="77">
        <v>79.400000000000006</v>
      </c>
    </row>
    <row r="142" spans="1:12" x14ac:dyDescent="0.2">
      <c r="A142" t="s">
        <v>513</v>
      </c>
      <c r="B142" s="42">
        <v>18.600000000000001</v>
      </c>
      <c r="C142" s="42" t="s">
        <v>47</v>
      </c>
      <c r="D142" s="42">
        <v>20.93</v>
      </c>
      <c r="G142" t="s">
        <v>510</v>
      </c>
      <c r="H142" t="s">
        <v>513</v>
      </c>
      <c r="I142" s="78">
        <v>65.849999999999994</v>
      </c>
    </row>
    <row r="143" spans="1:12" x14ac:dyDescent="0.2">
      <c r="A143" t="s">
        <v>514</v>
      </c>
      <c r="B143" s="42">
        <v>11.5</v>
      </c>
      <c r="C143" s="42" t="s">
        <v>47</v>
      </c>
      <c r="D143" s="42">
        <v>15.4</v>
      </c>
      <c r="G143" t="s">
        <v>510</v>
      </c>
      <c r="H143" t="s">
        <v>514</v>
      </c>
      <c r="I143" s="78">
        <v>38.83</v>
      </c>
    </row>
    <row r="144" spans="1:12" x14ac:dyDescent="0.2">
      <c r="A144" t="s">
        <v>515</v>
      </c>
      <c r="B144" s="42">
        <v>13</v>
      </c>
      <c r="C144" s="42" t="s">
        <v>47</v>
      </c>
      <c r="D144" s="42">
        <v>35.799999999999997</v>
      </c>
      <c r="G144" t="s">
        <v>510</v>
      </c>
      <c r="H144" t="s">
        <v>515</v>
      </c>
      <c r="I144" s="78">
        <v>77.930000000000007</v>
      </c>
    </row>
    <row r="145" spans="1:9" x14ac:dyDescent="0.2">
      <c r="A145" t="s">
        <v>516</v>
      </c>
      <c r="B145" s="42">
        <v>24.2</v>
      </c>
      <c r="C145" s="42" t="s">
        <v>47</v>
      </c>
      <c r="D145" s="42">
        <v>24.8</v>
      </c>
      <c r="G145" t="s">
        <v>510</v>
      </c>
      <c r="H145" t="s">
        <v>516</v>
      </c>
      <c r="I145" s="78">
        <v>108.92</v>
      </c>
    </row>
    <row r="146" spans="1:9" x14ac:dyDescent="0.2">
      <c r="A146" t="s">
        <v>518</v>
      </c>
      <c r="B146" s="42">
        <v>22</v>
      </c>
      <c r="C146" s="42" t="s">
        <v>47</v>
      </c>
      <c r="D146" s="42">
        <v>26</v>
      </c>
      <c r="G146" t="s">
        <v>510</v>
      </c>
      <c r="H146" t="s">
        <v>518</v>
      </c>
      <c r="I146" s="78">
        <v>104.36</v>
      </c>
    </row>
    <row r="147" spans="1:9" x14ac:dyDescent="0.2">
      <c r="A147" t="s">
        <v>519</v>
      </c>
      <c r="B147" s="42">
        <v>22.7</v>
      </c>
      <c r="C147" s="42" t="s">
        <v>47</v>
      </c>
      <c r="D147" s="42">
        <v>28.9</v>
      </c>
      <c r="G147" t="s">
        <v>510</v>
      </c>
      <c r="H147" t="s">
        <v>519</v>
      </c>
      <c r="I147" s="78">
        <v>81.5</v>
      </c>
    </row>
    <row r="148" spans="1:9" x14ac:dyDescent="0.2">
      <c r="A148" t="s">
        <v>520</v>
      </c>
      <c r="B148" s="42">
        <v>31</v>
      </c>
      <c r="C148" s="42" t="s">
        <v>46</v>
      </c>
      <c r="D148" s="42">
        <v>26.9</v>
      </c>
      <c r="G148" t="s">
        <v>510</v>
      </c>
      <c r="H148" t="s">
        <v>520</v>
      </c>
      <c r="I148" s="78">
        <v>45.6</v>
      </c>
    </row>
    <row r="149" spans="1:9" x14ac:dyDescent="0.2">
      <c r="A149" t="s">
        <v>521</v>
      </c>
      <c r="B149" s="42">
        <v>58</v>
      </c>
      <c r="C149" s="42" t="s">
        <v>47</v>
      </c>
      <c r="D149" s="42">
        <v>22.51</v>
      </c>
      <c r="G149" t="s">
        <v>510</v>
      </c>
      <c r="H149" t="s">
        <v>521</v>
      </c>
      <c r="I149" s="78">
        <v>85.84</v>
      </c>
    </row>
    <row r="150" spans="1:9" x14ac:dyDescent="0.2">
      <c r="A150" t="s">
        <v>522</v>
      </c>
      <c r="B150" s="42">
        <v>17.579999999999998</v>
      </c>
      <c r="C150" s="42" t="s">
        <v>46</v>
      </c>
      <c r="D150" s="42">
        <v>24</v>
      </c>
      <c r="G150" t="s">
        <v>510</v>
      </c>
      <c r="H150" t="s">
        <v>522</v>
      </c>
      <c r="I150" s="78">
        <v>80.78</v>
      </c>
    </row>
    <row r="151" spans="1:9" x14ac:dyDescent="0.2">
      <c r="A151" t="s">
        <v>524</v>
      </c>
      <c r="B151" s="42">
        <v>13.8</v>
      </c>
      <c r="C151" s="42" t="s">
        <v>47</v>
      </c>
      <c r="D151" s="42">
        <v>23.1</v>
      </c>
      <c r="G151" t="s">
        <v>510</v>
      </c>
      <c r="H151" t="s">
        <v>524</v>
      </c>
      <c r="I151" s="78">
        <v>68.97</v>
      </c>
    </row>
    <row r="152" spans="1:9" x14ac:dyDescent="0.2">
      <c r="A152" t="s">
        <v>525</v>
      </c>
      <c r="B152" s="42">
        <v>27</v>
      </c>
      <c r="C152" s="42" t="s">
        <v>47</v>
      </c>
      <c r="D152" s="42">
        <v>29.1</v>
      </c>
      <c r="G152" t="s">
        <v>510</v>
      </c>
      <c r="H152" t="s">
        <v>525</v>
      </c>
      <c r="I152" s="78">
        <v>72.680000000000007</v>
      </c>
    </row>
    <row r="153" spans="1:9" x14ac:dyDescent="0.2">
      <c r="A153" t="s">
        <v>526</v>
      </c>
      <c r="B153" s="42">
        <v>17.25</v>
      </c>
      <c r="C153" s="42" t="s">
        <v>47</v>
      </c>
      <c r="D153" s="42">
        <v>20.6</v>
      </c>
      <c r="G153" t="s">
        <v>510</v>
      </c>
      <c r="H153" t="s">
        <v>526</v>
      </c>
      <c r="I153" s="78">
        <v>64.09</v>
      </c>
    </row>
    <row r="154" spans="1:9" x14ac:dyDescent="0.2">
      <c r="A154" t="s">
        <v>527</v>
      </c>
      <c r="B154" s="42">
        <v>17</v>
      </c>
      <c r="C154" s="42" t="s">
        <v>46</v>
      </c>
      <c r="D154" s="42">
        <v>26.4</v>
      </c>
      <c r="G154" t="s">
        <v>510</v>
      </c>
      <c r="H154" t="s">
        <v>527</v>
      </c>
      <c r="I154" s="78">
        <v>60.4</v>
      </c>
    </row>
    <row r="155" spans="1:9" x14ac:dyDescent="0.2">
      <c r="A155" t="s">
        <v>528</v>
      </c>
      <c r="B155" s="42">
        <v>13.52</v>
      </c>
      <c r="C155" s="42" t="s">
        <v>46</v>
      </c>
      <c r="D155" s="42">
        <v>15.2</v>
      </c>
      <c r="G155" t="s">
        <v>510</v>
      </c>
      <c r="H155" t="s">
        <v>528</v>
      </c>
      <c r="I155" s="78">
        <v>59.29</v>
      </c>
    </row>
    <row r="156" spans="1:9" x14ac:dyDescent="0.2">
      <c r="A156" t="s">
        <v>529</v>
      </c>
      <c r="B156" s="42">
        <v>18.690000000000001</v>
      </c>
      <c r="C156" s="42" t="s">
        <v>46</v>
      </c>
      <c r="D156" s="42">
        <v>20</v>
      </c>
      <c r="G156" t="s">
        <v>510</v>
      </c>
      <c r="H156" t="s">
        <v>529</v>
      </c>
      <c r="I156" s="78">
        <v>57.64</v>
      </c>
    </row>
    <row r="157" spans="1:9" x14ac:dyDescent="0.2">
      <c r="A157" t="s">
        <v>530</v>
      </c>
      <c r="B157" s="42">
        <v>12.85</v>
      </c>
      <c r="C157" s="42" t="s">
        <v>47</v>
      </c>
      <c r="D157" s="42">
        <v>15.8</v>
      </c>
      <c r="G157" t="s">
        <v>510</v>
      </c>
      <c r="H157" t="s">
        <v>530</v>
      </c>
      <c r="I157" s="78">
        <v>52.26</v>
      </c>
    </row>
    <row r="158" spans="1:9" x14ac:dyDescent="0.2">
      <c r="A158" t="s">
        <v>532</v>
      </c>
      <c r="B158" s="42">
        <v>18.84</v>
      </c>
      <c r="C158" s="42" t="s">
        <v>47</v>
      </c>
      <c r="D158" s="42">
        <v>17.7</v>
      </c>
      <c r="G158" t="s">
        <v>510</v>
      </c>
      <c r="H158" t="s">
        <v>532</v>
      </c>
      <c r="I158" s="78">
        <v>53.77</v>
      </c>
    </row>
    <row r="159" spans="1:9" x14ac:dyDescent="0.2">
      <c r="A159" t="s">
        <v>533</v>
      </c>
      <c r="B159" s="42">
        <v>20</v>
      </c>
      <c r="C159" s="42" t="s">
        <v>46</v>
      </c>
      <c r="D159" s="42">
        <v>25.6</v>
      </c>
      <c r="G159" t="s">
        <v>510</v>
      </c>
      <c r="H159" t="s">
        <v>533</v>
      </c>
      <c r="I159" s="78">
        <v>49.86</v>
      </c>
    </row>
    <row r="160" spans="1:9" x14ac:dyDescent="0.2">
      <c r="I160" s="77"/>
    </row>
    <row r="161" spans="1:9" x14ac:dyDescent="0.2">
      <c r="B161" t="s">
        <v>234</v>
      </c>
      <c r="I161" s="77"/>
    </row>
    <row r="162" spans="1:9" x14ac:dyDescent="0.2">
      <c r="A162" t="s">
        <v>463</v>
      </c>
      <c r="B162" s="40" t="s">
        <v>505</v>
      </c>
      <c r="C162" s="40" t="s">
        <v>506</v>
      </c>
      <c r="D162" s="40" t="s">
        <v>316</v>
      </c>
      <c r="E162" s="40" t="s">
        <v>375</v>
      </c>
      <c r="H162" t="s">
        <v>463</v>
      </c>
      <c r="I162" s="77" t="s">
        <v>574</v>
      </c>
    </row>
    <row r="163" spans="1:9" x14ac:dyDescent="0.2">
      <c r="A163" t="s">
        <v>535</v>
      </c>
      <c r="B163" s="42">
        <v>57</v>
      </c>
      <c r="C163" s="42" t="s">
        <v>47</v>
      </c>
      <c r="D163" s="42">
        <v>32.299999999999997</v>
      </c>
      <c r="E163" s="42">
        <v>10</v>
      </c>
      <c r="G163" t="s">
        <v>234</v>
      </c>
      <c r="H163" t="s">
        <v>535</v>
      </c>
      <c r="I163" s="79">
        <v>189.6</v>
      </c>
    </row>
    <row r="164" spans="1:9" x14ac:dyDescent="0.2">
      <c r="A164" t="s">
        <v>537</v>
      </c>
      <c r="B164" s="42">
        <v>20</v>
      </c>
      <c r="C164" s="42" t="s">
        <v>47</v>
      </c>
      <c r="D164" s="42">
        <v>37.799999999999997</v>
      </c>
      <c r="G164" t="s">
        <v>234</v>
      </c>
      <c r="H164" t="s">
        <v>537</v>
      </c>
      <c r="I164" s="79">
        <v>79.33</v>
      </c>
    </row>
    <row r="165" spans="1:9" x14ac:dyDescent="0.2">
      <c r="A165" t="s">
        <v>538</v>
      </c>
      <c r="B165" s="42">
        <v>55</v>
      </c>
      <c r="C165" s="42" t="s">
        <v>47</v>
      </c>
      <c r="D165" s="42">
        <v>29.4</v>
      </c>
      <c r="E165" s="42">
        <v>6</v>
      </c>
      <c r="G165" t="s">
        <v>234</v>
      </c>
      <c r="H165" t="s">
        <v>538</v>
      </c>
      <c r="I165" s="78">
        <v>104.16</v>
      </c>
    </row>
    <row r="166" spans="1:9" x14ac:dyDescent="0.2">
      <c r="A166" t="s">
        <v>539</v>
      </c>
      <c r="B166" s="42">
        <v>47</v>
      </c>
      <c r="C166" s="42" t="s">
        <v>47</v>
      </c>
      <c r="D166" s="42">
        <v>28.1</v>
      </c>
      <c r="E166" s="42">
        <v>10</v>
      </c>
      <c r="G166" t="s">
        <v>234</v>
      </c>
      <c r="H166" t="s">
        <v>539</v>
      </c>
      <c r="I166" s="79">
        <v>58.86</v>
      </c>
    </row>
    <row r="167" spans="1:9" x14ac:dyDescent="0.2">
      <c r="A167" t="s">
        <v>540</v>
      </c>
      <c r="B167" s="42">
        <v>33.200000000000003</v>
      </c>
      <c r="C167" s="42" t="s">
        <v>47</v>
      </c>
      <c r="D167" s="42">
        <v>30.2</v>
      </c>
      <c r="E167" s="42">
        <v>17</v>
      </c>
      <c r="G167" t="s">
        <v>234</v>
      </c>
      <c r="H167" t="s">
        <v>540</v>
      </c>
      <c r="I167" s="78">
        <v>48.5</v>
      </c>
    </row>
    <row r="168" spans="1:9" x14ac:dyDescent="0.2">
      <c r="A168" t="s">
        <v>541</v>
      </c>
      <c r="B168" s="42">
        <v>42.8</v>
      </c>
      <c r="C168" s="42" t="s">
        <v>47</v>
      </c>
      <c r="D168" s="42">
        <v>31</v>
      </c>
      <c r="E168" s="42">
        <v>2</v>
      </c>
      <c r="G168" t="s">
        <v>234</v>
      </c>
      <c r="H168" t="s">
        <v>541</v>
      </c>
      <c r="I168" s="78">
        <v>100</v>
      </c>
    </row>
    <row r="169" spans="1:9" x14ac:dyDescent="0.2">
      <c r="A169" t="s">
        <v>542</v>
      </c>
      <c r="B169" s="42">
        <v>39.299999999999997</v>
      </c>
      <c r="C169" s="42" t="s">
        <v>46</v>
      </c>
      <c r="D169" s="42">
        <v>29.1</v>
      </c>
      <c r="E169" s="42">
        <v>16</v>
      </c>
      <c r="G169" t="s">
        <v>234</v>
      </c>
      <c r="H169" t="s">
        <v>542</v>
      </c>
      <c r="I169" s="78">
        <v>66.2</v>
      </c>
    </row>
    <row r="170" spans="1:9" x14ac:dyDescent="0.2">
      <c r="A170" t="s">
        <v>543</v>
      </c>
      <c r="B170" s="42">
        <v>48.5</v>
      </c>
      <c r="C170" s="42" t="s">
        <v>46</v>
      </c>
      <c r="D170" s="42">
        <v>36.1</v>
      </c>
      <c r="E170" s="42">
        <v>26</v>
      </c>
      <c r="G170" t="s">
        <v>234</v>
      </c>
      <c r="H170" t="s">
        <v>543</v>
      </c>
      <c r="I170" s="78">
        <v>133.69999999999999</v>
      </c>
    </row>
    <row r="171" spans="1:9" x14ac:dyDescent="0.2">
      <c r="A171" t="s">
        <v>544</v>
      </c>
      <c r="B171" s="42">
        <v>47.4</v>
      </c>
      <c r="C171" s="42" t="s">
        <v>47</v>
      </c>
      <c r="D171" s="42">
        <v>29.5</v>
      </c>
      <c r="E171" s="42">
        <v>13</v>
      </c>
      <c r="G171" t="s">
        <v>234</v>
      </c>
      <c r="H171" t="s">
        <v>544</v>
      </c>
      <c r="I171" s="78">
        <v>57.1</v>
      </c>
    </row>
    <row r="172" spans="1:9" x14ac:dyDescent="0.2">
      <c r="A172" t="s">
        <v>545</v>
      </c>
      <c r="B172" s="42">
        <v>57</v>
      </c>
      <c r="C172" s="42" t="s">
        <v>46</v>
      </c>
      <c r="D172" s="42">
        <v>29.6</v>
      </c>
      <c r="E172" s="42">
        <v>10</v>
      </c>
      <c r="G172" t="s">
        <v>234</v>
      </c>
      <c r="H172" t="s">
        <v>545</v>
      </c>
      <c r="I172" s="78">
        <v>72.290000000000006</v>
      </c>
    </row>
    <row r="173" spans="1:9" x14ac:dyDescent="0.2">
      <c r="A173" t="s">
        <v>546</v>
      </c>
      <c r="B173" s="42">
        <v>48</v>
      </c>
      <c r="C173" s="42" t="s">
        <v>47</v>
      </c>
      <c r="D173" s="42">
        <v>29.5</v>
      </c>
      <c r="E173" s="42">
        <v>10</v>
      </c>
      <c r="G173" t="s">
        <v>234</v>
      </c>
      <c r="H173" t="s">
        <v>546</v>
      </c>
      <c r="I173" s="78">
        <v>74.44</v>
      </c>
    </row>
    <row r="174" spans="1:9" x14ac:dyDescent="0.2">
      <c r="A174" t="s">
        <v>547</v>
      </c>
      <c r="B174" s="42">
        <v>56</v>
      </c>
      <c r="C174" s="42" t="s">
        <v>46</v>
      </c>
      <c r="D174" s="42">
        <v>28.1</v>
      </c>
      <c r="E174" s="42">
        <v>17</v>
      </c>
      <c r="G174" t="s">
        <v>234</v>
      </c>
      <c r="H174" t="s">
        <v>547</v>
      </c>
      <c r="I174" s="78">
        <v>111.48</v>
      </c>
    </row>
    <row r="175" spans="1:9" x14ac:dyDescent="0.2">
      <c r="A175" t="s">
        <v>548</v>
      </c>
      <c r="B175" s="42">
        <v>13</v>
      </c>
      <c r="C175" s="42" t="s">
        <v>46</v>
      </c>
      <c r="D175" s="42">
        <v>34.1</v>
      </c>
      <c r="E175" s="42">
        <v>1</v>
      </c>
      <c r="G175" t="s">
        <v>234</v>
      </c>
      <c r="H175" t="s">
        <v>548</v>
      </c>
      <c r="I175" s="79">
        <v>71.19</v>
      </c>
    </row>
    <row r="176" spans="1:9" x14ac:dyDescent="0.2">
      <c r="A176" t="s">
        <v>549</v>
      </c>
      <c r="B176" s="42">
        <v>53</v>
      </c>
      <c r="C176" s="42" t="s">
        <v>47</v>
      </c>
      <c r="D176" s="42">
        <v>29.6</v>
      </c>
      <c r="E176" s="42">
        <v>20</v>
      </c>
      <c r="G176" t="s">
        <v>234</v>
      </c>
      <c r="H176" t="s">
        <v>549</v>
      </c>
      <c r="I176" s="78">
        <v>114.1</v>
      </c>
    </row>
    <row r="177" spans="1:9" x14ac:dyDescent="0.2">
      <c r="I177" s="77"/>
    </row>
    <row r="178" spans="1:9" x14ac:dyDescent="0.2">
      <c r="I178" s="77"/>
    </row>
    <row r="179" spans="1:9" x14ac:dyDescent="0.2">
      <c r="B179" t="s">
        <v>419</v>
      </c>
      <c r="I179" s="77"/>
    </row>
    <row r="180" spans="1:9" x14ac:dyDescent="0.2">
      <c r="A180" t="s">
        <v>575</v>
      </c>
      <c r="B180" s="40" t="s">
        <v>505</v>
      </c>
      <c r="C180" s="40" t="s">
        <v>506</v>
      </c>
      <c r="D180" s="40" t="s">
        <v>316</v>
      </c>
      <c r="E180" s="40" t="s">
        <v>375</v>
      </c>
      <c r="H180" t="s">
        <v>575</v>
      </c>
      <c r="I180" s="77" t="s">
        <v>574</v>
      </c>
    </row>
    <row r="181" spans="1:9" x14ac:dyDescent="0.2">
      <c r="A181" t="s">
        <v>551</v>
      </c>
      <c r="B181" s="42">
        <v>18.760000000000002</v>
      </c>
      <c r="C181" s="42" t="s">
        <v>46</v>
      </c>
      <c r="D181" s="42">
        <v>25.03</v>
      </c>
      <c r="E181" s="42">
        <v>2</v>
      </c>
      <c r="G181" t="s">
        <v>419</v>
      </c>
      <c r="H181" t="s">
        <v>551</v>
      </c>
      <c r="I181" s="77">
        <v>39</v>
      </c>
    </row>
    <row r="182" spans="1:9" x14ac:dyDescent="0.2">
      <c r="A182" t="s">
        <v>552</v>
      </c>
      <c r="B182" s="42">
        <v>28.7</v>
      </c>
      <c r="C182" s="42" t="s">
        <v>46</v>
      </c>
      <c r="D182" s="42">
        <v>23.4</v>
      </c>
      <c r="E182" s="42">
        <v>12</v>
      </c>
      <c r="G182" t="s">
        <v>419</v>
      </c>
      <c r="H182" t="s">
        <v>552</v>
      </c>
      <c r="I182" s="78">
        <v>42.2</v>
      </c>
    </row>
    <row r="183" spans="1:9" x14ac:dyDescent="0.2">
      <c r="A183" t="s">
        <v>553</v>
      </c>
      <c r="B183" s="42">
        <v>22.6</v>
      </c>
      <c r="C183" s="42" t="s">
        <v>46</v>
      </c>
      <c r="D183" s="42">
        <v>21.6</v>
      </c>
      <c r="E183" s="42">
        <v>7</v>
      </c>
      <c r="G183" t="s">
        <v>419</v>
      </c>
      <c r="H183" t="s">
        <v>553</v>
      </c>
      <c r="I183" s="77">
        <v>41.6</v>
      </c>
    </row>
    <row r="184" spans="1:9" x14ac:dyDescent="0.2">
      <c r="A184" t="s">
        <v>554</v>
      </c>
      <c r="B184" s="42">
        <v>13</v>
      </c>
      <c r="C184" s="42" t="s">
        <v>47</v>
      </c>
      <c r="D184" s="42">
        <v>17.36</v>
      </c>
      <c r="E184" s="42">
        <v>0</v>
      </c>
      <c r="G184" t="s">
        <v>419</v>
      </c>
      <c r="H184" t="s">
        <v>554</v>
      </c>
      <c r="I184" s="78">
        <v>30.35</v>
      </c>
    </row>
    <row r="185" spans="1:9" x14ac:dyDescent="0.2">
      <c r="A185" t="s">
        <v>555</v>
      </c>
      <c r="B185" s="42">
        <v>11</v>
      </c>
      <c r="C185" s="42" t="s">
        <v>47</v>
      </c>
      <c r="D185" s="42">
        <v>12.85</v>
      </c>
      <c r="E185" s="42">
        <v>8</v>
      </c>
      <c r="G185" t="s">
        <v>419</v>
      </c>
      <c r="H185" t="s">
        <v>555</v>
      </c>
      <c r="I185" s="78">
        <v>18.48</v>
      </c>
    </row>
    <row r="186" spans="1:9" x14ac:dyDescent="0.2">
      <c r="A186" t="s">
        <v>556</v>
      </c>
      <c r="B186" s="42">
        <v>39.01</v>
      </c>
      <c r="C186" s="42" t="s">
        <v>46</v>
      </c>
      <c r="D186" s="42">
        <v>35</v>
      </c>
      <c r="E186" s="42">
        <v>10</v>
      </c>
      <c r="G186" t="s">
        <v>419</v>
      </c>
      <c r="H186" t="s">
        <v>556</v>
      </c>
      <c r="I186" s="78">
        <v>39.93</v>
      </c>
    </row>
    <row r="187" spans="1:9" x14ac:dyDescent="0.2">
      <c r="A187" t="s">
        <v>557</v>
      </c>
      <c r="B187" s="42">
        <v>26</v>
      </c>
      <c r="C187" s="42" t="s">
        <v>47</v>
      </c>
      <c r="D187" s="42">
        <v>21.8</v>
      </c>
      <c r="E187" s="42">
        <v>15</v>
      </c>
      <c r="G187" t="s">
        <v>419</v>
      </c>
      <c r="H187" t="s">
        <v>557</v>
      </c>
      <c r="I187" s="78">
        <v>26.41</v>
      </c>
    </row>
    <row r="188" spans="1:9" x14ac:dyDescent="0.2">
      <c r="A188" t="s">
        <v>558</v>
      </c>
      <c r="B188" s="42">
        <v>12.5</v>
      </c>
      <c r="C188" s="42" t="s">
        <v>46</v>
      </c>
      <c r="D188" s="42">
        <v>16.600000000000001</v>
      </c>
      <c r="E188" s="42">
        <v>2</v>
      </c>
      <c r="G188" t="s">
        <v>419</v>
      </c>
      <c r="H188" t="s">
        <v>558</v>
      </c>
      <c r="I188" s="78">
        <v>22.76</v>
      </c>
    </row>
    <row r="189" spans="1:9" x14ac:dyDescent="0.2">
      <c r="A189" t="s">
        <v>559</v>
      </c>
      <c r="B189" s="42">
        <v>23.1</v>
      </c>
      <c r="C189" s="42" t="s">
        <v>47</v>
      </c>
      <c r="D189" s="42">
        <v>28.4</v>
      </c>
      <c r="E189" s="42">
        <v>0.43</v>
      </c>
      <c r="G189" t="s">
        <v>419</v>
      </c>
      <c r="H189" t="s">
        <v>559</v>
      </c>
      <c r="I189" s="78">
        <v>98.5</v>
      </c>
    </row>
    <row r="190" spans="1:9" x14ac:dyDescent="0.2">
      <c r="A190" t="s">
        <v>560</v>
      </c>
      <c r="B190" s="42">
        <v>30.49</v>
      </c>
      <c r="C190" s="42" t="s">
        <v>46</v>
      </c>
      <c r="D190" s="42">
        <v>30.1</v>
      </c>
      <c r="E190" s="42">
        <v>0</v>
      </c>
      <c r="G190" t="s">
        <v>419</v>
      </c>
      <c r="H190" t="s">
        <v>560</v>
      </c>
      <c r="I190" s="78">
        <v>84.97</v>
      </c>
    </row>
    <row r="191" spans="1:9" x14ac:dyDescent="0.2">
      <c r="A191" t="s">
        <v>562</v>
      </c>
      <c r="B191" s="42">
        <v>14</v>
      </c>
      <c r="C191" s="42" t="s">
        <v>46</v>
      </c>
      <c r="D191" s="42">
        <v>24.3</v>
      </c>
      <c r="E191" s="42">
        <v>2</v>
      </c>
      <c r="G191" t="s">
        <v>419</v>
      </c>
      <c r="H191" t="s">
        <v>562</v>
      </c>
      <c r="I191" s="78">
        <v>34</v>
      </c>
    </row>
    <row r="192" spans="1:9" x14ac:dyDescent="0.2">
      <c r="A192" t="s">
        <v>563</v>
      </c>
      <c r="B192" s="42">
        <v>21.61</v>
      </c>
      <c r="C192" s="42" t="s">
        <v>47</v>
      </c>
      <c r="D192" s="42">
        <v>29.3</v>
      </c>
      <c r="E192" s="42">
        <v>0</v>
      </c>
      <c r="G192" t="s">
        <v>419</v>
      </c>
      <c r="H192" t="s">
        <v>563</v>
      </c>
      <c r="I192" s="78">
        <v>51.78</v>
      </c>
    </row>
    <row r="193" spans="1:15" x14ac:dyDescent="0.2">
      <c r="A193" t="s">
        <v>565</v>
      </c>
      <c r="B193" s="42">
        <v>11.6</v>
      </c>
      <c r="C193" s="42" t="s">
        <v>46</v>
      </c>
      <c r="D193" s="42">
        <v>14.6</v>
      </c>
      <c r="E193" s="42">
        <v>0</v>
      </c>
      <c r="G193" t="s">
        <v>419</v>
      </c>
      <c r="H193" t="s">
        <v>565</v>
      </c>
      <c r="I193" s="78">
        <v>34.26</v>
      </c>
    </row>
    <row r="194" spans="1:15" x14ac:dyDescent="0.2">
      <c r="A194" t="s">
        <v>566</v>
      </c>
      <c r="B194" s="42">
        <v>20</v>
      </c>
      <c r="C194" s="42" t="s">
        <v>46</v>
      </c>
      <c r="D194" s="42">
        <v>31.2</v>
      </c>
      <c r="E194" s="42">
        <v>6</v>
      </c>
      <c r="G194" t="s">
        <v>419</v>
      </c>
      <c r="H194" t="s">
        <v>566</v>
      </c>
      <c r="I194" s="78">
        <v>41.03</v>
      </c>
    </row>
    <row r="195" spans="1:15" x14ac:dyDescent="0.2">
      <c r="A195" t="s">
        <v>567</v>
      </c>
      <c r="B195" s="42">
        <v>12</v>
      </c>
      <c r="C195" s="42" t="s">
        <v>46</v>
      </c>
      <c r="D195" s="42">
        <v>26.6</v>
      </c>
      <c r="E195" s="42">
        <v>3</v>
      </c>
      <c r="G195" t="s">
        <v>419</v>
      </c>
      <c r="H195" t="s">
        <v>567</v>
      </c>
      <c r="I195" s="78">
        <v>41.1</v>
      </c>
    </row>
    <row r="196" spans="1:15" x14ac:dyDescent="0.2">
      <c r="A196" t="s">
        <v>568</v>
      </c>
      <c r="B196" s="42">
        <v>19.3</v>
      </c>
      <c r="C196" s="42" t="s">
        <v>47</v>
      </c>
      <c r="D196" s="42">
        <v>23.7</v>
      </c>
      <c r="E196" s="42">
        <v>5</v>
      </c>
      <c r="G196" t="s">
        <v>419</v>
      </c>
      <c r="H196" t="s">
        <v>568</v>
      </c>
      <c r="I196" s="78">
        <v>29.8</v>
      </c>
    </row>
    <row r="202" spans="1:15" ht="24" x14ac:dyDescent="0.3">
      <c r="A202" s="26" t="s">
        <v>576</v>
      </c>
    </row>
    <row r="204" spans="1:15" x14ac:dyDescent="0.2">
      <c r="N204" s="1" t="s">
        <v>577</v>
      </c>
    </row>
    <row r="205" spans="1:15" x14ac:dyDescent="0.2">
      <c r="A205" t="s">
        <v>503</v>
      </c>
      <c r="B205" t="s">
        <v>504</v>
      </c>
      <c r="C205" s="40" t="s">
        <v>505</v>
      </c>
      <c r="D205" s="40" t="s">
        <v>506</v>
      </c>
      <c r="E205" s="40" t="s">
        <v>316</v>
      </c>
      <c r="J205" t="s">
        <v>504</v>
      </c>
      <c r="K205" t="s">
        <v>51</v>
      </c>
      <c r="L205" t="s">
        <v>52</v>
      </c>
      <c r="M205" t="s">
        <v>53</v>
      </c>
      <c r="N205" s="1" t="s">
        <v>11</v>
      </c>
      <c r="O205" t="s">
        <v>12</v>
      </c>
    </row>
    <row r="206" spans="1:15" x14ac:dyDescent="0.2">
      <c r="B206" t="s">
        <v>509</v>
      </c>
      <c r="C206" s="42">
        <v>42</v>
      </c>
      <c r="D206" s="42" t="s">
        <v>47</v>
      </c>
      <c r="E206" s="42">
        <v>31</v>
      </c>
      <c r="I206" t="s">
        <v>510</v>
      </c>
      <c r="J206" t="s">
        <v>509</v>
      </c>
      <c r="K206">
        <v>8.1133973200049674</v>
      </c>
      <c r="L206">
        <v>3.2779509279679173</v>
      </c>
      <c r="M206">
        <v>1.8060558256286154</v>
      </c>
      <c r="N206" s="1">
        <v>4.3991346912005005</v>
      </c>
      <c r="O206">
        <f>STDEV(K206:M206)</f>
        <v>3.2997619542737784</v>
      </c>
    </row>
    <row r="207" spans="1:15" x14ac:dyDescent="0.2">
      <c r="B207" t="s">
        <v>511</v>
      </c>
      <c r="C207" s="42">
        <v>26.7</v>
      </c>
      <c r="D207" s="42" t="s">
        <v>47</v>
      </c>
      <c r="E207" s="42">
        <v>20.100000000000001</v>
      </c>
      <c r="I207" t="s">
        <v>510</v>
      </c>
      <c r="J207" t="s">
        <v>511</v>
      </c>
      <c r="K207">
        <v>3.5562412859220847</v>
      </c>
      <c r="L207">
        <v>2.2765567903182586</v>
      </c>
      <c r="M207">
        <v>0.34549605849800846</v>
      </c>
      <c r="N207" s="1">
        <v>2.0594313782461171</v>
      </c>
      <c r="O207">
        <f t="shared" ref="O207:O229" si="0">STDEV(K207:M207)</f>
        <v>1.616347367456094</v>
      </c>
    </row>
    <row r="208" spans="1:15" x14ac:dyDescent="0.2">
      <c r="B208" t="s">
        <v>512</v>
      </c>
      <c r="C208" s="42">
        <v>22.1</v>
      </c>
      <c r="D208" s="42" t="s">
        <v>47</v>
      </c>
      <c r="E208" s="42">
        <v>23.9</v>
      </c>
      <c r="I208" t="s">
        <v>510</v>
      </c>
      <c r="J208" t="s">
        <v>512</v>
      </c>
      <c r="K208">
        <v>1.6638557709516584</v>
      </c>
      <c r="L208">
        <v>0.59299829659744974</v>
      </c>
      <c r="M208">
        <v>1.7154760986255471</v>
      </c>
      <c r="N208" s="1">
        <v>1.3241100553915517</v>
      </c>
      <c r="O208">
        <f t="shared" si="0"/>
        <v>0.63368719999897705</v>
      </c>
    </row>
    <row r="209" spans="2:15" x14ac:dyDescent="0.2">
      <c r="B209" t="s">
        <v>513</v>
      </c>
      <c r="C209" s="42">
        <v>18.600000000000001</v>
      </c>
      <c r="D209" s="42" t="s">
        <v>47</v>
      </c>
      <c r="E209" s="42">
        <v>20.93</v>
      </c>
      <c r="I209" t="s">
        <v>510</v>
      </c>
      <c r="J209" t="s">
        <v>513</v>
      </c>
      <c r="K209">
        <v>2.3504766865902758</v>
      </c>
      <c r="L209">
        <v>2.3999607706778647</v>
      </c>
      <c r="M209">
        <v>0.26624434630504118</v>
      </c>
      <c r="N209" s="1">
        <v>1.6722272678577272</v>
      </c>
      <c r="O209">
        <f t="shared" si="0"/>
        <v>1.2178682812266139</v>
      </c>
    </row>
    <row r="210" spans="2:15" x14ac:dyDescent="0.2">
      <c r="B210" t="s">
        <v>514</v>
      </c>
      <c r="C210" s="42">
        <v>11.5</v>
      </c>
      <c r="D210" s="42" t="s">
        <v>47</v>
      </c>
      <c r="E210" s="42">
        <v>15.4</v>
      </c>
      <c r="I210" t="s">
        <v>510</v>
      </c>
      <c r="J210" t="s">
        <v>514</v>
      </c>
      <c r="K210">
        <v>1.8313026299239534</v>
      </c>
      <c r="L210">
        <v>0.99246088958287948</v>
      </c>
      <c r="M210">
        <v>1.9747474677271</v>
      </c>
      <c r="N210" s="1">
        <v>1.5995036624113108</v>
      </c>
      <c r="O210">
        <f t="shared" si="0"/>
        <v>0.53058439611952157</v>
      </c>
    </row>
    <row r="211" spans="2:15" x14ac:dyDescent="0.2">
      <c r="B211" t="s">
        <v>515</v>
      </c>
      <c r="C211" s="42">
        <v>13</v>
      </c>
      <c r="D211" s="42" t="s">
        <v>47</v>
      </c>
      <c r="E211" s="42">
        <v>35.799999999999997</v>
      </c>
      <c r="I211" t="s">
        <v>510</v>
      </c>
      <c r="J211" t="s">
        <v>515</v>
      </c>
      <c r="K211">
        <v>1.1536069098729993</v>
      </c>
      <c r="L211">
        <v>0.45049216182495405</v>
      </c>
      <c r="M211">
        <v>1.3698113829805665</v>
      </c>
      <c r="N211" s="1">
        <v>0.99130348489283993</v>
      </c>
      <c r="O211">
        <f t="shared" si="0"/>
        <v>0.4806701144410353</v>
      </c>
    </row>
    <row r="212" spans="2:15" x14ac:dyDescent="0.2">
      <c r="B212" t="s">
        <v>516</v>
      </c>
      <c r="C212" s="42">
        <v>24.2</v>
      </c>
      <c r="D212" s="42" t="s">
        <v>47</v>
      </c>
      <c r="E212" s="42">
        <v>24.8</v>
      </c>
      <c r="I212" t="s">
        <v>510</v>
      </c>
      <c r="J212" t="s">
        <v>516</v>
      </c>
      <c r="K212">
        <v>1.990924888307646</v>
      </c>
      <c r="L212">
        <v>2.5599977209022136</v>
      </c>
      <c r="M212">
        <v>1.776044259948117</v>
      </c>
      <c r="N212" s="1">
        <v>2.1089889563859923</v>
      </c>
      <c r="O212">
        <f t="shared" si="0"/>
        <v>0.40509270588827306</v>
      </c>
    </row>
    <row r="213" spans="2:15" x14ac:dyDescent="0.2">
      <c r="B213" t="s">
        <v>517</v>
      </c>
      <c r="C213" s="42">
        <v>59</v>
      </c>
      <c r="D213" s="42" t="s">
        <v>46</v>
      </c>
      <c r="E213" s="42">
        <v>24.8</v>
      </c>
      <c r="I213" t="s">
        <v>510</v>
      </c>
      <c r="J213" t="s">
        <v>517</v>
      </c>
      <c r="K213">
        <v>3.8667246609269057</v>
      </c>
      <c r="L213">
        <v>5.0139806169673777</v>
      </c>
      <c r="M213">
        <v>2.8227333776336678</v>
      </c>
      <c r="N213" s="1">
        <v>3.9011462185093166</v>
      </c>
      <c r="O213">
        <f t="shared" si="0"/>
        <v>1.0960290820465046</v>
      </c>
    </row>
    <row r="214" spans="2:15" x14ac:dyDescent="0.2">
      <c r="B214" t="s">
        <v>518</v>
      </c>
      <c r="C214" s="42">
        <v>22</v>
      </c>
      <c r="D214" s="42" t="s">
        <v>47</v>
      </c>
      <c r="E214" s="42">
        <v>26</v>
      </c>
      <c r="I214" t="s">
        <v>510</v>
      </c>
      <c r="J214" t="s">
        <v>518</v>
      </c>
      <c r="K214">
        <v>1.7694168165001942</v>
      </c>
      <c r="L214">
        <v>2.4596168383537904</v>
      </c>
      <c r="M214">
        <v>1.3980888672542886</v>
      </c>
      <c r="N214" s="1">
        <v>1.8757075073694243</v>
      </c>
      <c r="O214">
        <f t="shared" si="0"/>
        <v>0.53868700706509598</v>
      </c>
    </row>
    <row r="215" spans="2:15" x14ac:dyDescent="0.2">
      <c r="B215" t="s">
        <v>519</v>
      </c>
      <c r="C215" s="42">
        <v>22.7</v>
      </c>
      <c r="D215" s="42" t="s">
        <v>47</v>
      </c>
      <c r="E215" s="42">
        <v>28.9</v>
      </c>
      <c r="I215" t="s">
        <v>510</v>
      </c>
      <c r="J215" t="s">
        <v>519</v>
      </c>
      <c r="K215">
        <v>0.90740550428544997</v>
      </c>
      <c r="L215">
        <v>2.0225314728010244</v>
      </c>
      <c r="M215">
        <v>2.5504495074271354</v>
      </c>
      <c r="N215" s="1">
        <v>1.82679549483787</v>
      </c>
      <c r="O215">
        <f t="shared" si="0"/>
        <v>0.8388282475375145</v>
      </c>
    </row>
    <row r="216" spans="2:15" x14ac:dyDescent="0.2">
      <c r="B216" t="s">
        <v>520</v>
      </c>
      <c r="C216" s="42">
        <v>31</v>
      </c>
      <c r="D216" s="42" t="s">
        <v>46</v>
      </c>
      <c r="E216" s="42">
        <v>26.9</v>
      </c>
      <c r="I216" t="s">
        <v>510</v>
      </c>
      <c r="J216" t="s">
        <v>520</v>
      </c>
      <c r="K216">
        <v>1.7434999586384134</v>
      </c>
      <c r="L216">
        <v>2.7019316923620744</v>
      </c>
      <c r="M216">
        <v>1.7086551315117273</v>
      </c>
      <c r="N216" s="1">
        <v>2.0513622608374051</v>
      </c>
      <c r="O216">
        <f t="shared" si="0"/>
        <v>0.56367896840322207</v>
      </c>
    </row>
    <row r="217" spans="2:15" x14ac:dyDescent="0.2">
      <c r="B217" t="s">
        <v>521</v>
      </c>
      <c r="C217" s="42">
        <v>58</v>
      </c>
      <c r="D217" s="42" t="s">
        <v>47</v>
      </c>
      <c r="E217" s="42">
        <v>22.51</v>
      </c>
      <c r="I217" t="s">
        <v>510</v>
      </c>
      <c r="J217" t="s">
        <v>521</v>
      </c>
      <c r="K217">
        <v>3.1095894835438131</v>
      </c>
      <c r="L217">
        <v>4.2911362794263539</v>
      </c>
      <c r="M217">
        <v>3.0072318458207832</v>
      </c>
      <c r="N217" s="1">
        <v>3.4693192029303166</v>
      </c>
      <c r="O217">
        <f t="shared" si="0"/>
        <v>0.71355220686045828</v>
      </c>
    </row>
    <row r="218" spans="2:15" x14ac:dyDescent="0.2">
      <c r="B218" t="s">
        <v>522</v>
      </c>
      <c r="C218" s="42">
        <v>17.579999999999998</v>
      </c>
      <c r="D218" s="42" t="s">
        <v>46</v>
      </c>
      <c r="E218" s="42">
        <v>24</v>
      </c>
      <c r="I218" t="s">
        <v>510</v>
      </c>
      <c r="J218" t="s">
        <v>522</v>
      </c>
      <c r="K218">
        <v>1.5747493768158005</v>
      </c>
      <c r="L218">
        <v>2.1934164658353885</v>
      </c>
      <c r="M218">
        <v>1.0827429705669362</v>
      </c>
      <c r="N218" s="1">
        <v>1.6169696044060418</v>
      </c>
      <c r="O218">
        <f t="shared" si="0"/>
        <v>0.55653913967149593</v>
      </c>
    </row>
    <row r="219" spans="2:15" x14ac:dyDescent="0.2">
      <c r="B219" t="s">
        <v>523</v>
      </c>
      <c r="C219" s="42">
        <v>38.659999999999997</v>
      </c>
      <c r="D219" s="42" t="s">
        <v>46</v>
      </c>
      <c r="E219" s="42">
        <v>28.3</v>
      </c>
      <c r="I219" t="s">
        <v>510</v>
      </c>
      <c r="J219" t="s">
        <v>523</v>
      </c>
      <c r="K219">
        <v>1.1679314900200024</v>
      </c>
      <c r="L219">
        <v>1.6527627481117644</v>
      </c>
      <c r="M219">
        <v>1.680684188206756</v>
      </c>
      <c r="N219" s="1">
        <v>1.5004594754461742</v>
      </c>
      <c r="O219">
        <f t="shared" si="0"/>
        <v>0.28831588149620868</v>
      </c>
    </row>
    <row r="220" spans="2:15" x14ac:dyDescent="0.2">
      <c r="B220" t="s">
        <v>524</v>
      </c>
      <c r="C220" s="42">
        <v>13.8</v>
      </c>
      <c r="D220" s="42" t="s">
        <v>47</v>
      </c>
      <c r="E220" s="42">
        <v>23.1</v>
      </c>
      <c r="I220" t="s">
        <v>510</v>
      </c>
      <c r="J220" t="s">
        <v>524</v>
      </c>
      <c r="K220">
        <v>1.7311990993057413</v>
      </c>
      <c r="L220">
        <v>2.2282994031840087</v>
      </c>
      <c r="M220">
        <v>1.1070603572471887</v>
      </c>
      <c r="N220" s="1">
        <v>1.6888529532456464</v>
      </c>
      <c r="O220">
        <f t="shared" si="0"/>
        <v>0.56181771652194612</v>
      </c>
    </row>
    <row r="221" spans="2:15" x14ac:dyDescent="0.2">
      <c r="B221" t="s">
        <v>525</v>
      </c>
      <c r="C221" s="42">
        <v>27</v>
      </c>
      <c r="D221" s="42" t="s">
        <v>47</v>
      </c>
      <c r="E221" s="42">
        <v>29.1</v>
      </c>
      <c r="I221" t="s">
        <v>510</v>
      </c>
      <c r="J221" t="s">
        <v>525</v>
      </c>
      <c r="K221">
        <v>1.4076360863223081</v>
      </c>
      <c r="L221">
        <v>1.8781985937949239</v>
      </c>
      <c r="M221">
        <v>1.2256294237282552</v>
      </c>
      <c r="N221" s="1">
        <v>1.5038213679484957</v>
      </c>
      <c r="O221">
        <f t="shared" si="0"/>
        <v>0.33674966478306628</v>
      </c>
    </row>
    <row r="222" spans="2:15" x14ac:dyDescent="0.2">
      <c r="B222" t="s">
        <v>526</v>
      </c>
      <c r="C222" s="42">
        <v>17.25</v>
      </c>
      <c r="D222" s="42" t="s">
        <v>47</v>
      </c>
      <c r="E222" s="42">
        <v>20.6</v>
      </c>
      <c r="I222" t="s">
        <v>510</v>
      </c>
      <c r="J222" t="s">
        <v>526</v>
      </c>
      <c r="K222">
        <v>0.61225008461147556</v>
      </c>
      <c r="L222">
        <v>3.3492464222693727</v>
      </c>
      <c r="M222">
        <v>1.1076126431987832</v>
      </c>
      <c r="N222" s="1">
        <v>1.6897030500265438</v>
      </c>
      <c r="O222">
        <f t="shared" si="0"/>
        <v>1.4583926663895657</v>
      </c>
    </row>
    <row r="223" spans="2:15" x14ac:dyDescent="0.2">
      <c r="B223" s="23" t="s">
        <v>527</v>
      </c>
      <c r="C223" s="42">
        <v>17</v>
      </c>
      <c r="D223" s="42" t="s">
        <v>46</v>
      </c>
      <c r="E223" s="42">
        <v>26.4</v>
      </c>
      <c r="I223" t="s">
        <v>510</v>
      </c>
      <c r="J223" s="23" t="s">
        <v>527</v>
      </c>
      <c r="K223" s="23">
        <v>2.5385736133448646</v>
      </c>
      <c r="L223" s="23">
        <v>3.3642469030332771</v>
      </c>
      <c r="M223" s="23">
        <v>2.9507730225542406</v>
      </c>
      <c r="N223" s="80">
        <v>2.9511978463107944</v>
      </c>
      <c r="O223" s="23">
        <f t="shared" si="0"/>
        <v>0.41283680877876655</v>
      </c>
    </row>
    <row r="224" spans="2:15" x14ac:dyDescent="0.2">
      <c r="B224" t="s">
        <v>528</v>
      </c>
      <c r="C224" s="42">
        <v>13.52</v>
      </c>
      <c r="D224" s="42" t="s">
        <v>46</v>
      </c>
      <c r="E224" s="42">
        <v>15.2</v>
      </c>
      <c r="I224" t="s">
        <v>510</v>
      </c>
      <c r="J224" t="s">
        <v>528</v>
      </c>
      <c r="K224">
        <v>2.7452291672645597</v>
      </c>
      <c r="L224">
        <v>3.4704400166969185</v>
      </c>
      <c r="M224">
        <v>1.5878633363489514</v>
      </c>
      <c r="N224" s="1">
        <v>2.6011775067701435</v>
      </c>
      <c r="O224">
        <f t="shared" si="0"/>
        <v>0.9495192994436138</v>
      </c>
    </row>
    <row r="225" spans="2:15" x14ac:dyDescent="0.2">
      <c r="B225" t="s">
        <v>529</v>
      </c>
      <c r="C225" s="42">
        <v>18.690000000000001</v>
      </c>
      <c r="D225" s="42" t="s">
        <v>46</v>
      </c>
      <c r="E225" s="42">
        <v>20</v>
      </c>
      <c r="I225" t="s">
        <v>510</v>
      </c>
      <c r="J225" t="s">
        <v>529</v>
      </c>
      <c r="K225">
        <v>3.3600488916652251</v>
      </c>
      <c r="L225">
        <v>3.579595650696568</v>
      </c>
      <c r="M225">
        <v>0.96140906452097119</v>
      </c>
      <c r="N225" s="1">
        <v>2.6336845356275882</v>
      </c>
      <c r="O225">
        <f t="shared" si="0"/>
        <v>1.4523873909184606</v>
      </c>
    </row>
    <row r="226" spans="2:15" x14ac:dyDescent="0.2">
      <c r="B226" t="s">
        <v>530</v>
      </c>
      <c r="C226" s="42">
        <v>12.85</v>
      </c>
      <c r="D226" s="42" t="s">
        <v>47</v>
      </c>
      <c r="E226" s="42">
        <v>15.8</v>
      </c>
      <c r="I226" t="s">
        <v>510</v>
      </c>
      <c r="J226" t="s">
        <v>530</v>
      </c>
      <c r="K226">
        <v>2.0058302291154613</v>
      </c>
      <c r="L226">
        <v>2.4059287244384242</v>
      </c>
      <c r="M226">
        <v>1.5696423729057207</v>
      </c>
      <c r="N226" s="1">
        <v>1.9938004421532021</v>
      </c>
      <c r="O226">
        <f t="shared" si="0"/>
        <v>0.41827293992169601</v>
      </c>
    </row>
    <row r="227" spans="2:15" x14ac:dyDescent="0.2">
      <c r="B227" t="s">
        <v>531</v>
      </c>
      <c r="C227" s="42">
        <v>18.72</v>
      </c>
      <c r="D227" s="42" t="s">
        <v>47</v>
      </c>
      <c r="E227" s="42">
        <v>25.8</v>
      </c>
      <c r="I227" t="s">
        <v>510</v>
      </c>
      <c r="J227" t="s">
        <v>531</v>
      </c>
      <c r="K227">
        <v>1.3445132238268303</v>
      </c>
      <c r="L227">
        <v>0.97566912392651028</v>
      </c>
      <c r="M227">
        <v>0.81656779812083757</v>
      </c>
      <c r="N227" s="1">
        <v>1.0455833819580593</v>
      </c>
      <c r="O227">
        <f t="shared" si="0"/>
        <v>0.27082761258418048</v>
      </c>
    </row>
    <row r="228" spans="2:15" x14ac:dyDescent="0.2">
      <c r="B228" t="s">
        <v>532</v>
      </c>
      <c r="C228" s="42">
        <v>18.84</v>
      </c>
      <c r="D228" s="42" t="s">
        <v>47</v>
      </c>
      <c r="E228" s="42">
        <v>17.7</v>
      </c>
      <c r="I228" t="s">
        <v>510</v>
      </c>
      <c r="J228" t="s">
        <v>532</v>
      </c>
      <c r="K228">
        <v>3.4098825627121405</v>
      </c>
      <c r="L228">
        <v>2.4196189116275377</v>
      </c>
      <c r="M228">
        <v>2.2143242607465465</v>
      </c>
      <c r="N228" s="1">
        <v>2.6812752450287416</v>
      </c>
      <c r="O228">
        <f t="shared" si="0"/>
        <v>0.6392870567721789</v>
      </c>
    </row>
    <row r="229" spans="2:15" x14ac:dyDescent="0.2">
      <c r="B229" t="s">
        <v>533</v>
      </c>
      <c r="C229" s="42">
        <v>20</v>
      </c>
      <c r="D229" s="42" t="s">
        <v>46</v>
      </c>
      <c r="E229" s="42">
        <v>25.6</v>
      </c>
      <c r="I229" t="s">
        <v>510</v>
      </c>
      <c r="J229" t="s">
        <v>533</v>
      </c>
      <c r="K229">
        <v>2.6950276463245499</v>
      </c>
      <c r="L229">
        <v>1.7761774796400427</v>
      </c>
      <c r="M229">
        <v>0.1654964894684052</v>
      </c>
      <c r="N229" s="1">
        <v>1.5455672051443328</v>
      </c>
      <c r="O229">
        <f t="shared" si="0"/>
        <v>1.2804365632094921</v>
      </c>
    </row>
    <row r="230" spans="2:15" x14ac:dyDescent="0.2">
      <c r="N230" s="1"/>
    </row>
    <row r="231" spans="2:15" x14ac:dyDescent="0.2">
      <c r="N231" s="1"/>
    </row>
    <row r="232" spans="2:15" x14ac:dyDescent="0.2">
      <c r="N232" s="1"/>
    </row>
    <row r="233" spans="2:15" x14ac:dyDescent="0.2">
      <c r="B233" t="s">
        <v>534</v>
      </c>
      <c r="C233" s="40" t="s">
        <v>505</v>
      </c>
      <c r="D233" s="40" t="s">
        <v>506</v>
      </c>
      <c r="E233" s="40" t="s">
        <v>316</v>
      </c>
      <c r="F233" s="40" t="s">
        <v>375</v>
      </c>
      <c r="J233" t="s">
        <v>534</v>
      </c>
      <c r="K233" t="s">
        <v>51</v>
      </c>
      <c r="L233" t="s">
        <v>52</v>
      </c>
      <c r="M233" t="s">
        <v>53</v>
      </c>
      <c r="N233" s="1" t="s">
        <v>11</v>
      </c>
      <c r="O233" t="s">
        <v>12</v>
      </c>
    </row>
    <row r="234" spans="2:15" x14ac:dyDescent="0.2">
      <c r="B234" t="s">
        <v>535</v>
      </c>
      <c r="C234" s="42">
        <v>57</v>
      </c>
      <c r="D234" s="42" t="s">
        <v>47</v>
      </c>
      <c r="E234" s="42">
        <v>32.299999999999997</v>
      </c>
      <c r="F234" s="42">
        <v>10</v>
      </c>
      <c r="I234" t="s">
        <v>234</v>
      </c>
      <c r="J234" t="s">
        <v>535</v>
      </c>
      <c r="K234">
        <v>0.53354586157594763</v>
      </c>
      <c r="L234">
        <v>0.59618386721369232</v>
      </c>
      <c r="M234">
        <v>0.68749984793815211</v>
      </c>
      <c r="N234" s="1">
        <v>0.60574319224259732</v>
      </c>
      <c r="O234">
        <f>STDEV(K234:M234)</f>
        <v>7.7420882198923971E-2</v>
      </c>
    </row>
    <row r="235" spans="2:15" x14ac:dyDescent="0.2">
      <c r="B235" t="s">
        <v>536</v>
      </c>
      <c r="C235" s="42">
        <v>18.600000000000001</v>
      </c>
      <c r="D235" s="42" t="s">
        <v>47</v>
      </c>
      <c r="E235" s="42">
        <v>36.6</v>
      </c>
      <c r="F235" s="42">
        <v>3</v>
      </c>
      <c r="I235" t="s">
        <v>234</v>
      </c>
      <c r="J235" t="s">
        <v>536</v>
      </c>
      <c r="K235">
        <v>2.0420147702448403</v>
      </c>
      <c r="L235">
        <v>2.0611050535258726</v>
      </c>
      <c r="M235">
        <v>1.2635381310448204</v>
      </c>
      <c r="N235" s="1">
        <v>1.788885984938511</v>
      </c>
      <c r="O235">
        <f t="shared" ref="O235:O247" si="1">STDEV(K235:M235)</f>
        <v>0.45506470465414972</v>
      </c>
    </row>
    <row r="236" spans="2:15" x14ac:dyDescent="0.2">
      <c r="B236" t="s">
        <v>537</v>
      </c>
      <c r="C236" s="42">
        <v>20</v>
      </c>
      <c r="D236" s="42" t="s">
        <v>47</v>
      </c>
      <c r="E236" s="42">
        <v>37.799999999999997</v>
      </c>
      <c r="I236" t="s">
        <v>234</v>
      </c>
      <c r="J236" t="s">
        <v>537</v>
      </c>
      <c r="K236">
        <v>2.0412572555895494</v>
      </c>
      <c r="L236">
        <v>1.7401058332807366</v>
      </c>
      <c r="M236">
        <v>1.6196246555130445</v>
      </c>
      <c r="N236" s="1">
        <v>1.8003292481277768</v>
      </c>
      <c r="O236">
        <f t="shared" si="1"/>
        <v>0.21717195291680166</v>
      </c>
    </row>
    <row r="237" spans="2:15" x14ac:dyDescent="0.2">
      <c r="B237" t="s">
        <v>538</v>
      </c>
      <c r="C237" s="42">
        <v>55</v>
      </c>
      <c r="D237" s="42" t="s">
        <v>47</v>
      </c>
      <c r="E237" s="42">
        <v>29.4</v>
      </c>
      <c r="F237" s="42">
        <v>6</v>
      </c>
      <c r="I237" t="s">
        <v>234</v>
      </c>
      <c r="J237" t="s">
        <v>538</v>
      </c>
      <c r="K237">
        <v>1.4489880253198544</v>
      </c>
      <c r="L237">
        <v>1.9878371294113555</v>
      </c>
      <c r="M237">
        <v>0.55341869594361581</v>
      </c>
      <c r="N237" s="1">
        <v>1.3300812835582752</v>
      </c>
      <c r="O237">
        <f t="shared" si="1"/>
        <v>0.72456412448814855</v>
      </c>
    </row>
    <row r="238" spans="2:15" x14ac:dyDescent="0.2">
      <c r="B238" t="s">
        <v>539</v>
      </c>
      <c r="C238" s="42">
        <v>47</v>
      </c>
      <c r="D238" s="42" t="s">
        <v>47</v>
      </c>
      <c r="E238" s="42">
        <v>28.1</v>
      </c>
      <c r="F238" s="42">
        <v>10</v>
      </c>
      <c r="I238" t="s">
        <v>234</v>
      </c>
      <c r="J238" t="s">
        <v>539</v>
      </c>
      <c r="K238">
        <v>0.73379523107424871</v>
      </c>
      <c r="L238">
        <v>1.1851512609686021</v>
      </c>
      <c r="M238">
        <v>0.34869448528233105</v>
      </c>
      <c r="N238" s="1">
        <v>0.75588032577506059</v>
      </c>
      <c r="O238">
        <f t="shared" si="1"/>
        <v>0.41866549649311458</v>
      </c>
    </row>
    <row r="239" spans="2:15" x14ac:dyDescent="0.2">
      <c r="B239" t="s">
        <v>540</v>
      </c>
      <c r="C239" s="42">
        <v>33.200000000000003</v>
      </c>
      <c r="D239" s="42" t="s">
        <v>47</v>
      </c>
      <c r="E239" s="42">
        <v>30.2</v>
      </c>
      <c r="F239" s="42">
        <v>17</v>
      </c>
      <c r="I239" t="s">
        <v>234</v>
      </c>
      <c r="J239" t="s">
        <v>540</v>
      </c>
      <c r="K239">
        <v>0.26939904444684304</v>
      </c>
      <c r="L239">
        <v>0.52579439264391414</v>
      </c>
      <c r="M239">
        <v>0.1654964894684052</v>
      </c>
      <c r="N239" s="1">
        <v>0.32022997551972082</v>
      </c>
      <c r="O239">
        <f t="shared" si="1"/>
        <v>0.18544940664091877</v>
      </c>
    </row>
    <row r="240" spans="2:15" x14ac:dyDescent="0.2">
      <c r="B240" t="s">
        <v>541</v>
      </c>
      <c r="C240" s="42">
        <v>42.8</v>
      </c>
      <c r="D240" s="42" t="s">
        <v>47</v>
      </c>
      <c r="E240" s="42">
        <v>31</v>
      </c>
      <c r="F240" s="42">
        <v>2</v>
      </c>
      <c r="I240" t="s">
        <v>234</v>
      </c>
      <c r="J240" t="s">
        <v>541</v>
      </c>
      <c r="K240">
        <v>2.5149690952810246</v>
      </c>
      <c r="L240">
        <v>1.7677166216145064</v>
      </c>
      <c r="M240">
        <v>1.9849014815973078</v>
      </c>
      <c r="N240" s="1">
        <v>2.0891957328309463</v>
      </c>
      <c r="O240">
        <f t="shared" si="1"/>
        <v>0.38438851827346787</v>
      </c>
    </row>
    <row r="241" spans="2:15" x14ac:dyDescent="0.2">
      <c r="B241" t="s">
        <v>542</v>
      </c>
      <c r="C241" s="42">
        <v>39.299999999999997</v>
      </c>
      <c r="D241" s="42" t="s">
        <v>46</v>
      </c>
      <c r="E241" s="42">
        <v>29.1</v>
      </c>
      <c r="F241" s="42">
        <v>16</v>
      </c>
      <c r="I241" t="s">
        <v>234</v>
      </c>
      <c r="J241" t="s">
        <v>542</v>
      </c>
      <c r="K241">
        <v>2.4594746575302762</v>
      </c>
      <c r="L241">
        <v>2.2679758137837309</v>
      </c>
      <c r="M241">
        <v>1.6805831707158332</v>
      </c>
      <c r="N241" s="1">
        <v>2.136011214009947</v>
      </c>
      <c r="O241">
        <f t="shared" si="1"/>
        <v>0.40586817903488553</v>
      </c>
    </row>
    <row r="242" spans="2:15" x14ac:dyDescent="0.2">
      <c r="B242" t="s">
        <v>543</v>
      </c>
      <c r="C242" s="42">
        <v>48.5</v>
      </c>
      <c r="D242" s="42" t="s">
        <v>46</v>
      </c>
      <c r="E242" s="42">
        <v>36.1</v>
      </c>
      <c r="F242" s="42">
        <v>26</v>
      </c>
      <c r="I242" t="s">
        <v>234</v>
      </c>
      <c r="J242" t="s">
        <v>543</v>
      </c>
      <c r="K242">
        <v>1.6047264265748564</v>
      </c>
      <c r="L242">
        <v>4.3018241510776134</v>
      </c>
      <c r="M242">
        <v>0.31119585860616372</v>
      </c>
      <c r="N242" s="1">
        <v>2.0725821454195446</v>
      </c>
      <c r="O242">
        <f t="shared" si="1"/>
        <v>2.0360366579239577</v>
      </c>
    </row>
    <row r="243" spans="2:15" x14ac:dyDescent="0.2">
      <c r="B243" t="s">
        <v>544</v>
      </c>
      <c r="C243" s="42">
        <v>47.4</v>
      </c>
      <c r="D243" s="42" t="s">
        <v>47</v>
      </c>
      <c r="E243" s="42">
        <v>29.5</v>
      </c>
      <c r="F243" s="42">
        <v>13</v>
      </c>
      <c r="I243" t="s">
        <v>234</v>
      </c>
      <c r="J243" t="s">
        <v>544</v>
      </c>
      <c r="K243">
        <v>1.895258576118142</v>
      </c>
      <c r="L243">
        <v>3.6863567435779676</v>
      </c>
      <c r="M243">
        <v>3.4364668631772686</v>
      </c>
      <c r="N243" s="1">
        <v>3.006027394291126</v>
      </c>
      <c r="O243">
        <f t="shared" si="1"/>
        <v>0.97003441364248744</v>
      </c>
    </row>
    <row r="244" spans="2:15" x14ac:dyDescent="0.2">
      <c r="B244" t="s">
        <v>545</v>
      </c>
      <c r="C244" s="42">
        <v>57</v>
      </c>
      <c r="D244" s="42" t="s">
        <v>46</v>
      </c>
      <c r="E244" s="42">
        <v>29.6</v>
      </c>
      <c r="F244" s="42">
        <v>10</v>
      </c>
      <c r="I244" t="s">
        <v>234</v>
      </c>
      <c r="J244" t="s">
        <v>545</v>
      </c>
      <c r="K244">
        <v>1.5807880278656168</v>
      </c>
      <c r="L244">
        <v>1.4364937300082214</v>
      </c>
      <c r="M244">
        <v>1.6637469945486856</v>
      </c>
      <c r="N244" s="1">
        <v>1.5603429174741745</v>
      </c>
      <c r="O244">
        <f t="shared" si="1"/>
        <v>0.11499788461212335</v>
      </c>
    </row>
    <row r="245" spans="2:15" x14ac:dyDescent="0.2">
      <c r="B245" t="s">
        <v>546</v>
      </c>
      <c r="C245" s="42">
        <v>48</v>
      </c>
      <c r="D245" s="42" t="s">
        <v>47</v>
      </c>
      <c r="E245" s="42">
        <v>29.5</v>
      </c>
      <c r="F245" s="42">
        <v>10</v>
      </c>
      <c r="I245" t="s">
        <v>234</v>
      </c>
      <c r="J245" t="s">
        <v>546</v>
      </c>
      <c r="K245">
        <v>0.78594376778284381</v>
      </c>
      <c r="L245">
        <v>0.75506061828973758</v>
      </c>
      <c r="M245">
        <v>0.99072117365105028</v>
      </c>
      <c r="N245" s="1">
        <v>0.84390851990787719</v>
      </c>
      <c r="O245">
        <f t="shared" si="1"/>
        <v>0.12807774476851194</v>
      </c>
    </row>
    <row r="246" spans="2:15" x14ac:dyDescent="0.2">
      <c r="B246" t="s">
        <v>547</v>
      </c>
      <c r="C246" s="42">
        <v>56</v>
      </c>
      <c r="D246" s="42" t="s">
        <v>46</v>
      </c>
      <c r="E246" s="42">
        <v>28.1</v>
      </c>
      <c r="F246" s="42">
        <v>17</v>
      </c>
      <c r="I246" t="s">
        <v>234</v>
      </c>
      <c r="J246" t="s">
        <v>547</v>
      </c>
      <c r="K246">
        <v>4.738406363713513</v>
      </c>
      <c r="L246">
        <v>4.8128768113642266</v>
      </c>
      <c r="M246">
        <v>8.9403148415333487</v>
      </c>
      <c r="N246" s="1">
        <v>6.1638660055370282</v>
      </c>
      <c r="O246">
        <f t="shared" si="1"/>
        <v>2.4047635156231753</v>
      </c>
    </row>
    <row r="247" spans="2:15" x14ac:dyDescent="0.2">
      <c r="B247" t="s">
        <v>548</v>
      </c>
      <c r="C247" s="42">
        <v>13</v>
      </c>
      <c r="D247" s="42" t="s">
        <v>46</v>
      </c>
      <c r="E247" s="42">
        <v>34.1</v>
      </c>
      <c r="F247" s="42">
        <v>1</v>
      </c>
      <c r="I247" t="s">
        <v>234</v>
      </c>
      <c r="J247" t="s">
        <v>548</v>
      </c>
      <c r="K247">
        <v>1.1550726273571326</v>
      </c>
      <c r="L247">
        <v>3.4891909171503728</v>
      </c>
      <c r="M247">
        <v>1.4102277444304347</v>
      </c>
      <c r="N247" s="1">
        <v>2.0181637629793134</v>
      </c>
      <c r="O247">
        <f t="shared" si="1"/>
        <v>1.2803189835637159</v>
      </c>
    </row>
    <row r="248" spans="2:15" x14ac:dyDescent="0.2">
      <c r="B248" t="s">
        <v>549</v>
      </c>
      <c r="C248" s="42">
        <v>53</v>
      </c>
      <c r="D248" s="42" t="s">
        <v>47</v>
      </c>
      <c r="E248" s="42">
        <v>29.6</v>
      </c>
      <c r="F248" s="42">
        <v>20</v>
      </c>
      <c r="I248" t="s">
        <v>234</v>
      </c>
      <c r="J248" t="s">
        <v>549</v>
      </c>
      <c r="K248">
        <v>1.6640197415396298</v>
      </c>
      <c r="L248">
        <v>2.3339181408207184</v>
      </c>
      <c r="M248">
        <v>1.1377405609053679</v>
      </c>
      <c r="N248" s="1">
        <v>1.7118928144219054</v>
      </c>
      <c r="O248">
        <f>STDEV(K248:M248)</f>
        <v>0.59952403955423639</v>
      </c>
    </row>
    <row r="249" spans="2:15" x14ac:dyDescent="0.2">
      <c r="N249" s="1"/>
    </row>
    <row r="250" spans="2:15" x14ac:dyDescent="0.2">
      <c r="N250" s="1"/>
    </row>
    <row r="251" spans="2:15" x14ac:dyDescent="0.2">
      <c r="N251" s="1"/>
    </row>
    <row r="252" spans="2:15" x14ac:dyDescent="0.2">
      <c r="B252" t="s">
        <v>550</v>
      </c>
      <c r="C252" s="40" t="s">
        <v>505</v>
      </c>
      <c r="D252" s="40" t="s">
        <v>506</v>
      </c>
      <c r="E252" s="40" t="s">
        <v>316</v>
      </c>
      <c r="F252" s="40" t="s">
        <v>375</v>
      </c>
      <c r="J252" t="s">
        <v>550</v>
      </c>
      <c r="K252" t="s">
        <v>51</v>
      </c>
      <c r="L252" t="s">
        <v>52</v>
      </c>
      <c r="M252" t="s">
        <v>53</v>
      </c>
      <c r="N252" s="1" t="s">
        <v>11</v>
      </c>
      <c r="O252" t="s">
        <v>12</v>
      </c>
    </row>
    <row r="253" spans="2:15" x14ac:dyDescent="0.2">
      <c r="B253" t="s">
        <v>551</v>
      </c>
      <c r="C253" s="42">
        <v>18.760000000000002</v>
      </c>
      <c r="D253" s="42" t="s">
        <v>46</v>
      </c>
      <c r="E253" s="42">
        <v>25.03</v>
      </c>
      <c r="F253" s="42">
        <v>2</v>
      </c>
      <c r="I253" t="s">
        <v>419</v>
      </c>
      <c r="J253" t="s">
        <v>551</v>
      </c>
      <c r="K253">
        <v>1.1556275961536988</v>
      </c>
      <c r="L253">
        <v>0.33543862716346079</v>
      </c>
      <c r="M253">
        <v>0.65322164549425132</v>
      </c>
      <c r="N253" s="1">
        <v>0.71476262293713699</v>
      </c>
      <c r="O253">
        <f>STDEV(K253:N253)</f>
        <v>0.33765658603753657</v>
      </c>
    </row>
    <row r="254" spans="2:15" x14ac:dyDescent="0.2">
      <c r="B254" t="s">
        <v>552</v>
      </c>
      <c r="C254" s="42">
        <v>28.7</v>
      </c>
      <c r="D254" s="42" t="s">
        <v>46</v>
      </c>
      <c r="E254" s="42">
        <v>23.4</v>
      </c>
      <c r="F254" s="42">
        <v>12</v>
      </c>
      <c r="I254" t="s">
        <v>419</v>
      </c>
      <c r="J254" t="s">
        <v>552</v>
      </c>
      <c r="K254">
        <v>0</v>
      </c>
      <c r="L254">
        <v>0.48862078698192618</v>
      </c>
      <c r="M254">
        <v>0.27450594776647752</v>
      </c>
      <c r="N254" s="1">
        <v>0.25437557824946788</v>
      </c>
      <c r="O254">
        <f t="shared" ref="O254:O260" si="2">STDEV(K254:N254)</f>
        <v>0.19998581983126995</v>
      </c>
    </row>
    <row r="255" spans="2:15" x14ac:dyDescent="0.2">
      <c r="B255" t="s">
        <v>553</v>
      </c>
      <c r="C255" s="42">
        <v>22.6</v>
      </c>
      <c r="D255" s="42" t="s">
        <v>46</v>
      </c>
      <c r="E255" s="42">
        <v>21.6</v>
      </c>
      <c r="F255" s="42">
        <v>7</v>
      </c>
      <c r="I255" t="s">
        <v>419</v>
      </c>
      <c r="J255" t="s">
        <v>553</v>
      </c>
      <c r="K255">
        <v>0.12180903904305422</v>
      </c>
      <c r="L255">
        <v>0.525691521924046</v>
      </c>
      <c r="M255">
        <v>0.42325515222485577</v>
      </c>
      <c r="N255" s="1">
        <v>0.35691857106398528</v>
      </c>
      <c r="O255">
        <f t="shared" si="2"/>
        <v>0.17142670249917955</v>
      </c>
    </row>
    <row r="256" spans="2:15" x14ac:dyDescent="0.2">
      <c r="B256" t="s">
        <v>554</v>
      </c>
      <c r="C256" s="42">
        <v>13</v>
      </c>
      <c r="D256" s="42" t="s">
        <v>47</v>
      </c>
      <c r="E256" s="42">
        <v>17.36</v>
      </c>
      <c r="F256" s="42">
        <v>0</v>
      </c>
      <c r="I256" t="s">
        <v>419</v>
      </c>
      <c r="J256" t="s">
        <v>554</v>
      </c>
      <c r="K256">
        <v>1.5207349877967946</v>
      </c>
      <c r="L256">
        <v>0.82666119786797276</v>
      </c>
      <c r="M256">
        <v>0.93419455744558988</v>
      </c>
      <c r="N256" s="1">
        <v>1.0938635810367858</v>
      </c>
      <c r="O256">
        <f t="shared" si="2"/>
        <v>0.30501940297568403</v>
      </c>
    </row>
    <row r="257" spans="2:15" x14ac:dyDescent="0.2">
      <c r="B257" t="s">
        <v>555</v>
      </c>
      <c r="C257" s="42">
        <v>11</v>
      </c>
      <c r="D257" s="42" t="s">
        <v>47</v>
      </c>
      <c r="E257" s="42">
        <v>12.85</v>
      </c>
      <c r="F257" s="42">
        <v>8</v>
      </c>
      <c r="I257" t="s">
        <v>419</v>
      </c>
      <c r="J257" t="s">
        <v>555</v>
      </c>
      <c r="K257">
        <v>0</v>
      </c>
      <c r="L257">
        <v>7.4060580262140019E-2</v>
      </c>
      <c r="M257">
        <v>0.18035144901480085</v>
      </c>
      <c r="N257" s="1">
        <v>8.4804009758980281E-2</v>
      </c>
      <c r="O257">
        <f t="shared" si="2"/>
        <v>7.4019039210416512E-2</v>
      </c>
    </row>
    <row r="258" spans="2:15" x14ac:dyDescent="0.2">
      <c r="B258" t="s">
        <v>556</v>
      </c>
      <c r="C258" s="42">
        <v>39.01</v>
      </c>
      <c r="D258" s="42" t="s">
        <v>46</v>
      </c>
      <c r="E258" s="42">
        <v>35</v>
      </c>
      <c r="F258" s="42">
        <v>10</v>
      </c>
      <c r="I258" t="s">
        <v>419</v>
      </c>
      <c r="J258" t="s">
        <v>556</v>
      </c>
      <c r="K258">
        <v>0.29559771537138668</v>
      </c>
      <c r="L258">
        <v>3.583212953853563E-2</v>
      </c>
      <c r="M258">
        <v>0.30814649074639788</v>
      </c>
      <c r="N258" s="1">
        <v>0.21319211188544007</v>
      </c>
      <c r="O258">
        <f t="shared" si="2"/>
        <v>0.12551703853640431</v>
      </c>
    </row>
    <row r="259" spans="2:15" x14ac:dyDescent="0.2">
      <c r="B259" t="s">
        <v>557</v>
      </c>
      <c r="C259" s="42">
        <v>26</v>
      </c>
      <c r="D259" s="42" t="s">
        <v>47</v>
      </c>
      <c r="E259" s="42">
        <v>21.8</v>
      </c>
      <c r="F259" s="42">
        <v>15</v>
      </c>
      <c r="I259" t="s">
        <v>419</v>
      </c>
      <c r="J259" t="s">
        <v>557</v>
      </c>
      <c r="K259">
        <v>0</v>
      </c>
      <c r="L259">
        <v>0.71037015683253391</v>
      </c>
      <c r="M259">
        <v>0.31591956399258125</v>
      </c>
      <c r="N259" s="1">
        <v>0.3420965736083717</v>
      </c>
      <c r="O259">
        <f t="shared" si="2"/>
        <v>0.29059750722019695</v>
      </c>
    </row>
    <row r="260" spans="2:15" x14ac:dyDescent="0.2">
      <c r="B260" t="s">
        <v>558</v>
      </c>
      <c r="C260" s="42">
        <v>12.5</v>
      </c>
      <c r="D260" s="42" t="s">
        <v>46</v>
      </c>
      <c r="E260" s="42">
        <v>16.600000000000001</v>
      </c>
      <c r="F260" s="42">
        <v>2</v>
      </c>
      <c r="I260" t="s">
        <v>419</v>
      </c>
      <c r="J260" t="s">
        <v>558</v>
      </c>
      <c r="K260">
        <v>0</v>
      </c>
      <c r="L260">
        <v>0.10790338768389841</v>
      </c>
      <c r="M260">
        <v>0.19008132263839367</v>
      </c>
      <c r="N260" s="1">
        <v>9.9328236774097356E-2</v>
      </c>
      <c r="O260">
        <f t="shared" si="2"/>
        <v>7.7836911611542714E-2</v>
      </c>
    </row>
    <row r="261" spans="2:15" x14ac:dyDescent="0.2">
      <c r="B261" t="s">
        <v>559</v>
      </c>
      <c r="C261" s="42">
        <v>23.1</v>
      </c>
      <c r="D261" s="42" t="s">
        <v>47</v>
      </c>
      <c r="E261" s="42">
        <v>28.4</v>
      </c>
      <c r="F261" s="42">
        <v>0.43</v>
      </c>
      <c r="I261" t="s">
        <v>419</v>
      </c>
      <c r="J261" t="s">
        <v>559</v>
      </c>
      <c r="K261">
        <v>2.0820995329687517</v>
      </c>
      <c r="L261">
        <v>2.4523616161762214</v>
      </c>
      <c r="M261">
        <v>1.1771847367765558</v>
      </c>
      <c r="N261" s="1">
        <v>1.903881961973843</v>
      </c>
      <c r="O261">
        <f>STDEV(K261:M261)</f>
        <v>0.6560031595940381</v>
      </c>
    </row>
    <row r="262" spans="2:15" x14ac:dyDescent="0.2">
      <c r="B262" t="s">
        <v>560</v>
      </c>
      <c r="C262" s="42">
        <v>30.49</v>
      </c>
      <c r="D262" s="42" t="s">
        <v>46</v>
      </c>
      <c r="E262" s="42">
        <v>30.1</v>
      </c>
      <c r="F262" s="42">
        <v>0</v>
      </c>
      <c r="I262" t="s">
        <v>419</v>
      </c>
      <c r="J262" t="s">
        <v>560</v>
      </c>
      <c r="K262">
        <v>2.4829538273464804</v>
      </c>
      <c r="L262">
        <v>1.166640604002869</v>
      </c>
      <c r="M262">
        <v>1.4554845000406753</v>
      </c>
      <c r="N262" s="1">
        <v>1.7016929771300084</v>
      </c>
      <c r="O262">
        <f t="shared" ref="O262:O270" si="3">STDEV(K262:N262)</f>
        <v>0.56487997906947629</v>
      </c>
    </row>
    <row r="263" spans="2:15" x14ac:dyDescent="0.2">
      <c r="B263" t="s">
        <v>561</v>
      </c>
      <c r="C263" s="42">
        <v>28</v>
      </c>
      <c r="D263" s="42" t="s">
        <v>47</v>
      </c>
      <c r="E263" s="42">
        <v>24.9</v>
      </c>
      <c r="F263" s="42">
        <v>10</v>
      </c>
      <c r="I263" t="s">
        <v>419</v>
      </c>
      <c r="J263" t="s">
        <v>561</v>
      </c>
      <c r="K263">
        <v>0</v>
      </c>
      <c r="L263">
        <v>0.25723692390879255</v>
      </c>
      <c r="M263">
        <v>0.2168392783583028</v>
      </c>
      <c r="N263" s="1">
        <v>0.15802540075569846</v>
      </c>
      <c r="O263">
        <f t="shared" si="3"/>
        <v>0.1129513550295143</v>
      </c>
    </row>
    <row r="264" spans="2:15" x14ac:dyDescent="0.2">
      <c r="B264" t="s">
        <v>562</v>
      </c>
      <c r="C264" s="42">
        <v>14</v>
      </c>
      <c r="D264" s="42" t="s">
        <v>46</v>
      </c>
      <c r="E264" s="42">
        <v>24.3</v>
      </c>
      <c r="F264" s="42">
        <v>2</v>
      </c>
      <c r="I264" t="s">
        <v>419</v>
      </c>
      <c r="J264" t="s">
        <v>562</v>
      </c>
      <c r="K264">
        <v>0</v>
      </c>
      <c r="L264">
        <v>2.2426095820591234E-2</v>
      </c>
      <c r="M264">
        <v>0.1654964894684052</v>
      </c>
      <c r="N264" s="1">
        <v>6.2640861762998809E-2</v>
      </c>
      <c r="O264">
        <f t="shared" si="3"/>
        <v>7.3303899652717233E-2</v>
      </c>
    </row>
    <row r="265" spans="2:15" x14ac:dyDescent="0.2">
      <c r="B265" t="s">
        <v>563</v>
      </c>
      <c r="C265" s="42">
        <v>21.61</v>
      </c>
      <c r="D265" s="42" t="s">
        <v>47</v>
      </c>
      <c r="E265" s="42">
        <v>29.3</v>
      </c>
      <c r="F265" s="42">
        <v>0</v>
      </c>
      <c r="I265" t="s">
        <v>419</v>
      </c>
      <c r="J265" t="s">
        <v>563</v>
      </c>
      <c r="K265">
        <v>1.3122514479470886</v>
      </c>
      <c r="L265">
        <v>2.4594397375266679</v>
      </c>
      <c r="M265">
        <v>1.3763224661074822</v>
      </c>
      <c r="N265" s="1">
        <v>1.7160045505270796</v>
      </c>
      <c r="O265">
        <f t="shared" si="3"/>
        <v>0.52633840938687781</v>
      </c>
    </row>
    <row r="266" spans="2:15" x14ac:dyDescent="0.2">
      <c r="B266" t="s">
        <v>564</v>
      </c>
      <c r="C266" s="42">
        <v>17</v>
      </c>
      <c r="D266" s="42" t="s">
        <v>47</v>
      </c>
      <c r="E266" s="42">
        <v>32</v>
      </c>
      <c r="F266" s="42">
        <v>0</v>
      </c>
      <c r="I266" t="s">
        <v>419</v>
      </c>
      <c r="J266" t="s">
        <v>564</v>
      </c>
      <c r="K266">
        <v>0.18693365214575297</v>
      </c>
      <c r="L266">
        <v>0.73126313705032386</v>
      </c>
      <c r="M266">
        <v>0.48655615509502548</v>
      </c>
      <c r="N266" s="1">
        <v>0.46825098143036747</v>
      </c>
      <c r="O266">
        <f t="shared" si="3"/>
        <v>0.22259822786250089</v>
      </c>
    </row>
    <row r="267" spans="2:15" x14ac:dyDescent="0.2">
      <c r="B267" t="s">
        <v>565</v>
      </c>
      <c r="C267" s="42">
        <v>11.6</v>
      </c>
      <c r="D267" s="42" t="s">
        <v>46</v>
      </c>
      <c r="E267" s="42">
        <v>14.6</v>
      </c>
      <c r="F267" s="42">
        <v>0</v>
      </c>
      <c r="I267" t="s">
        <v>419</v>
      </c>
      <c r="J267" t="s">
        <v>565</v>
      </c>
      <c r="K267">
        <v>0</v>
      </c>
      <c r="L267">
        <v>0.49471763089706461</v>
      </c>
      <c r="M267">
        <v>0.35915355649931691</v>
      </c>
      <c r="N267" s="1">
        <v>0.28462372913212719</v>
      </c>
      <c r="O267">
        <f t="shared" si="3"/>
        <v>0.20873013670868323</v>
      </c>
    </row>
    <row r="268" spans="2:15" x14ac:dyDescent="0.2">
      <c r="B268" t="s">
        <v>566</v>
      </c>
      <c r="C268" s="42">
        <v>20</v>
      </c>
      <c r="D268" s="42" t="s">
        <v>46</v>
      </c>
      <c r="E268" s="42">
        <v>31.2</v>
      </c>
      <c r="F268" s="42">
        <v>6</v>
      </c>
      <c r="I268" t="s">
        <v>419</v>
      </c>
      <c r="J268" t="s">
        <v>566</v>
      </c>
      <c r="K268">
        <v>1.446257462196513</v>
      </c>
      <c r="L268">
        <v>0.57364519581864859</v>
      </c>
      <c r="M268">
        <v>0.89141196070030915</v>
      </c>
      <c r="N268" s="1">
        <v>0.97043820623849031</v>
      </c>
      <c r="O268">
        <f t="shared" si="3"/>
        <v>0.36059848628927382</v>
      </c>
    </row>
    <row r="269" spans="2:15" x14ac:dyDescent="0.2">
      <c r="B269" t="s">
        <v>567</v>
      </c>
      <c r="C269" s="42">
        <v>12</v>
      </c>
      <c r="D269" s="42" t="s">
        <v>46</v>
      </c>
      <c r="E269" s="42">
        <v>26.6</v>
      </c>
      <c r="F269" s="42">
        <v>3</v>
      </c>
      <c r="I269" t="s">
        <v>419</v>
      </c>
      <c r="J269" t="s">
        <v>567</v>
      </c>
      <c r="K269">
        <v>0</v>
      </c>
      <c r="L269">
        <v>0.90026457832403017</v>
      </c>
      <c r="M269">
        <v>0.36031794071850981</v>
      </c>
      <c r="N269" s="1">
        <v>0.42019417301417999</v>
      </c>
      <c r="O269">
        <f t="shared" si="3"/>
        <v>0.36996211530522949</v>
      </c>
    </row>
    <row r="270" spans="2:15" x14ac:dyDescent="0.2">
      <c r="B270" t="s">
        <v>568</v>
      </c>
      <c r="C270" s="42">
        <v>19.3</v>
      </c>
      <c r="D270" s="42" t="s">
        <v>47</v>
      </c>
      <c r="E270" s="42">
        <v>23.7</v>
      </c>
      <c r="F270" s="42">
        <v>5</v>
      </c>
      <c r="I270" t="s">
        <v>419</v>
      </c>
      <c r="J270" t="s">
        <v>568</v>
      </c>
      <c r="K270">
        <v>0</v>
      </c>
      <c r="L270">
        <v>0.22563317496999241</v>
      </c>
      <c r="M270">
        <v>0.20992893004470356</v>
      </c>
      <c r="N270" s="1">
        <v>0.14518736833823198</v>
      </c>
      <c r="O270">
        <f t="shared" si="3"/>
        <v>0.10286296635461006</v>
      </c>
    </row>
    <row r="275" spans="1:11" ht="24" x14ac:dyDescent="0.3">
      <c r="A275" s="26" t="s">
        <v>578</v>
      </c>
    </row>
    <row r="276" spans="1:11" x14ac:dyDescent="0.2">
      <c r="A276" t="s">
        <v>503</v>
      </c>
      <c r="B276" t="s">
        <v>504</v>
      </c>
      <c r="C276" s="40" t="s">
        <v>505</v>
      </c>
      <c r="D276" s="40" t="s">
        <v>506</v>
      </c>
      <c r="E276" s="40" t="s">
        <v>316</v>
      </c>
      <c r="J276" t="s">
        <v>579</v>
      </c>
      <c r="K276" s="1" t="s">
        <v>508</v>
      </c>
    </row>
    <row r="277" spans="1:11" x14ac:dyDescent="0.2">
      <c r="B277" t="s">
        <v>509</v>
      </c>
      <c r="C277" s="42">
        <v>42</v>
      </c>
      <c r="D277" s="42" t="s">
        <v>47</v>
      </c>
      <c r="E277" s="42">
        <v>31</v>
      </c>
      <c r="I277" t="s">
        <v>510</v>
      </c>
      <c r="J277" t="s">
        <v>509</v>
      </c>
      <c r="K277" s="1">
        <v>1.2227748487131893</v>
      </c>
    </row>
    <row r="278" spans="1:11" x14ac:dyDescent="0.2">
      <c r="B278" t="s">
        <v>511</v>
      </c>
      <c r="C278" s="42">
        <v>26.7</v>
      </c>
      <c r="D278" s="42" t="s">
        <v>47</v>
      </c>
      <c r="E278" s="42">
        <v>20.100000000000001</v>
      </c>
      <c r="I278" t="s">
        <v>510</v>
      </c>
      <c r="J278" t="s">
        <v>511</v>
      </c>
      <c r="K278" s="1">
        <v>0.59193462076056425</v>
      </c>
    </row>
    <row r="279" spans="1:11" x14ac:dyDescent="0.2">
      <c r="B279" t="s">
        <v>512</v>
      </c>
      <c r="C279" s="42">
        <v>22.1</v>
      </c>
      <c r="D279" s="42" t="s">
        <v>47</v>
      </c>
      <c r="E279" s="42">
        <v>23.9</v>
      </c>
      <c r="I279" t="s">
        <v>510</v>
      </c>
      <c r="J279" t="s">
        <v>512</v>
      </c>
      <c r="K279" s="1">
        <v>0.39288522078976262</v>
      </c>
    </row>
    <row r="280" spans="1:11" x14ac:dyDescent="0.2">
      <c r="B280" t="s">
        <v>513</v>
      </c>
      <c r="C280" s="42">
        <v>18.600000000000001</v>
      </c>
      <c r="D280" s="42" t="s">
        <v>47</v>
      </c>
      <c r="E280" s="42">
        <v>20.93</v>
      </c>
      <c r="I280" t="s">
        <v>510</v>
      </c>
      <c r="J280" t="s">
        <v>513</v>
      </c>
      <c r="K280" s="1">
        <v>0.47555743449172938</v>
      </c>
    </row>
    <row r="281" spans="1:11" x14ac:dyDescent="0.2">
      <c r="B281" t="s">
        <v>514</v>
      </c>
      <c r="C281" s="42">
        <v>11.5</v>
      </c>
      <c r="D281" s="42" t="s">
        <v>47</v>
      </c>
      <c r="E281" s="42">
        <v>15.4</v>
      </c>
      <c r="I281" t="s">
        <v>510</v>
      </c>
      <c r="J281" t="s">
        <v>514</v>
      </c>
      <c r="K281" s="1">
        <v>0.55794546726738736</v>
      </c>
    </row>
    <row r="282" spans="1:11" x14ac:dyDescent="0.2">
      <c r="B282" t="s">
        <v>515</v>
      </c>
      <c r="C282" s="42">
        <v>13</v>
      </c>
      <c r="D282" s="42" t="s">
        <v>47</v>
      </c>
      <c r="E282" s="42">
        <v>35.799999999999997</v>
      </c>
      <c r="I282" t="s">
        <v>510</v>
      </c>
      <c r="J282" t="s">
        <v>515</v>
      </c>
      <c r="K282" s="1">
        <v>0.83735153802083295</v>
      </c>
    </row>
    <row r="283" spans="1:11" x14ac:dyDescent="0.2">
      <c r="B283" t="s">
        <v>516</v>
      </c>
      <c r="C283" s="42">
        <v>24.2</v>
      </c>
      <c r="D283" s="42" t="s">
        <v>47</v>
      </c>
      <c r="E283" s="42">
        <v>24.8</v>
      </c>
      <c r="I283" t="s">
        <v>510</v>
      </c>
      <c r="J283" t="s">
        <v>516</v>
      </c>
      <c r="K283" s="1">
        <v>0.62885738631367394</v>
      </c>
    </row>
    <row r="284" spans="1:11" x14ac:dyDescent="0.2">
      <c r="B284" t="s">
        <v>517</v>
      </c>
      <c r="C284" s="42">
        <v>59</v>
      </c>
      <c r="D284" s="42" t="s">
        <v>46</v>
      </c>
      <c r="E284" s="42">
        <v>24.8</v>
      </c>
      <c r="I284" t="s">
        <v>510</v>
      </c>
      <c r="J284" t="s">
        <v>517</v>
      </c>
      <c r="K284" s="1">
        <v>1.2332030877728006</v>
      </c>
    </row>
    <row r="285" spans="1:11" x14ac:dyDescent="0.2">
      <c r="B285" t="s">
        <v>518</v>
      </c>
      <c r="C285" s="42">
        <v>22</v>
      </c>
      <c r="D285" s="42" t="s">
        <v>47</v>
      </c>
      <c r="E285" s="42">
        <v>26</v>
      </c>
      <c r="I285" t="s">
        <v>510</v>
      </c>
      <c r="J285" t="s">
        <v>518</v>
      </c>
      <c r="K285" s="1">
        <v>0.61049459899301284</v>
      </c>
    </row>
    <row r="286" spans="1:11" x14ac:dyDescent="0.2">
      <c r="B286" t="s">
        <v>519</v>
      </c>
      <c r="C286" s="42">
        <v>22.7</v>
      </c>
      <c r="D286" s="42" t="s">
        <v>47</v>
      </c>
      <c r="E286" s="42">
        <v>28.9</v>
      </c>
      <c r="I286" t="s">
        <v>510</v>
      </c>
      <c r="J286" t="s">
        <v>519</v>
      </c>
      <c r="K286" s="1">
        <v>0.44414571727329644</v>
      </c>
    </row>
    <row r="287" spans="1:11" x14ac:dyDescent="0.2">
      <c r="B287" t="s">
        <v>520</v>
      </c>
      <c r="C287" s="42">
        <v>31</v>
      </c>
      <c r="D287" s="42" t="s">
        <v>46</v>
      </c>
      <c r="E287" s="42">
        <v>26.9</v>
      </c>
      <c r="I287" t="s">
        <v>510</v>
      </c>
      <c r="J287" t="s">
        <v>520</v>
      </c>
      <c r="K287" s="1">
        <v>1.2785583653203467</v>
      </c>
    </row>
    <row r="288" spans="1:11" x14ac:dyDescent="0.2">
      <c r="B288" t="s">
        <v>521</v>
      </c>
      <c r="C288" s="42">
        <v>58</v>
      </c>
      <c r="D288" s="42" t="s">
        <v>47</v>
      </c>
      <c r="E288" s="42">
        <v>22.51</v>
      </c>
      <c r="I288" t="s">
        <v>510</v>
      </c>
      <c r="J288" t="s">
        <v>521</v>
      </c>
      <c r="K288" s="1">
        <v>0.8605395902987345</v>
      </c>
    </row>
    <row r="289" spans="2:11" x14ac:dyDescent="0.2">
      <c r="B289" t="s">
        <v>522</v>
      </c>
      <c r="C289" s="42">
        <v>17.579999999999998</v>
      </c>
      <c r="D289" s="42" t="s">
        <v>46</v>
      </c>
      <c r="E289" s="42">
        <v>24</v>
      </c>
      <c r="I289" t="s">
        <v>510</v>
      </c>
      <c r="J289" t="s">
        <v>522</v>
      </c>
      <c r="K289" s="1">
        <v>1.0634579850090504</v>
      </c>
    </row>
    <row r="290" spans="2:11" x14ac:dyDescent="0.2">
      <c r="B290" t="s">
        <v>523</v>
      </c>
      <c r="C290" s="42">
        <v>38.659999999999997</v>
      </c>
      <c r="D290" s="42" t="s">
        <v>46</v>
      </c>
      <c r="E290" s="42">
        <v>28.3</v>
      </c>
      <c r="I290" t="s">
        <v>510</v>
      </c>
      <c r="J290" t="s">
        <v>523</v>
      </c>
      <c r="K290" s="1">
        <v>0.77448231343329677</v>
      </c>
    </row>
    <row r="291" spans="2:11" x14ac:dyDescent="0.2">
      <c r="B291" t="s">
        <v>524</v>
      </c>
      <c r="C291" s="42">
        <v>13.8</v>
      </c>
      <c r="D291" s="42" t="s">
        <v>47</v>
      </c>
      <c r="E291" s="42">
        <v>23.1</v>
      </c>
      <c r="I291" t="s">
        <v>510</v>
      </c>
      <c r="J291" t="s">
        <v>524</v>
      </c>
      <c r="K291" s="1">
        <v>0.93170614570255783</v>
      </c>
    </row>
    <row r="292" spans="2:11" x14ac:dyDescent="0.2">
      <c r="B292" t="s">
        <v>525</v>
      </c>
      <c r="C292" s="42">
        <v>27</v>
      </c>
      <c r="D292" s="42" t="s">
        <v>47</v>
      </c>
      <c r="E292" s="42">
        <v>29.1</v>
      </c>
      <c r="I292" t="s">
        <v>510</v>
      </c>
      <c r="J292" t="s">
        <v>525</v>
      </c>
      <c r="K292" s="1">
        <v>0.62456154819648546</v>
      </c>
    </row>
    <row r="293" spans="2:11" x14ac:dyDescent="0.2">
      <c r="B293" t="s">
        <v>526</v>
      </c>
      <c r="C293" s="42">
        <v>17.25</v>
      </c>
      <c r="D293" s="42" t="s">
        <v>47</v>
      </c>
      <c r="E293" s="42">
        <v>20.6</v>
      </c>
      <c r="I293" t="s">
        <v>510</v>
      </c>
      <c r="J293" t="s">
        <v>526</v>
      </c>
      <c r="K293" s="1">
        <v>1.1264734900211795</v>
      </c>
    </row>
    <row r="294" spans="2:11" x14ac:dyDescent="0.2">
      <c r="B294" s="23" t="s">
        <v>527</v>
      </c>
      <c r="C294" s="42">
        <v>17</v>
      </c>
      <c r="D294" s="42" t="s">
        <v>46</v>
      </c>
      <c r="E294" s="42">
        <v>26.4</v>
      </c>
      <c r="I294" t="s">
        <v>510</v>
      </c>
      <c r="J294" t="s">
        <v>527</v>
      </c>
      <c r="K294" s="1">
        <v>0.77586519913460283</v>
      </c>
    </row>
    <row r="295" spans="2:11" x14ac:dyDescent="0.2">
      <c r="B295" t="s">
        <v>528</v>
      </c>
      <c r="C295" s="42">
        <v>13.52</v>
      </c>
      <c r="D295" s="42" t="s">
        <v>46</v>
      </c>
      <c r="E295" s="42">
        <v>15.2</v>
      </c>
      <c r="I295" t="s">
        <v>510</v>
      </c>
      <c r="J295" t="s">
        <v>528</v>
      </c>
      <c r="K295" s="1">
        <v>0.51855432676880397</v>
      </c>
    </row>
    <row r="296" spans="2:11" x14ac:dyDescent="0.2">
      <c r="B296" t="s">
        <v>529</v>
      </c>
      <c r="C296" s="42">
        <v>18.690000000000001</v>
      </c>
      <c r="D296" s="42" t="s">
        <v>46</v>
      </c>
      <c r="E296" s="42">
        <v>20</v>
      </c>
      <c r="I296" t="s">
        <v>510</v>
      </c>
      <c r="J296" t="s">
        <v>529</v>
      </c>
      <c r="K296" s="1">
        <v>0.61529112333201397</v>
      </c>
    </row>
    <row r="297" spans="2:11" x14ac:dyDescent="0.2">
      <c r="B297" t="s">
        <v>530</v>
      </c>
      <c r="C297" s="42">
        <v>12.85</v>
      </c>
      <c r="D297" s="42" t="s">
        <v>47</v>
      </c>
      <c r="E297" s="42">
        <v>15.8</v>
      </c>
      <c r="I297" t="s">
        <v>510</v>
      </c>
      <c r="J297" t="s">
        <v>530</v>
      </c>
      <c r="K297" s="1">
        <v>0.94514783187511564</v>
      </c>
    </row>
    <row r="298" spans="2:11" x14ac:dyDescent="0.2">
      <c r="B298" t="s">
        <v>531</v>
      </c>
      <c r="C298" s="42">
        <v>18.72</v>
      </c>
      <c r="D298" s="42" t="s">
        <v>47</v>
      </c>
      <c r="E298" s="42">
        <v>25.8</v>
      </c>
      <c r="I298" t="s">
        <v>510</v>
      </c>
      <c r="J298" t="s">
        <v>531</v>
      </c>
      <c r="K298" s="1">
        <v>0.26913136198888449</v>
      </c>
    </row>
    <row r="299" spans="2:11" x14ac:dyDescent="0.2">
      <c r="B299" t="s">
        <v>532</v>
      </c>
      <c r="C299" s="42">
        <v>18.84</v>
      </c>
      <c r="D299" s="42" t="s">
        <v>47</v>
      </c>
      <c r="E299" s="42">
        <v>17.7</v>
      </c>
      <c r="I299" t="s">
        <v>510</v>
      </c>
      <c r="J299" t="s">
        <v>532</v>
      </c>
      <c r="K299" s="1">
        <v>1.2927585774326991</v>
      </c>
    </row>
    <row r="300" spans="2:11" x14ac:dyDescent="0.2">
      <c r="B300" t="s">
        <v>533</v>
      </c>
      <c r="C300" s="42">
        <v>20</v>
      </c>
      <c r="D300" s="42" t="s">
        <v>46</v>
      </c>
      <c r="E300" s="42">
        <v>25.6</v>
      </c>
      <c r="I300" t="s">
        <v>510</v>
      </c>
      <c r="J300" t="s">
        <v>533</v>
      </c>
      <c r="K300" s="1">
        <v>0.46305701209785893</v>
      </c>
    </row>
    <row r="301" spans="2:11" x14ac:dyDescent="0.2">
      <c r="K301" s="1"/>
    </row>
    <row r="302" spans="2:11" x14ac:dyDescent="0.2">
      <c r="K302" s="1"/>
    </row>
    <row r="303" spans="2:11" x14ac:dyDescent="0.2">
      <c r="B303" t="s">
        <v>534</v>
      </c>
      <c r="C303" s="40" t="s">
        <v>505</v>
      </c>
      <c r="D303" s="40" t="s">
        <v>506</v>
      </c>
      <c r="E303" s="40" t="s">
        <v>316</v>
      </c>
      <c r="F303" s="40" t="s">
        <v>375</v>
      </c>
      <c r="K303" s="1" t="s">
        <v>508</v>
      </c>
    </row>
    <row r="304" spans="2:11" x14ac:dyDescent="0.2">
      <c r="B304" t="s">
        <v>535</v>
      </c>
      <c r="C304" s="42">
        <v>57</v>
      </c>
      <c r="D304" s="42" t="s">
        <v>47</v>
      </c>
      <c r="E304" s="42">
        <v>32.299999999999997</v>
      </c>
      <c r="F304" s="42">
        <v>10</v>
      </c>
      <c r="I304" t="s">
        <v>234</v>
      </c>
      <c r="J304" t="s">
        <v>535</v>
      </c>
      <c r="K304" s="1">
        <v>0.50797458132010842</v>
      </c>
    </row>
    <row r="305" spans="2:11" x14ac:dyDescent="0.2">
      <c r="B305" t="s">
        <v>536</v>
      </c>
      <c r="C305" s="42">
        <v>18.600000000000001</v>
      </c>
      <c r="D305" s="42" t="s">
        <v>47</v>
      </c>
      <c r="E305" s="42">
        <v>36.6</v>
      </c>
      <c r="F305" s="42">
        <v>3</v>
      </c>
      <c r="I305" t="s">
        <v>234</v>
      </c>
      <c r="J305" t="s">
        <v>536</v>
      </c>
      <c r="K305" s="1">
        <v>0.57551689723376831</v>
      </c>
    </row>
    <row r="306" spans="2:11" x14ac:dyDescent="0.2">
      <c r="B306" t="s">
        <v>537</v>
      </c>
      <c r="C306" s="42">
        <v>20</v>
      </c>
      <c r="D306" s="42" t="s">
        <v>47</v>
      </c>
      <c r="E306" s="42">
        <v>37.799999999999997</v>
      </c>
      <c r="I306" t="s">
        <v>234</v>
      </c>
      <c r="J306" t="s">
        <v>537</v>
      </c>
      <c r="K306" s="1">
        <v>0.59020691257071234</v>
      </c>
    </row>
    <row r="307" spans="2:11" x14ac:dyDescent="0.2">
      <c r="B307" t="s">
        <v>538</v>
      </c>
      <c r="C307" s="42">
        <v>55</v>
      </c>
      <c r="D307" s="42" t="s">
        <v>47</v>
      </c>
      <c r="E307" s="42">
        <v>29.4</v>
      </c>
      <c r="F307" s="42">
        <v>6</v>
      </c>
      <c r="I307" t="s">
        <v>234</v>
      </c>
      <c r="J307" t="s">
        <v>538</v>
      </c>
      <c r="K307" s="1">
        <v>0.43546575402729859</v>
      </c>
    </row>
    <row r="308" spans="2:11" x14ac:dyDescent="0.2">
      <c r="B308" t="s">
        <v>539</v>
      </c>
      <c r="C308" s="42">
        <v>47</v>
      </c>
      <c r="D308" s="42" t="s">
        <v>47</v>
      </c>
      <c r="E308" s="42">
        <v>28.1</v>
      </c>
      <c r="F308" s="42">
        <v>10</v>
      </c>
      <c r="I308" t="s">
        <v>234</v>
      </c>
      <c r="J308" t="s">
        <v>539</v>
      </c>
      <c r="K308" s="1">
        <v>0.23994815340678211</v>
      </c>
    </row>
    <row r="309" spans="2:11" x14ac:dyDescent="0.2">
      <c r="B309" t="s">
        <v>540</v>
      </c>
      <c r="C309" s="42">
        <v>33.200000000000003</v>
      </c>
      <c r="D309" s="42" t="s">
        <v>47</v>
      </c>
      <c r="E309" s="42">
        <v>30.2</v>
      </c>
      <c r="F309" s="42">
        <v>17</v>
      </c>
      <c r="I309" t="s">
        <v>234</v>
      </c>
      <c r="J309" t="s">
        <v>540</v>
      </c>
      <c r="K309" s="1">
        <v>0.19661195470903184</v>
      </c>
    </row>
    <row r="310" spans="2:11" x14ac:dyDescent="0.2">
      <c r="B310" t="s">
        <v>541</v>
      </c>
      <c r="C310" s="42">
        <v>42.8</v>
      </c>
      <c r="D310" s="42" t="s">
        <v>47</v>
      </c>
      <c r="E310" s="42">
        <v>31</v>
      </c>
      <c r="F310" s="42">
        <v>2</v>
      </c>
      <c r="I310" t="s">
        <v>234</v>
      </c>
      <c r="J310" t="s">
        <v>541</v>
      </c>
      <c r="K310" s="1">
        <v>0.86173476196896959</v>
      </c>
    </row>
    <row r="311" spans="2:11" x14ac:dyDescent="0.2">
      <c r="B311" t="s">
        <v>542</v>
      </c>
      <c r="C311" s="42">
        <v>39.299999999999997</v>
      </c>
      <c r="D311" s="42" t="s">
        <v>46</v>
      </c>
      <c r="E311" s="42">
        <v>29.1</v>
      </c>
      <c r="F311" s="42">
        <v>16</v>
      </c>
      <c r="I311" t="s">
        <v>234</v>
      </c>
      <c r="J311" t="s">
        <v>542</v>
      </c>
      <c r="K311" s="1">
        <v>0.61762777929875168</v>
      </c>
    </row>
    <row r="312" spans="2:11" x14ac:dyDescent="0.2">
      <c r="B312" t="s">
        <v>543</v>
      </c>
      <c r="C312" s="42">
        <v>48.5</v>
      </c>
      <c r="D312" s="42" t="s">
        <v>46</v>
      </c>
      <c r="E312" s="42">
        <v>36.1</v>
      </c>
      <c r="F312" s="42">
        <v>26</v>
      </c>
      <c r="I312" t="s">
        <v>234</v>
      </c>
      <c r="J312" t="s">
        <v>543</v>
      </c>
      <c r="K312" s="1">
        <v>0.64023286310009353</v>
      </c>
    </row>
    <row r="313" spans="2:11" x14ac:dyDescent="0.2">
      <c r="B313" t="s">
        <v>544</v>
      </c>
      <c r="C313" s="42">
        <v>47.4</v>
      </c>
      <c r="D313" s="42" t="s">
        <v>47</v>
      </c>
      <c r="E313" s="42">
        <v>29.5</v>
      </c>
      <c r="F313" s="42">
        <v>13</v>
      </c>
      <c r="I313" t="s">
        <v>234</v>
      </c>
      <c r="J313" t="s">
        <v>544</v>
      </c>
      <c r="K313" s="1">
        <v>1.5007833009975511</v>
      </c>
    </row>
    <row r="314" spans="2:11" x14ac:dyDescent="0.2">
      <c r="B314" t="s">
        <v>545</v>
      </c>
      <c r="C314" s="42">
        <v>57</v>
      </c>
      <c r="D314" s="42" t="s">
        <v>46</v>
      </c>
      <c r="E314" s="42">
        <v>29.6</v>
      </c>
      <c r="F314" s="42">
        <v>10</v>
      </c>
      <c r="I314" t="s">
        <v>234</v>
      </c>
      <c r="J314" t="s">
        <v>545</v>
      </c>
      <c r="K314" s="1">
        <v>0.82658578361662127</v>
      </c>
    </row>
    <row r="315" spans="2:11" x14ac:dyDescent="0.2">
      <c r="B315" t="s">
        <v>546</v>
      </c>
      <c r="C315" s="42">
        <v>48</v>
      </c>
      <c r="D315" s="42" t="s">
        <v>47</v>
      </c>
      <c r="E315" s="42">
        <v>29.5</v>
      </c>
      <c r="F315" s="42">
        <v>10</v>
      </c>
      <c r="I315" t="s">
        <v>234</v>
      </c>
      <c r="J315" t="s">
        <v>546</v>
      </c>
      <c r="K315" s="1">
        <v>0.59107582151644544</v>
      </c>
    </row>
    <row r="316" spans="2:11" x14ac:dyDescent="0.2">
      <c r="B316" t="s">
        <v>547</v>
      </c>
      <c r="C316" s="42">
        <v>56</v>
      </c>
      <c r="D316" s="42" t="s">
        <v>46</v>
      </c>
      <c r="E316" s="42">
        <v>28.1</v>
      </c>
      <c r="F316" s="42">
        <v>17</v>
      </c>
      <c r="I316" t="s">
        <v>234</v>
      </c>
      <c r="J316" t="s">
        <v>547</v>
      </c>
      <c r="K316" s="1">
        <v>0.91273443360816775</v>
      </c>
    </row>
    <row r="317" spans="2:11" x14ac:dyDescent="0.2">
      <c r="B317" t="s">
        <v>548</v>
      </c>
      <c r="C317" s="42">
        <v>13</v>
      </c>
      <c r="D317" s="42" t="s">
        <v>46</v>
      </c>
      <c r="E317" s="42">
        <v>34.1</v>
      </c>
      <c r="F317" s="42">
        <v>1</v>
      </c>
      <c r="I317" t="s">
        <v>234</v>
      </c>
      <c r="J317" t="s">
        <v>548</v>
      </c>
      <c r="K317" s="1">
        <v>0.72182633793824602</v>
      </c>
    </row>
    <row r="318" spans="2:11" x14ac:dyDescent="0.2">
      <c r="B318" t="s">
        <v>549</v>
      </c>
      <c r="C318" s="42">
        <v>53</v>
      </c>
      <c r="D318" s="42" t="s">
        <v>47</v>
      </c>
      <c r="E318" s="42">
        <v>29.6</v>
      </c>
      <c r="F318" s="42">
        <v>20</v>
      </c>
      <c r="I318" t="s">
        <v>234</v>
      </c>
      <c r="J318" t="s">
        <v>549</v>
      </c>
      <c r="K318" s="1">
        <v>0.45447119720508877</v>
      </c>
    </row>
    <row r="319" spans="2:11" x14ac:dyDescent="0.2">
      <c r="K319" s="1"/>
    </row>
    <row r="320" spans="2:11" x14ac:dyDescent="0.2">
      <c r="K320" s="1"/>
    </row>
    <row r="321" spans="2:11" x14ac:dyDescent="0.2">
      <c r="B321" t="s">
        <v>550</v>
      </c>
      <c r="C321" s="40" t="s">
        <v>505</v>
      </c>
      <c r="D321" s="40" t="s">
        <v>506</v>
      </c>
      <c r="E321" s="40" t="s">
        <v>316</v>
      </c>
      <c r="F321" s="40" t="s">
        <v>375</v>
      </c>
      <c r="K321" s="1" t="s">
        <v>508</v>
      </c>
    </row>
    <row r="322" spans="2:11" x14ac:dyDescent="0.2">
      <c r="B322" t="s">
        <v>551</v>
      </c>
      <c r="C322" s="42">
        <v>18.760000000000002</v>
      </c>
      <c r="D322" s="42" t="s">
        <v>46</v>
      </c>
      <c r="E322" s="42">
        <v>25.03</v>
      </c>
      <c r="F322" s="42">
        <v>2</v>
      </c>
      <c r="I322" t="s">
        <v>419</v>
      </c>
      <c r="J322" t="s">
        <v>551</v>
      </c>
      <c r="K322" s="1">
        <v>0.20369018722523044</v>
      </c>
    </row>
    <row r="323" spans="2:11" x14ac:dyDescent="0.2">
      <c r="B323" t="s">
        <v>552</v>
      </c>
      <c r="C323" s="42">
        <v>28.7</v>
      </c>
      <c r="D323" s="42" t="s">
        <v>46</v>
      </c>
      <c r="E323" s="42">
        <v>23.4</v>
      </c>
      <c r="F323" s="42">
        <v>12</v>
      </c>
      <c r="I323" t="s">
        <v>419</v>
      </c>
      <c r="J323" t="s">
        <v>552</v>
      </c>
      <c r="K323" s="1">
        <v>4.6720391951413184E-2</v>
      </c>
    </row>
    <row r="324" spans="2:11" x14ac:dyDescent="0.2">
      <c r="B324" t="s">
        <v>553</v>
      </c>
      <c r="C324" s="42">
        <v>22.6</v>
      </c>
      <c r="D324" s="42" t="s">
        <v>46</v>
      </c>
      <c r="E324" s="42">
        <v>21.6</v>
      </c>
      <c r="F324" s="42">
        <v>7</v>
      </c>
      <c r="I324" t="s">
        <v>419</v>
      </c>
      <c r="J324" t="s">
        <v>553</v>
      </c>
      <c r="K324" s="1">
        <v>0.14497756299620299</v>
      </c>
    </row>
    <row r="325" spans="2:11" x14ac:dyDescent="0.2">
      <c r="B325" t="s">
        <v>554</v>
      </c>
      <c r="C325" s="42">
        <v>13</v>
      </c>
      <c r="D325" s="42" t="s">
        <v>47</v>
      </c>
      <c r="E325" s="42">
        <v>17.36</v>
      </c>
      <c r="F325" s="42">
        <v>0</v>
      </c>
      <c r="I325" t="s">
        <v>419</v>
      </c>
      <c r="J325" t="s">
        <v>554</v>
      </c>
      <c r="K325" s="1">
        <v>0.16937472230425682</v>
      </c>
    </row>
    <row r="326" spans="2:11" x14ac:dyDescent="0.2">
      <c r="B326" t="s">
        <v>555</v>
      </c>
      <c r="C326" s="42">
        <v>11</v>
      </c>
      <c r="D326" s="42" t="s">
        <v>47</v>
      </c>
      <c r="E326" s="42">
        <v>12.85</v>
      </c>
      <c r="F326" s="42">
        <v>8</v>
      </c>
      <c r="I326" t="s">
        <v>419</v>
      </c>
      <c r="J326" t="s">
        <v>555</v>
      </c>
      <c r="K326" s="1">
        <v>0</v>
      </c>
    </row>
    <row r="327" spans="2:11" x14ac:dyDescent="0.2">
      <c r="B327" t="s">
        <v>556</v>
      </c>
      <c r="C327" s="42">
        <v>39.01</v>
      </c>
      <c r="D327" s="42" t="s">
        <v>46</v>
      </c>
      <c r="E327" s="42">
        <v>35</v>
      </c>
      <c r="F327" s="42">
        <v>10</v>
      </c>
      <c r="I327" t="s">
        <v>419</v>
      </c>
      <c r="J327" t="s">
        <v>556</v>
      </c>
      <c r="K327" s="1">
        <v>0</v>
      </c>
    </row>
    <row r="328" spans="2:11" x14ac:dyDescent="0.2">
      <c r="B328" t="s">
        <v>557</v>
      </c>
      <c r="C328" s="42">
        <v>26</v>
      </c>
      <c r="D328" s="42" t="s">
        <v>47</v>
      </c>
      <c r="E328" s="42">
        <v>21.8</v>
      </c>
      <c r="F328" s="42">
        <v>15</v>
      </c>
      <c r="I328" t="s">
        <v>419</v>
      </c>
      <c r="J328" t="s">
        <v>557</v>
      </c>
      <c r="K328" s="1">
        <v>0</v>
      </c>
    </row>
    <row r="329" spans="2:11" x14ac:dyDescent="0.2">
      <c r="B329" t="s">
        <v>558</v>
      </c>
      <c r="C329" s="42">
        <v>12.5</v>
      </c>
      <c r="D329" s="42" t="s">
        <v>46</v>
      </c>
      <c r="E329" s="42">
        <v>16.600000000000001</v>
      </c>
      <c r="F329" s="42">
        <v>2</v>
      </c>
      <c r="I329" t="s">
        <v>419</v>
      </c>
      <c r="J329" t="s">
        <v>558</v>
      </c>
      <c r="K329" s="1">
        <v>4.3592911153371952E-2</v>
      </c>
    </row>
    <row r="330" spans="2:11" x14ac:dyDescent="0.2">
      <c r="B330" t="s">
        <v>559</v>
      </c>
      <c r="C330" s="42">
        <v>23.1</v>
      </c>
      <c r="D330" s="42" t="s">
        <v>47</v>
      </c>
      <c r="E330" s="42">
        <v>28.4</v>
      </c>
      <c r="F330" s="42">
        <v>0.43</v>
      </c>
      <c r="I330" t="s">
        <v>419</v>
      </c>
      <c r="J330" t="s">
        <v>559</v>
      </c>
      <c r="K330" s="1">
        <v>0.28883412176697509</v>
      </c>
    </row>
    <row r="331" spans="2:11" x14ac:dyDescent="0.2">
      <c r="B331" t="s">
        <v>560</v>
      </c>
      <c r="C331" s="42">
        <v>30.49</v>
      </c>
      <c r="D331" s="42" t="s">
        <v>46</v>
      </c>
      <c r="E331" s="42">
        <v>30.1</v>
      </c>
      <c r="F331" s="42">
        <v>0</v>
      </c>
      <c r="I331" t="s">
        <v>419</v>
      </c>
      <c r="J331" t="s">
        <v>560</v>
      </c>
      <c r="K331" s="1">
        <v>0.62169693771403733</v>
      </c>
    </row>
    <row r="332" spans="2:11" x14ac:dyDescent="0.2">
      <c r="B332" t="s">
        <v>561</v>
      </c>
      <c r="C332" s="42">
        <v>28</v>
      </c>
      <c r="D332" s="42" t="s">
        <v>47</v>
      </c>
      <c r="E332" s="42">
        <v>24.9</v>
      </c>
      <c r="F332" s="42">
        <v>10</v>
      </c>
      <c r="I332" t="s">
        <v>419</v>
      </c>
      <c r="J332" t="s">
        <v>561</v>
      </c>
      <c r="K332" s="1">
        <v>2.5062656641604005E-2</v>
      </c>
    </row>
    <row r="333" spans="2:11" x14ac:dyDescent="0.2">
      <c r="B333" t="s">
        <v>562</v>
      </c>
      <c r="C333" s="42">
        <v>14</v>
      </c>
      <c r="D333" s="42" t="s">
        <v>46</v>
      </c>
      <c r="E333" s="42">
        <v>24.3</v>
      </c>
      <c r="F333" s="42">
        <v>2</v>
      </c>
      <c r="I333" t="s">
        <v>419</v>
      </c>
      <c r="J333" t="s">
        <v>562</v>
      </c>
      <c r="K333" s="1">
        <v>9.9147355691971001E-3</v>
      </c>
    </row>
    <row r="334" spans="2:11" x14ac:dyDescent="0.2">
      <c r="B334" t="s">
        <v>563</v>
      </c>
      <c r="C334" s="42">
        <v>21.61</v>
      </c>
      <c r="D334" s="42" t="s">
        <v>47</v>
      </c>
      <c r="E334" s="42">
        <v>29.3</v>
      </c>
      <c r="F334" s="42">
        <v>0</v>
      </c>
      <c r="I334" t="s">
        <v>419</v>
      </c>
      <c r="J334" t="s">
        <v>563</v>
      </c>
      <c r="K334" s="1">
        <v>0.6039328866201733</v>
      </c>
    </row>
    <row r="335" spans="2:11" x14ac:dyDescent="0.2">
      <c r="B335" t="s">
        <v>564</v>
      </c>
      <c r="C335" s="42">
        <v>17</v>
      </c>
      <c r="D335" s="42" t="s">
        <v>47</v>
      </c>
      <c r="E335" s="42">
        <v>32</v>
      </c>
      <c r="F335" s="42">
        <v>0</v>
      </c>
      <c r="I335" t="s">
        <v>419</v>
      </c>
      <c r="J335" t="s">
        <v>564</v>
      </c>
      <c r="K335" s="1">
        <v>0.2490634653081728</v>
      </c>
    </row>
    <row r="336" spans="2:11" x14ac:dyDescent="0.2">
      <c r="B336" t="s">
        <v>565</v>
      </c>
      <c r="C336" s="42">
        <v>11.6</v>
      </c>
      <c r="D336" s="42" t="s">
        <v>46</v>
      </c>
      <c r="E336" s="42">
        <v>14.6</v>
      </c>
      <c r="F336" s="42">
        <v>0</v>
      </c>
      <c r="I336" t="s">
        <v>419</v>
      </c>
      <c r="J336" t="s">
        <v>565</v>
      </c>
      <c r="K336" s="1">
        <v>0.1933773749909547</v>
      </c>
    </row>
    <row r="337" spans="1:13" x14ac:dyDescent="0.2">
      <c r="B337" t="s">
        <v>566</v>
      </c>
      <c r="C337" s="42">
        <v>20</v>
      </c>
      <c r="D337" s="42" t="s">
        <v>46</v>
      </c>
      <c r="E337" s="42">
        <v>31.2</v>
      </c>
      <c r="F337" s="42">
        <v>6</v>
      </c>
      <c r="I337" t="s">
        <v>419</v>
      </c>
      <c r="J337" t="s">
        <v>566</v>
      </c>
      <c r="K337" s="1">
        <v>0.13959356017945862</v>
      </c>
    </row>
    <row r="338" spans="1:13" x14ac:dyDescent="0.2">
      <c r="B338" t="s">
        <v>567</v>
      </c>
      <c r="C338" s="42">
        <v>12</v>
      </c>
      <c r="D338" s="42" t="s">
        <v>46</v>
      </c>
      <c r="E338" s="42">
        <v>26.6</v>
      </c>
      <c r="F338" s="42">
        <v>3</v>
      </c>
      <c r="I338" t="s">
        <v>419</v>
      </c>
      <c r="J338" t="s">
        <v>567</v>
      </c>
      <c r="K338" s="1">
        <v>6.2531265632816413E-2</v>
      </c>
    </row>
    <row r="339" spans="1:13" x14ac:dyDescent="0.2">
      <c r="B339" t="s">
        <v>568</v>
      </c>
      <c r="C339" s="42">
        <v>19.3</v>
      </c>
      <c r="D339" s="42" t="s">
        <v>47</v>
      </c>
      <c r="E339" s="42">
        <v>23.7</v>
      </c>
      <c r="F339" s="42">
        <v>5</v>
      </c>
      <c r="I339" t="s">
        <v>419</v>
      </c>
      <c r="J339" t="s">
        <v>568</v>
      </c>
      <c r="K339" s="1">
        <v>0</v>
      </c>
    </row>
    <row r="343" spans="1:13" ht="24" x14ac:dyDescent="0.3">
      <c r="A343" s="26" t="s">
        <v>580</v>
      </c>
    </row>
    <row r="344" spans="1:13" x14ac:dyDescent="0.2">
      <c r="I344" s="1" t="s">
        <v>581</v>
      </c>
      <c r="M344" s="1"/>
    </row>
    <row r="345" spans="1:13" x14ac:dyDescent="0.2">
      <c r="A345" t="s">
        <v>510</v>
      </c>
      <c r="B345" t="s">
        <v>573</v>
      </c>
      <c r="C345" s="40" t="s">
        <v>505</v>
      </c>
      <c r="D345" s="40" t="s">
        <v>506</v>
      </c>
      <c r="E345" s="40" t="s">
        <v>316</v>
      </c>
      <c r="J345" t="s">
        <v>573</v>
      </c>
      <c r="K345" t="s">
        <v>582</v>
      </c>
      <c r="L345" t="s">
        <v>574</v>
      </c>
      <c r="M345" s="1" t="s">
        <v>583</v>
      </c>
    </row>
    <row r="346" spans="1:13" x14ac:dyDescent="0.2">
      <c r="B346" t="s">
        <v>511</v>
      </c>
      <c r="C346" s="42">
        <v>26.7</v>
      </c>
      <c r="D346" s="42" t="s">
        <v>47</v>
      </c>
      <c r="E346" s="42">
        <v>20.100000000000001</v>
      </c>
      <c r="I346" s="20" t="s">
        <v>584</v>
      </c>
      <c r="J346" t="s">
        <v>511</v>
      </c>
      <c r="K346">
        <v>2.0594313782461171</v>
      </c>
      <c r="L346">
        <v>82.42</v>
      </c>
      <c r="M346" s="1">
        <f>L346*K346/100</f>
        <v>1.6973833419504498</v>
      </c>
    </row>
    <row r="347" spans="1:13" x14ac:dyDescent="0.2">
      <c r="B347" t="s">
        <v>512</v>
      </c>
      <c r="C347" s="42">
        <v>22.1</v>
      </c>
      <c r="D347" s="42" t="s">
        <v>47</v>
      </c>
      <c r="E347" s="42">
        <v>23.9</v>
      </c>
      <c r="I347" s="20" t="s">
        <v>584</v>
      </c>
      <c r="J347" t="s">
        <v>512</v>
      </c>
      <c r="K347">
        <v>1.3241100553915517</v>
      </c>
      <c r="L347">
        <v>79.400000000000006</v>
      </c>
      <c r="M347" s="1">
        <f t="shared" ref="M347:M365" si="4">L347*K347/100</f>
        <v>1.0513433839808921</v>
      </c>
    </row>
    <row r="348" spans="1:13" x14ac:dyDescent="0.2">
      <c r="B348" t="s">
        <v>513</v>
      </c>
      <c r="C348" s="42">
        <v>18.600000000000001</v>
      </c>
      <c r="D348" s="42" t="s">
        <v>47</v>
      </c>
      <c r="E348" s="42">
        <v>20.93</v>
      </c>
      <c r="I348" s="20" t="s">
        <v>584</v>
      </c>
      <c r="J348" t="s">
        <v>513</v>
      </c>
      <c r="K348">
        <v>1.6722272678577272</v>
      </c>
      <c r="L348" s="81">
        <v>65.849999999999994</v>
      </c>
      <c r="M348" s="1">
        <f t="shared" si="4"/>
        <v>1.1011616558843134</v>
      </c>
    </row>
    <row r="349" spans="1:13" x14ac:dyDescent="0.2">
      <c r="B349" t="s">
        <v>514</v>
      </c>
      <c r="C349" s="42">
        <v>11.5</v>
      </c>
      <c r="D349" s="42" t="s">
        <v>47</v>
      </c>
      <c r="E349" s="42">
        <v>15.4</v>
      </c>
      <c r="I349" s="20" t="s">
        <v>584</v>
      </c>
      <c r="J349" t="s">
        <v>514</v>
      </c>
      <c r="K349">
        <v>1.5995036624113108</v>
      </c>
      <c r="L349" s="81">
        <v>38.83</v>
      </c>
      <c r="M349" s="1">
        <f t="shared" si="4"/>
        <v>0.62108727211431192</v>
      </c>
    </row>
    <row r="350" spans="1:13" x14ac:dyDescent="0.2">
      <c r="B350" t="s">
        <v>515</v>
      </c>
      <c r="C350" s="42">
        <v>13</v>
      </c>
      <c r="D350" s="42" t="s">
        <v>47</v>
      </c>
      <c r="E350" s="42">
        <v>35.799999999999997</v>
      </c>
      <c r="I350" s="20" t="s">
        <v>584</v>
      </c>
      <c r="J350" t="s">
        <v>515</v>
      </c>
      <c r="K350">
        <v>0.99130348489283993</v>
      </c>
      <c r="L350" s="81">
        <v>77.930000000000007</v>
      </c>
      <c r="M350" s="1">
        <f t="shared" si="4"/>
        <v>0.77252280577699028</v>
      </c>
    </row>
    <row r="351" spans="1:13" x14ac:dyDescent="0.2">
      <c r="B351" t="s">
        <v>516</v>
      </c>
      <c r="C351" s="42">
        <v>24.2</v>
      </c>
      <c r="D351" s="42" t="s">
        <v>47</v>
      </c>
      <c r="E351" s="42">
        <v>24.8</v>
      </c>
      <c r="I351" s="20" t="s">
        <v>584</v>
      </c>
      <c r="J351" t="s">
        <v>516</v>
      </c>
      <c r="K351">
        <v>2.1089889563859923</v>
      </c>
      <c r="L351" s="81">
        <v>108.92</v>
      </c>
      <c r="M351" s="1">
        <f t="shared" si="4"/>
        <v>2.2971107712956229</v>
      </c>
    </row>
    <row r="352" spans="1:13" x14ac:dyDescent="0.2">
      <c r="B352" t="s">
        <v>518</v>
      </c>
      <c r="C352" s="42">
        <v>22</v>
      </c>
      <c r="D352" s="42" t="s">
        <v>47</v>
      </c>
      <c r="E352" s="42">
        <v>26</v>
      </c>
      <c r="I352" s="20" t="s">
        <v>584</v>
      </c>
      <c r="J352" t="s">
        <v>518</v>
      </c>
      <c r="K352">
        <v>1.8757075073694243</v>
      </c>
      <c r="L352" s="81">
        <v>104.36</v>
      </c>
      <c r="M352" s="1">
        <f t="shared" si="4"/>
        <v>1.9574883546907313</v>
      </c>
    </row>
    <row r="353" spans="1:13" x14ac:dyDescent="0.2">
      <c r="B353" t="s">
        <v>519</v>
      </c>
      <c r="C353" s="42">
        <v>22.7</v>
      </c>
      <c r="D353" s="42" t="s">
        <v>47</v>
      </c>
      <c r="E353" s="42">
        <v>28.9</v>
      </c>
      <c r="I353" s="20" t="s">
        <v>584</v>
      </c>
      <c r="J353" t="s">
        <v>519</v>
      </c>
      <c r="K353">
        <v>1.82679549483787</v>
      </c>
      <c r="L353" s="81">
        <v>81.5</v>
      </c>
      <c r="M353" s="1">
        <f t="shared" si="4"/>
        <v>1.4888383282928641</v>
      </c>
    </row>
    <row r="354" spans="1:13" x14ac:dyDescent="0.2">
      <c r="B354" t="s">
        <v>520</v>
      </c>
      <c r="C354" s="42">
        <v>31</v>
      </c>
      <c r="D354" s="42" t="s">
        <v>46</v>
      </c>
      <c r="E354" s="42">
        <v>26.9</v>
      </c>
      <c r="I354" s="20" t="s">
        <v>584</v>
      </c>
      <c r="J354" t="s">
        <v>520</v>
      </c>
      <c r="K354">
        <v>2.0513622608374051</v>
      </c>
      <c r="L354" s="81">
        <v>45.6</v>
      </c>
      <c r="M354" s="1">
        <f t="shared" si="4"/>
        <v>0.93542119094185683</v>
      </c>
    </row>
    <row r="355" spans="1:13" x14ac:dyDescent="0.2">
      <c r="B355" t="s">
        <v>521</v>
      </c>
      <c r="C355" s="42">
        <v>58</v>
      </c>
      <c r="D355" s="42" t="s">
        <v>47</v>
      </c>
      <c r="E355" s="42">
        <v>22.51</v>
      </c>
      <c r="I355" s="20" t="s">
        <v>584</v>
      </c>
      <c r="J355" t="s">
        <v>521</v>
      </c>
      <c r="K355">
        <v>3.4693192029303166</v>
      </c>
      <c r="L355" s="81">
        <v>85.84</v>
      </c>
      <c r="M355" s="1">
        <f t="shared" si="4"/>
        <v>2.9780636037953836</v>
      </c>
    </row>
    <row r="356" spans="1:13" x14ac:dyDescent="0.2">
      <c r="B356" t="s">
        <v>522</v>
      </c>
      <c r="C356" s="42">
        <v>17.579999999999998</v>
      </c>
      <c r="D356" s="42" t="s">
        <v>46</v>
      </c>
      <c r="E356" s="42">
        <v>24</v>
      </c>
      <c r="I356" s="20" t="s">
        <v>584</v>
      </c>
      <c r="J356" t="s">
        <v>522</v>
      </c>
      <c r="K356">
        <v>1.6169696044060418</v>
      </c>
      <c r="L356" s="81">
        <v>80.78</v>
      </c>
      <c r="M356" s="1">
        <f t="shared" si="4"/>
        <v>1.3061880464392004</v>
      </c>
    </row>
    <row r="357" spans="1:13" x14ac:dyDescent="0.2">
      <c r="B357" t="s">
        <v>524</v>
      </c>
      <c r="C357" s="42">
        <v>13.8</v>
      </c>
      <c r="D357" s="42" t="s">
        <v>47</v>
      </c>
      <c r="E357" s="42">
        <v>23.1</v>
      </c>
      <c r="I357" s="20" t="s">
        <v>584</v>
      </c>
      <c r="J357" t="s">
        <v>524</v>
      </c>
      <c r="K357">
        <v>1.6888529532456464</v>
      </c>
      <c r="L357" s="81">
        <v>68.97</v>
      </c>
      <c r="M357" s="1">
        <f t="shared" si="4"/>
        <v>1.1648018818535224</v>
      </c>
    </row>
    <row r="358" spans="1:13" x14ac:dyDescent="0.2">
      <c r="B358" t="s">
        <v>525</v>
      </c>
      <c r="C358" s="42">
        <v>27</v>
      </c>
      <c r="D358" s="42" t="s">
        <v>47</v>
      </c>
      <c r="E358" s="42">
        <v>29.1</v>
      </c>
      <c r="I358" s="20" t="s">
        <v>584</v>
      </c>
      <c r="J358" t="s">
        <v>525</v>
      </c>
      <c r="K358">
        <v>1.5038213679484957</v>
      </c>
      <c r="L358" s="81">
        <v>72.680000000000007</v>
      </c>
      <c r="M358" s="1">
        <f t="shared" si="4"/>
        <v>1.0929773702249668</v>
      </c>
    </row>
    <row r="359" spans="1:13" x14ac:dyDescent="0.2">
      <c r="B359" t="s">
        <v>526</v>
      </c>
      <c r="C359" s="42">
        <v>17.25</v>
      </c>
      <c r="D359" s="42" t="s">
        <v>47</v>
      </c>
      <c r="E359" s="42">
        <v>20.6</v>
      </c>
      <c r="I359" s="20" t="s">
        <v>584</v>
      </c>
      <c r="J359" t="s">
        <v>526</v>
      </c>
      <c r="K359">
        <v>1.6897030500265438</v>
      </c>
      <c r="L359" s="81">
        <v>64.09</v>
      </c>
      <c r="M359" s="1">
        <f t="shared" si="4"/>
        <v>1.0829306847620119</v>
      </c>
    </row>
    <row r="360" spans="1:13" x14ac:dyDescent="0.2">
      <c r="B360" t="s">
        <v>527</v>
      </c>
      <c r="C360" s="42">
        <v>17</v>
      </c>
      <c r="D360" s="42" t="s">
        <v>46</v>
      </c>
      <c r="E360" s="42">
        <v>26.4</v>
      </c>
      <c r="I360" s="20" t="s">
        <v>584</v>
      </c>
      <c r="J360" t="s">
        <v>527</v>
      </c>
      <c r="K360">
        <v>2.9511978463107944</v>
      </c>
      <c r="L360" s="81">
        <v>60.4</v>
      </c>
      <c r="M360" s="1">
        <f t="shared" si="4"/>
        <v>1.7825234991717198</v>
      </c>
    </row>
    <row r="361" spans="1:13" x14ac:dyDescent="0.2">
      <c r="B361" t="s">
        <v>528</v>
      </c>
      <c r="C361" s="42">
        <v>13.52</v>
      </c>
      <c r="D361" s="42" t="s">
        <v>46</v>
      </c>
      <c r="E361" s="42">
        <v>15.2</v>
      </c>
      <c r="I361" s="20" t="s">
        <v>584</v>
      </c>
      <c r="J361" t="s">
        <v>528</v>
      </c>
      <c r="K361">
        <v>2.6011775067701435</v>
      </c>
      <c r="L361" s="81">
        <v>59.29</v>
      </c>
      <c r="M361" s="1">
        <f t="shared" si="4"/>
        <v>1.542238143764018</v>
      </c>
    </row>
    <row r="362" spans="1:13" x14ac:dyDescent="0.2">
      <c r="B362" t="s">
        <v>529</v>
      </c>
      <c r="C362" s="42">
        <v>18.690000000000001</v>
      </c>
      <c r="D362" s="42" t="s">
        <v>46</v>
      </c>
      <c r="E362" s="42">
        <v>20</v>
      </c>
      <c r="I362" s="20" t="s">
        <v>584</v>
      </c>
      <c r="J362" t="s">
        <v>529</v>
      </c>
      <c r="K362">
        <v>2.6336845356275882</v>
      </c>
      <c r="L362" s="81">
        <v>57.64</v>
      </c>
      <c r="M362" s="1">
        <f t="shared" si="4"/>
        <v>1.5180557663357419</v>
      </c>
    </row>
    <row r="363" spans="1:13" x14ac:dyDescent="0.2">
      <c r="B363" t="s">
        <v>530</v>
      </c>
      <c r="C363" s="42">
        <v>12.85</v>
      </c>
      <c r="D363" s="42" t="s">
        <v>47</v>
      </c>
      <c r="E363" s="42">
        <v>15.8</v>
      </c>
      <c r="I363" s="20" t="s">
        <v>584</v>
      </c>
      <c r="J363" t="s">
        <v>530</v>
      </c>
      <c r="K363">
        <v>1.9938004421532021</v>
      </c>
      <c r="L363" s="81">
        <v>52.26</v>
      </c>
      <c r="M363" s="1">
        <f t="shared" si="4"/>
        <v>1.0419601110692633</v>
      </c>
    </row>
    <row r="364" spans="1:13" x14ac:dyDescent="0.2">
      <c r="B364" t="s">
        <v>532</v>
      </c>
      <c r="C364" s="42">
        <v>18.84</v>
      </c>
      <c r="D364" s="42" t="s">
        <v>47</v>
      </c>
      <c r="E364" s="42">
        <v>17.7</v>
      </c>
      <c r="I364" s="20" t="s">
        <v>584</v>
      </c>
      <c r="J364" t="s">
        <v>532</v>
      </c>
      <c r="K364">
        <v>2.6812752450287416</v>
      </c>
      <c r="L364" s="81">
        <v>53.77</v>
      </c>
      <c r="M364" s="1">
        <f t="shared" si="4"/>
        <v>1.4417216992519544</v>
      </c>
    </row>
    <row r="365" spans="1:13" x14ac:dyDescent="0.2">
      <c r="B365" t="s">
        <v>533</v>
      </c>
      <c r="C365" s="42">
        <v>20</v>
      </c>
      <c r="D365" s="42" t="s">
        <v>46</v>
      </c>
      <c r="E365" s="42">
        <v>25.6</v>
      </c>
      <c r="I365" s="20" t="s">
        <v>584</v>
      </c>
      <c r="J365" t="s">
        <v>533</v>
      </c>
      <c r="K365">
        <v>1.5455672051443328</v>
      </c>
      <c r="L365" s="81">
        <v>49.86</v>
      </c>
      <c r="M365" s="1">
        <f t="shared" si="4"/>
        <v>0.77061980848496436</v>
      </c>
    </row>
    <row r="366" spans="1:13" x14ac:dyDescent="0.2">
      <c r="M366" s="1"/>
    </row>
    <row r="367" spans="1:13" x14ac:dyDescent="0.2">
      <c r="M367" s="1"/>
    </row>
    <row r="368" spans="1:13" x14ac:dyDescent="0.2">
      <c r="A368" t="s">
        <v>234</v>
      </c>
      <c r="B368" t="s">
        <v>463</v>
      </c>
      <c r="C368" s="40" t="s">
        <v>505</v>
      </c>
      <c r="D368" s="40" t="s">
        <v>506</v>
      </c>
      <c r="E368" s="40" t="s">
        <v>316</v>
      </c>
      <c r="F368" s="40" t="s">
        <v>375</v>
      </c>
      <c r="J368" t="s">
        <v>463</v>
      </c>
      <c r="K368" t="s">
        <v>582</v>
      </c>
      <c r="L368" t="s">
        <v>574</v>
      </c>
      <c r="M368" s="1" t="s">
        <v>583</v>
      </c>
    </row>
    <row r="369" spans="2:13" x14ac:dyDescent="0.2">
      <c r="B369" t="s">
        <v>535</v>
      </c>
      <c r="C369" s="42">
        <v>57</v>
      </c>
      <c r="D369" s="42" t="s">
        <v>47</v>
      </c>
      <c r="E369" s="42">
        <v>32.299999999999997</v>
      </c>
      <c r="F369" s="42">
        <v>10</v>
      </c>
      <c r="I369" t="s">
        <v>234</v>
      </c>
      <c r="J369" t="s">
        <v>535</v>
      </c>
      <c r="K369">
        <v>0.60574319224259732</v>
      </c>
      <c r="L369" s="82">
        <v>189.6</v>
      </c>
      <c r="M369" s="1">
        <f>L369*K369/100</f>
        <v>1.1484890924919646</v>
      </c>
    </row>
    <row r="370" spans="2:13" x14ac:dyDescent="0.2">
      <c r="B370" t="s">
        <v>537</v>
      </c>
      <c r="C370" s="42">
        <v>20</v>
      </c>
      <c r="D370" s="42" t="s">
        <v>47</v>
      </c>
      <c r="E370" s="42">
        <v>37.799999999999997</v>
      </c>
      <c r="I370" t="s">
        <v>234</v>
      </c>
      <c r="J370" t="s">
        <v>537</v>
      </c>
      <c r="K370">
        <v>1.8003292481277768</v>
      </c>
      <c r="L370" s="82">
        <v>79.33</v>
      </c>
      <c r="M370" s="1">
        <f t="shared" ref="M370:M382" si="5">L370*K370/100</f>
        <v>1.4282011925397655</v>
      </c>
    </row>
    <row r="371" spans="2:13" x14ac:dyDescent="0.2">
      <c r="B371" t="s">
        <v>538</v>
      </c>
      <c r="C371" s="42">
        <v>55</v>
      </c>
      <c r="D371" s="42" t="s">
        <v>47</v>
      </c>
      <c r="E371" s="42">
        <v>29.4</v>
      </c>
      <c r="F371" s="42">
        <v>6</v>
      </c>
      <c r="I371" t="s">
        <v>234</v>
      </c>
      <c r="J371" t="s">
        <v>538</v>
      </c>
      <c r="K371">
        <v>1.3300812835582752</v>
      </c>
      <c r="L371" s="81">
        <v>104.16</v>
      </c>
      <c r="M371" s="1">
        <f t="shared" si="5"/>
        <v>1.3854126649542993</v>
      </c>
    </row>
    <row r="372" spans="2:13" x14ac:dyDescent="0.2">
      <c r="B372" t="s">
        <v>539</v>
      </c>
      <c r="C372" s="42">
        <v>47</v>
      </c>
      <c r="D372" s="42" t="s">
        <v>47</v>
      </c>
      <c r="E372" s="42">
        <v>28.1</v>
      </c>
      <c r="F372" s="42">
        <v>10</v>
      </c>
      <c r="I372" t="s">
        <v>234</v>
      </c>
      <c r="J372" t="s">
        <v>539</v>
      </c>
      <c r="K372">
        <v>0.75588032577506059</v>
      </c>
      <c r="L372" s="82">
        <v>58.86</v>
      </c>
      <c r="M372" s="1">
        <f t="shared" si="5"/>
        <v>0.44491115975120066</v>
      </c>
    </row>
    <row r="373" spans="2:13" x14ac:dyDescent="0.2">
      <c r="B373" t="s">
        <v>540</v>
      </c>
      <c r="C373" s="42">
        <v>33.200000000000003</v>
      </c>
      <c r="D373" s="42" t="s">
        <v>47</v>
      </c>
      <c r="E373" s="42">
        <v>30.2</v>
      </c>
      <c r="F373" s="42">
        <v>17</v>
      </c>
      <c r="I373" t="s">
        <v>234</v>
      </c>
      <c r="J373" t="s">
        <v>540</v>
      </c>
      <c r="K373">
        <v>0.32022997551972082</v>
      </c>
      <c r="L373" s="81">
        <v>48.5</v>
      </c>
      <c r="M373" s="1">
        <f t="shared" si="5"/>
        <v>0.15531153812706461</v>
      </c>
    </row>
    <row r="374" spans="2:13" x14ac:dyDescent="0.2">
      <c r="B374" t="s">
        <v>541</v>
      </c>
      <c r="C374" s="42">
        <v>42.8</v>
      </c>
      <c r="D374" s="42" t="s">
        <v>47</v>
      </c>
      <c r="E374" s="42">
        <v>31</v>
      </c>
      <c r="F374" s="42">
        <v>2</v>
      </c>
      <c r="I374" t="s">
        <v>234</v>
      </c>
      <c r="J374" t="s">
        <v>541</v>
      </c>
      <c r="K374">
        <v>2.0891957328309463</v>
      </c>
      <c r="L374" s="81">
        <v>100</v>
      </c>
      <c r="M374" s="1">
        <f t="shared" si="5"/>
        <v>2.0891957328309463</v>
      </c>
    </row>
    <row r="375" spans="2:13" x14ac:dyDescent="0.2">
      <c r="B375" t="s">
        <v>542</v>
      </c>
      <c r="C375" s="42">
        <v>39.299999999999997</v>
      </c>
      <c r="D375" s="42" t="s">
        <v>46</v>
      </c>
      <c r="E375" s="42">
        <v>29.1</v>
      </c>
      <c r="F375" s="42">
        <v>16</v>
      </c>
      <c r="I375" t="s">
        <v>234</v>
      </c>
      <c r="J375" t="s">
        <v>542</v>
      </c>
      <c r="K375">
        <v>2.136011214009947</v>
      </c>
      <c r="L375" s="81">
        <v>66.2</v>
      </c>
      <c r="M375" s="1">
        <f t="shared" si="5"/>
        <v>1.4140394236745848</v>
      </c>
    </row>
    <row r="376" spans="2:13" x14ac:dyDescent="0.2">
      <c r="B376" t="s">
        <v>543</v>
      </c>
      <c r="C376" s="42">
        <v>48.5</v>
      </c>
      <c r="D376" s="42" t="s">
        <v>46</v>
      </c>
      <c r="E376" s="42">
        <v>36.1</v>
      </c>
      <c r="F376" s="42">
        <v>26</v>
      </c>
      <c r="I376" t="s">
        <v>234</v>
      </c>
      <c r="J376" t="s">
        <v>543</v>
      </c>
      <c r="K376">
        <v>2.0725821454195446</v>
      </c>
      <c r="L376" s="81">
        <v>133.69999999999999</v>
      </c>
      <c r="M376" s="1">
        <f t="shared" si="5"/>
        <v>2.7710423284259309</v>
      </c>
    </row>
    <row r="377" spans="2:13" x14ac:dyDescent="0.2">
      <c r="B377" t="s">
        <v>544</v>
      </c>
      <c r="C377" s="42">
        <v>47.4</v>
      </c>
      <c r="D377" s="42" t="s">
        <v>47</v>
      </c>
      <c r="E377" s="42">
        <v>29.5</v>
      </c>
      <c r="F377" s="42">
        <v>13</v>
      </c>
      <c r="I377" t="s">
        <v>234</v>
      </c>
      <c r="J377" t="s">
        <v>544</v>
      </c>
      <c r="K377">
        <v>3.006027394291126</v>
      </c>
      <c r="L377" s="81">
        <v>57.1</v>
      </c>
      <c r="M377" s="1">
        <f t="shared" si="5"/>
        <v>1.7164416421402331</v>
      </c>
    </row>
    <row r="378" spans="2:13" x14ac:dyDescent="0.2">
      <c r="B378" t="s">
        <v>545</v>
      </c>
      <c r="C378" s="42">
        <v>57</v>
      </c>
      <c r="D378" s="42" t="s">
        <v>46</v>
      </c>
      <c r="E378" s="42">
        <v>29.6</v>
      </c>
      <c r="F378" s="42">
        <v>10</v>
      </c>
      <c r="I378" t="s">
        <v>234</v>
      </c>
      <c r="J378" t="s">
        <v>545</v>
      </c>
      <c r="K378">
        <v>1.5603429174741745</v>
      </c>
      <c r="L378" s="81">
        <v>72.290000000000006</v>
      </c>
      <c r="M378" s="1">
        <f t="shared" si="5"/>
        <v>1.127971895042081</v>
      </c>
    </row>
    <row r="379" spans="2:13" x14ac:dyDescent="0.2">
      <c r="B379" t="s">
        <v>546</v>
      </c>
      <c r="C379" s="42">
        <v>48</v>
      </c>
      <c r="D379" s="42" t="s">
        <v>47</v>
      </c>
      <c r="E379" s="42">
        <v>29.5</v>
      </c>
      <c r="F379" s="42">
        <v>10</v>
      </c>
      <c r="I379" t="s">
        <v>234</v>
      </c>
      <c r="J379" t="s">
        <v>546</v>
      </c>
      <c r="K379">
        <v>0.84390851990787719</v>
      </c>
      <c r="L379" s="81">
        <v>74.44</v>
      </c>
      <c r="M379" s="1">
        <f t="shared" si="5"/>
        <v>0.62820550221942373</v>
      </c>
    </row>
    <row r="380" spans="2:13" x14ac:dyDescent="0.2">
      <c r="B380" t="s">
        <v>547</v>
      </c>
      <c r="C380" s="42">
        <v>56</v>
      </c>
      <c r="D380" s="42" t="s">
        <v>46</v>
      </c>
      <c r="E380" s="42">
        <v>28.1</v>
      </c>
      <c r="F380" s="42">
        <v>17</v>
      </c>
      <c r="I380" t="s">
        <v>234</v>
      </c>
      <c r="J380" t="s">
        <v>547</v>
      </c>
      <c r="K380">
        <v>6.1638660055370282</v>
      </c>
      <c r="L380" s="81">
        <v>111.48</v>
      </c>
      <c r="M380" s="1">
        <f t="shared" si="5"/>
        <v>6.871477822972679</v>
      </c>
    </row>
    <row r="381" spans="2:13" x14ac:dyDescent="0.2">
      <c r="B381" t="s">
        <v>548</v>
      </c>
      <c r="C381" s="42">
        <v>13</v>
      </c>
      <c r="D381" s="42" t="s">
        <v>46</v>
      </c>
      <c r="E381" s="42">
        <v>34.1</v>
      </c>
      <c r="F381" s="42">
        <v>1</v>
      </c>
      <c r="I381" t="s">
        <v>234</v>
      </c>
      <c r="J381" t="s">
        <v>548</v>
      </c>
      <c r="K381">
        <v>2.0181637629793134</v>
      </c>
      <c r="L381" s="82">
        <v>71.19</v>
      </c>
      <c r="M381" s="1">
        <f t="shared" si="5"/>
        <v>1.4367307828649731</v>
      </c>
    </row>
    <row r="382" spans="2:13" x14ac:dyDescent="0.2">
      <c r="B382" t="s">
        <v>549</v>
      </c>
      <c r="C382" s="42">
        <v>53</v>
      </c>
      <c r="D382" s="42" t="s">
        <v>47</v>
      </c>
      <c r="E382" s="42">
        <v>29.6</v>
      </c>
      <c r="F382" s="42">
        <v>20</v>
      </c>
      <c r="I382" t="s">
        <v>234</v>
      </c>
      <c r="J382" t="s">
        <v>549</v>
      </c>
      <c r="K382">
        <v>1.7118928144219054</v>
      </c>
      <c r="L382" s="81">
        <v>114.1</v>
      </c>
      <c r="M382" s="1">
        <f t="shared" si="5"/>
        <v>1.9532697012553939</v>
      </c>
    </row>
    <row r="383" spans="2:13" x14ac:dyDescent="0.2">
      <c r="M383" s="1"/>
    </row>
    <row r="384" spans="2:13" x14ac:dyDescent="0.2">
      <c r="M384" s="1"/>
    </row>
    <row r="385" spans="1:13" x14ac:dyDescent="0.2">
      <c r="A385" t="s">
        <v>419</v>
      </c>
      <c r="B385" t="s">
        <v>575</v>
      </c>
      <c r="C385" s="40" t="s">
        <v>505</v>
      </c>
      <c r="D385" s="40" t="s">
        <v>506</v>
      </c>
      <c r="E385" s="40" t="s">
        <v>316</v>
      </c>
      <c r="F385" s="40" t="s">
        <v>375</v>
      </c>
      <c r="J385" t="s">
        <v>575</v>
      </c>
      <c r="K385" t="s">
        <v>582</v>
      </c>
      <c r="L385" t="s">
        <v>574</v>
      </c>
      <c r="M385" s="1" t="s">
        <v>583</v>
      </c>
    </row>
    <row r="386" spans="1:13" x14ac:dyDescent="0.2">
      <c r="B386" t="s">
        <v>551</v>
      </c>
      <c r="C386" s="42">
        <v>18.760000000000002</v>
      </c>
      <c r="D386" s="42" t="s">
        <v>46</v>
      </c>
      <c r="E386" s="42">
        <v>25.03</v>
      </c>
      <c r="F386" s="42">
        <v>2</v>
      </c>
      <c r="I386" t="s">
        <v>419</v>
      </c>
      <c r="J386" t="s">
        <v>551</v>
      </c>
      <c r="K386">
        <v>0.71476262293713699</v>
      </c>
      <c r="L386">
        <v>39</v>
      </c>
      <c r="M386" s="1">
        <f>L386*K386/100</f>
        <v>0.27875742294548345</v>
      </c>
    </row>
    <row r="387" spans="1:13" x14ac:dyDescent="0.2">
      <c r="B387" t="s">
        <v>552</v>
      </c>
      <c r="C387" s="42">
        <v>28.7</v>
      </c>
      <c r="D387" s="42" t="s">
        <v>46</v>
      </c>
      <c r="E387" s="42">
        <v>23.4</v>
      </c>
      <c r="F387" s="42">
        <v>12</v>
      </c>
      <c r="I387" t="s">
        <v>419</v>
      </c>
      <c r="J387" t="s">
        <v>552</v>
      </c>
      <c r="K387">
        <v>0.25437557824946788</v>
      </c>
      <c r="L387" s="81">
        <v>42.2</v>
      </c>
      <c r="M387" s="1">
        <f t="shared" ref="M387:M401" si="6">L387*K387/100</f>
        <v>0.10734649402127544</v>
      </c>
    </row>
    <row r="388" spans="1:13" x14ac:dyDescent="0.2">
      <c r="B388" t="s">
        <v>553</v>
      </c>
      <c r="C388" s="42">
        <v>22.6</v>
      </c>
      <c r="D388" s="42" t="s">
        <v>46</v>
      </c>
      <c r="E388" s="42">
        <v>21.6</v>
      </c>
      <c r="F388" s="42">
        <v>7</v>
      </c>
      <c r="I388" t="s">
        <v>419</v>
      </c>
      <c r="J388" t="s">
        <v>553</v>
      </c>
      <c r="K388">
        <v>0.35691857106398528</v>
      </c>
      <c r="L388">
        <v>41.6</v>
      </c>
      <c r="M388" s="1">
        <f t="shared" si="6"/>
        <v>0.14847812556261789</v>
      </c>
    </row>
    <row r="389" spans="1:13" x14ac:dyDescent="0.2">
      <c r="B389" t="s">
        <v>554</v>
      </c>
      <c r="C389" s="42">
        <v>13</v>
      </c>
      <c r="D389" s="42" t="s">
        <v>47</v>
      </c>
      <c r="E389" s="42">
        <v>17.36</v>
      </c>
      <c r="F389" s="42">
        <v>0</v>
      </c>
      <c r="I389" t="s">
        <v>419</v>
      </c>
      <c r="J389" t="s">
        <v>554</v>
      </c>
      <c r="K389">
        <v>1.0938635810367858</v>
      </c>
      <c r="L389" s="81">
        <v>30.35</v>
      </c>
      <c r="M389" s="1">
        <f t="shared" si="6"/>
        <v>0.3319875968446645</v>
      </c>
    </row>
    <row r="390" spans="1:13" x14ac:dyDescent="0.2">
      <c r="B390" t="s">
        <v>555</v>
      </c>
      <c r="C390" s="42">
        <v>11</v>
      </c>
      <c r="D390" s="42" t="s">
        <v>47</v>
      </c>
      <c r="E390" s="42">
        <v>12.85</v>
      </c>
      <c r="F390" s="42">
        <v>8</v>
      </c>
      <c r="I390" t="s">
        <v>419</v>
      </c>
      <c r="J390" t="s">
        <v>555</v>
      </c>
      <c r="K390">
        <v>8.4804009758980281E-2</v>
      </c>
      <c r="L390" s="81">
        <v>18.48</v>
      </c>
      <c r="M390" s="1">
        <f t="shared" si="6"/>
        <v>1.5671781003459558E-2</v>
      </c>
    </row>
    <row r="391" spans="1:13" x14ac:dyDescent="0.2">
      <c r="B391" t="s">
        <v>556</v>
      </c>
      <c r="C391" s="42">
        <v>39.01</v>
      </c>
      <c r="D391" s="42" t="s">
        <v>46</v>
      </c>
      <c r="E391" s="42">
        <v>35</v>
      </c>
      <c r="F391" s="42">
        <v>10</v>
      </c>
      <c r="I391" t="s">
        <v>419</v>
      </c>
      <c r="J391" t="s">
        <v>556</v>
      </c>
      <c r="K391">
        <v>0.21319211188544007</v>
      </c>
      <c r="L391" s="81">
        <v>39.93</v>
      </c>
      <c r="M391" s="1">
        <f t="shared" si="6"/>
        <v>8.5127610275856219E-2</v>
      </c>
    </row>
    <row r="392" spans="1:13" x14ac:dyDescent="0.2">
      <c r="B392" t="s">
        <v>557</v>
      </c>
      <c r="C392" s="42">
        <v>26</v>
      </c>
      <c r="D392" s="42" t="s">
        <v>47</v>
      </c>
      <c r="E392" s="42">
        <v>21.8</v>
      </c>
      <c r="F392" s="42">
        <v>15</v>
      </c>
      <c r="I392" t="s">
        <v>419</v>
      </c>
      <c r="J392" t="s">
        <v>557</v>
      </c>
      <c r="K392">
        <v>0.3420965736083717</v>
      </c>
      <c r="L392" s="81">
        <v>26.41</v>
      </c>
      <c r="M392" s="1">
        <f t="shared" si="6"/>
        <v>9.0347705089970975E-2</v>
      </c>
    </row>
    <row r="393" spans="1:13" x14ac:dyDescent="0.2">
      <c r="B393" t="s">
        <v>558</v>
      </c>
      <c r="C393" s="42">
        <v>12.5</v>
      </c>
      <c r="D393" s="42" t="s">
        <v>46</v>
      </c>
      <c r="E393" s="42">
        <v>16.600000000000001</v>
      </c>
      <c r="F393" s="42">
        <v>2</v>
      </c>
      <c r="I393" t="s">
        <v>419</v>
      </c>
      <c r="J393" t="s">
        <v>558</v>
      </c>
      <c r="K393">
        <v>9.9328236774097356E-2</v>
      </c>
      <c r="L393" s="81">
        <v>22.76</v>
      </c>
      <c r="M393" s="1">
        <f t="shared" si="6"/>
        <v>2.2607106689784561E-2</v>
      </c>
    </row>
    <row r="394" spans="1:13" x14ac:dyDescent="0.2">
      <c r="B394" t="s">
        <v>559</v>
      </c>
      <c r="C394" s="42">
        <v>23.1</v>
      </c>
      <c r="D394" s="42" t="s">
        <v>47</v>
      </c>
      <c r="E394" s="42">
        <v>28.4</v>
      </c>
      <c r="F394" s="42">
        <v>0.43</v>
      </c>
      <c r="I394" t="s">
        <v>419</v>
      </c>
      <c r="J394" t="s">
        <v>559</v>
      </c>
      <c r="K394">
        <v>1.903881961973843</v>
      </c>
      <c r="L394" s="81">
        <v>98.5</v>
      </c>
      <c r="M394" s="1">
        <f t="shared" si="6"/>
        <v>1.8753237325442353</v>
      </c>
    </row>
    <row r="395" spans="1:13" x14ac:dyDescent="0.2">
      <c r="B395" t="s">
        <v>560</v>
      </c>
      <c r="C395" s="42">
        <v>30.49</v>
      </c>
      <c r="D395" s="42" t="s">
        <v>46</v>
      </c>
      <c r="E395" s="42">
        <v>30.1</v>
      </c>
      <c r="F395" s="42">
        <v>0</v>
      </c>
      <c r="I395" t="s">
        <v>419</v>
      </c>
      <c r="J395" t="s">
        <v>560</v>
      </c>
      <c r="K395">
        <v>1.7016929771300084</v>
      </c>
      <c r="L395" s="81">
        <v>84.97</v>
      </c>
      <c r="M395" s="1">
        <f t="shared" si="6"/>
        <v>1.4459285226673684</v>
      </c>
    </row>
    <row r="396" spans="1:13" x14ac:dyDescent="0.2">
      <c r="B396" t="s">
        <v>562</v>
      </c>
      <c r="C396" s="42">
        <v>14</v>
      </c>
      <c r="D396" s="42" t="s">
        <v>46</v>
      </c>
      <c r="E396" s="42">
        <v>24.3</v>
      </c>
      <c r="F396" s="42">
        <v>2</v>
      </c>
      <c r="I396" t="s">
        <v>419</v>
      </c>
      <c r="J396" t="s">
        <v>562</v>
      </c>
      <c r="K396">
        <v>6.2640861762998809E-2</v>
      </c>
      <c r="L396" s="81">
        <v>34</v>
      </c>
      <c r="M396" s="1">
        <f t="shared" si="6"/>
        <v>2.1297892999419595E-2</v>
      </c>
    </row>
    <row r="397" spans="1:13" x14ac:dyDescent="0.2">
      <c r="B397" t="s">
        <v>563</v>
      </c>
      <c r="C397" s="42">
        <v>21.61</v>
      </c>
      <c r="D397" s="42" t="s">
        <v>47</v>
      </c>
      <c r="E397" s="42">
        <v>29.3</v>
      </c>
      <c r="F397" s="42">
        <v>0</v>
      </c>
      <c r="I397" t="s">
        <v>419</v>
      </c>
      <c r="J397" t="s">
        <v>563</v>
      </c>
      <c r="K397">
        <v>1.7160045505270796</v>
      </c>
      <c r="L397" s="81">
        <v>51.78</v>
      </c>
      <c r="M397" s="1">
        <f t="shared" si="6"/>
        <v>0.8885471562629218</v>
      </c>
    </row>
    <row r="398" spans="1:13" x14ac:dyDescent="0.2">
      <c r="B398" t="s">
        <v>565</v>
      </c>
      <c r="C398" s="42">
        <v>11.6</v>
      </c>
      <c r="D398" s="42" t="s">
        <v>46</v>
      </c>
      <c r="E398" s="42">
        <v>14.6</v>
      </c>
      <c r="F398" s="42">
        <v>0</v>
      </c>
      <c r="I398" t="s">
        <v>419</v>
      </c>
      <c r="J398" t="s">
        <v>565</v>
      </c>
      <c r="K398">
        <v>0.28462372913212719</v>
      </c>
      <c r="L398" s="81">
        <v>34.26</v>
      </c>
      <c r="M398" s="1">
        <f t="shared" si="6"/>
        <v>9.7512089600666763E-2</v>
      </c>
    </row>
    <row r="399" spans="1:13" x14ac:dyDescent="0.2">
      <c r="B399" t="s">
        <v>566</v>
      </c>
      <c r="C399" s="42">
        <v>20</v>
      </c>
      <c r="D399" s="42" t="s">
        <v>46</v>
      </c>
      <c r="E399" s="42">
        <v>31.2</v>
      </c>
      <c r="F399" s="42">
        <v>6</v>
      </c>
      <c r="I399" t="s">
        <v>419</v>
      </c>
      <c r="J399" t="s">
        <v>566</v>
      </c>
      <c r="K399">
        <v>0.97043820623849031</v>
      </c>
      <c r="L399" s="81">
        <v>41.03</v>
      </c>
      <c r="M399" s="1">
        <f t="shared" si="6"/>
        <v>0.39817079601965261</v>
      </c>
    </row>
    <row r="400" spans="1:13" x14ac:dyDescent="0.2">
      <c r="B400" t="s">
        <v>567</v>
      </c>
      <c r="C400" s="42">
        <v>12</v>
      </c>
      <c r="D400" s="42" t="s">
        <v>46</v>
      </c>
      <c r="E400" s="42">
        <v>26.6</v>
      </c>
      <c r="F400" s="42">
        <v>3</v>
      </c>
      <c r="I400" t="s">
        <v>419</v>
      </c>
      <c r="J400" t="s">
        <v>567</v>
      </c>
      <c r="K400">
        <v>0.42019417301417999</v>
      </c>
      <c r="L400" s="81">
        <v>41.1</v>
      </c>
      <c r="M400" s="1">
        <f t="shared" si="6"/>
        <v>0.17269980510882799</v>
      </c>
    </row>
    <row r="401" spans="1:13" x14ac:dyDescent="0.2">
      <c r="B401" t="s">
        <v>568</v>
      </c>
      <c r="C401" s="42">
        <v>19.3</v>
      </c>
      <c r="D401" s="42" t="s">
        <v>47</v>
      </c>
      <c r="E401" s="42">
        <v>23.7</v>
      </c>
      <c r="F401" s="42">
        <v>5</v>
      </c>
      <c r="I401" t="s">
        <v>419</v>
      </c>
      <c r="J401" t="s">
        <v>568</v>
      </c>
      <c r="K401">
        <v>0.14518736833823198</v>
      </c>
      <c r="L401" s="81">
        <v>29.8</v>
      </c>
      <c r="M401" s="1">
        <f t="shared" si="6"/>
        <v>4.3265835764793134E-2</v>
      </c>
    </row>
    <row r="406" spans="1:13" ht="24" x14ac:dyDescent="0.3">
      <c r="A406" s="26" t="s">
        <v>585</v>
      </c>
    </row>
    <row r="407" spans="1:13" x14ac:dyDescent="0.2">
      <c r="A407" t="s">
        <v>510</v>
      </c>
      <c r="I407" t="s">
        <v>581</v>
      </c>
      <c r="J407" t="s">
        <v>573</v>
      </c>
      <c r="K407" t="s">
        <v>508</v>
      </c>
      <c r="L407" t="s">
        <v>574</v>
      </c>
      <c r="M407" s="1" t="s">
        <v>586</v>
      </c>
    </row>
    <row r="408" spans="1:13" x14ac:dyDescent="0.2">
      <c r="B408" t="s">
        <v>573</v>
      </c>
      <c r="C408" s="40" t="s">
        <v>505</v>
      </c>
      <c r="D408" s="40" t="s">
        <v>506</v>
      </c>
      <c r="E408" s="40" t="s">
        <v>316</v>
      </c>
      <c r="I408" s="20" t="s">
        <v>584</v>
      </c>
      <c r="J408" t="s">
        <v>511</v>
      </c>
      <c r="K408">
        <v>0.59193462076056425</v>
      </c>
      <c r="L408">
        <v>82.42</v>
      </c>
      <c r="M408" s="1">
        <f>K408*L408/100</f>
        <v>0.48787251443085711</v>
      </c>
    </row>
    <row r="409" spans="1:13" x14ac:dyDescent="0.2">
      <c r="B409" t="s">
        <v>511</v>
      </c>
      <c r="C409" s="42">
        <v>26.7</v>
      </c>
      <c r="D409" s="42" t="s">
        <v>47</v>
      </c>
      <c r="E409" s="42">
        <v>20.100000000000001</v>
      </c>
      <c r="I409" s="20" t="s">
        <v>584</v>
      </c>
      <c r="J409" t="s">
        <v>512</v>
      </c>
      <c r="K409">
        <v>0.39288522078976262</v>
      </c>
      <c r="L409">
        <v>79.400000000000006</v>
      </c>
      <c r="M409" s="1">
        <f t="shared" ref="M409:M427" si="7">K409*L409/100</f>
        <v>0.31195086530707156</v>
      </c>
    </row>
    <row r="410" spans="1:13" x14ac:dyDescent="0.2">
      <c r="B410" t="s">
        <v>512</v>
      </c>
      <c r="C410" s="42">
        <v>22.1</v>
      </c>
      <c r="D410" s="42" t="s">
        <v>47</v>
      </c>
      <c r="E410" s="42">
        <v>23.9</v>
      </c>
      <c r="I410" s="20" t="s">
        <v>584</v>
      </c>
      <c r="J410" t="s">
        <v>513</v>
      </c>
      <c r="K410">
        <v>0.47555743449172938</v>
      </c>
      <c r="L410" s="81">
        <v>65.849999999999994</v>
      </c>
      <c r="M410" s="1">
        <f t="shared" si="7"/>
        <v>0.31315457061280377</v>
      </c>
    </row>
    <row r="411" spans="1:13" x14ac:dyDescent="0.2">
      <c r="B411" t="s">
        <v>513</v>
      </c>
      <c r="C411" s="42">
        <v>18.600000000000001</v>
      </c>
      <c r="D411" s="42" t="s">
        <v>47</v>
      </c>
      <c r="E411" s="42">
        <v>20.93</v>
      </c>
      <c r="I411" s="20" t="s">
        <v>584</v>
      </c>
      <c r="J411" t="s">
        <v>514</v>
      </c>
      <c r="K411">
        <v>0.55794546726738736</v>
      </c>
      <c r="L411" s="81">
        <v>38.83</v>
      </c>
      <c r="M411" s="1">
        <f t="shared" si="7"/>
        <v>0.21665022493992653</v>
      </c>
    </row>
    <row r="412" spans="1:13" x14ac:dyDescent="0.2">
      <c r="B412" t="s">
        <v>514</v>
      </c>
      <c r="C412" s="42">
        <v>11.5</v>
      </c>
      <c r="D412" s="42" t="s">
        <v>47</v>
      </c>
      <c r="E412" s="42">
        <v>15.4</v>
      </c>
      <c r="I412" s="20" t="s">
        <v>584</v>
      </c>
      <c r="J412" t="s">
        <v>515</v>
      </c>
      <c r="K412">
        <v>0.83735153802083295</v>
      </c>
      <c r="L412" s="81">
        <v>77.930000000000007</v>
      </c>
      <c r="M412" s="1">
        <f t="shared" si="7"/>
        <v>0.65254805357963519</v>
      </c>
    </row>
    <row r="413" spans="1:13" x14ac:dyDescent="0.2">
      <c r="B413" t="s">
        <v>515</v>
      </c>
      <c r="C413" s="42">
        <v>13</v>
      </c>
      <c r="D413" s="42" t="s">
        <v>47</v>
      </c>
      <c r="E413" s="42">
        <v>35.799999999999997</v>
      </c>
      <c r="I413" s="20" t="s">
        <v>584</v>
      </c>
      <c r="J413" t="s">
        <v>516</v>
      </c>
      <c r="K413">
        <v>0.62885738631367394</v>
      </c>
      <c r="L413" s="81">
        <v>108.92</v>
      </c>
      <c r="M413" s="1">
        <f t="shared" si="7"/>
        <v>0.68495146517285366</v>
      </c>
    </row>
    <row r="414" spans="1:13" x14ac:dyDescent="0.2">
      <c r="B414" t="s">
        <v>516</v>
      </c>
      <c r="C414" s="42">
        <v>24.2</v>
      </c>
      <c r="D414" s="42" t="s">
        <v>47</v>
      </c>
      <c r="E414" s="42">
        <v>24.8</v>
      </c>
      <c r="I414" s="20" t="s">
        <v>584</v>
      </c>
      <c r="J414" t="s">
        <v>518</v>
      </c>
      <c r="K414">
        <v>0.61049459899301284</v>
      </c>
      <c r="L414" s="81">
        <v>104.36</v>
      </c>
      <c r="M414" s="1">
        <f t="shared" si="7"/>
        <v>0.63711216350910815</v>
      </c>
    </row>
    <row r="415" spans="1:13" x14ac:dyDescent="0.2">
      <c r="B415" t="s">
        <v>518</v>
      </c>
      <c r="C415" s="42">
        <v>22</v>
      </c>
      <c r="D415" s="42" t="s">
        <v>47</v>
      </c>
      <c r="E415" s="42">
        <v>26</v>
      </c>
      <c r="I415" s="20" t="s">
        <v>584</v>
      </c>
      <c r="J415" t="s">
        <v>519</v>
      </c>
      <c r="K415">
        <v>0.44414571727329644</v>
      </c>
      <c r="L415" s="81">
        <v>81.5</v>
      </c>
      <c r="M415" s="1">
        <f t="shared" si="7"/>
        <v>0.36197875957773662</v>
      </c>
    </row>
    <row r="416" spans="1:13" x14ac:dyDescent="0.2">
      <c r="B416" t="s">
        <v>519</v>
      </c>
      <c r="C416" s="42">
        <v>22.7</v>
      </c>
      <c r="D416" s="42" t="s">
        <v>47</v>
      </c>
      <c r="E416" s="42">
        <v>28.9</v>
      </c>
      <c r="I416" s="20" t="s">
        <v>584</v>
      </c>
      <c r="J416" t="s">
        <v>520</v>
      </c>
      <c r="K416">
        <v>1.2785583653203467</v>
      </c>
      <c r="L416" s="81">
        <v>45.6</v>
      </c>
      <c r="M416" s="1">
        <f t="shared" si="7"/>
        <v>0.58302261458607807</v>
      </c>
    </row>
    <row r="417" spans="1:13" x14ac:dyDescent="0.2">
      <c r="B417" t="s">
        <v>520</v>
      </c>
      <c r="C417" s="42">
        <v>31</v>
      </c>
      <c r="D417" s="42" t="s">
        <v>46</v>
      </c>
      <c r="E417" s="42">
        <v>26.9</v>
      </c>
      <c r="I417" s="20" t="s">
        <v>584</v>
      </c>
      <c r="J417" t="s">
        <v>521</v>
      </c>
      <c r="K417">
        <v>0.8605395902987345</v>
      </c>
      <c r="L417" s="81">
        <v>85.84</v>
      </c>
      <c r="M417" s="1">
        <f t="shared" si="7"/>
        <v>0.73868718431243363</v>
      </c>
    </row>
    <row r="418" spans="1:13" x14ac:dyDescent="0.2">
      <c r="B418" t="s">
        <v>521</v>
      </c>
      <c r="C418" s="42">
        <v>58</v>
      </c>
      <c r="D418" s="42" t="s">
        <v>47</v>
      </c>
      <c r="E418" s="42">
        <v>22.51</v>
      </c>
      <c r="I418" s="20" t="s">
        <v>584</v>
      </c>
      <c r="J418" t="s">
        <v>522</v>
      </c>
      <c r="K418">
        <v>1.0634579850090504</v>
      </c>
      <c r="L418" s="81">
        <v>80.78</v>
      </c>
      <c r="M418" s="1">
        <f t="shared" si="7"/>
        <v>0.85906136029031088</v>
      </c>
    </row>
    <row r="419" spans="1:13" x14ac:dyDescent="0.2">
      <c r="B419" t="s">
        <v>522</v>
      </c>
      <c r="C419" s="42">
        <v>17.579999999999998</v>
      </c>
      <c r="D419" s="42" t="s">
        <v>46</v>
      </c>
      <c r="E419" s="42">
        <v>24</v>
      </c>
      <c r="I419" s="20" t="s">
        <v>584</v>
      </c>
      <c r="J419" t="s">
        <v>524</v>
      </c>
      <c r="K419">
        <v>0.93170614570255783</v>
      </c>
      <c r="L419" s="81">
        <v>68.97</v>
      </c>
      <c r="M419" s="1">
        <f t="shared" si="7"/>
        <v>0.64259772869105414</v>
      </c>
    </row>
    <row r="420" spans="1:13" x14ac:dyDescent="0.2">
      <c r="B420" t="s">
        <v>524</v>
      </c>
      <c r="C420" s="42">
        <v>13.8</v>
      </c>
      <c r="D420" s="42" t="s">
        <v>47</v>
      </c>
      <c r="E420" s="42">
        <v>23.1</v>
      </c>
      <c r="I420" s="20" t="s">
        <v>584</v>
      </c>
      <c r="J420" t="s">
        <v>525</v>
      </c>
      <c r="K420">
        <v>0.62456154819648546</v>
      </c>
      <c r="L420" s="81">
        <v>72.680000000000007</v>
      </c>
      <c r="M420" s="1">
        <f t="shared" si="7"/>
        <v>0.4539313332292057</v>
      </c>
    </row>
    <row r="421" spans="1:13" x14ac:dyDescent="0.2">
      <c r="B421" t="s">
        <v>525</v>
      </c>
      <c r="C421" s="42">
        <v>27</v>
      </c>
      <c r="D421" s="42" t="s">
        <v>47</v>
      </c>
      <c r="E421" s="42">
        <v>29.1</v>
      </c>
      <c r="I421" s="20" t="s">
        <v>584</v>
      </c>
      <c r="J421" t="s">
        <v>526</v>
      </c>
      <c r="K421">
        <v>1.1264734900211795</v>
      </c>
      <c r="L421" s="81">
        <v>64.09</v>
      </c>
      <c r="M421" s="1">
        <f t="shared" si="7"/>
        <v>0.72195685975457391</v>
      </c>
    </row>
    <row r="422" spans="1:13" x14ac:dyDescent="0.2">
      <c r="B422" t="s">
        <v>526</v>
      </c>
      <c r="C422" s="42">
        <v>17.25</v>
      </c>
      <c r="D422" s="42" t="s">
        <v>47</v>
      </c>
      <c r="E422" s="42">
        <v>20.6</v>
      </c>
      <c r="I422" s="20" t="s">
        <v>584</v>
      </c>
      <c r="J422" t="s">
        <v>527</v>
      </c>
      <c r="K422">
        <v>0.77586519913460283</v>
      </c>
      <c r="L422" s="81">
        <v>60.4</v>
      </c>
      <c r="M422" s="1">
        <f t="shared" si="7"/>
        <v>0.46862258027730008</v>
      </c>
    </row>
    <row r="423" spans="1:13" x14ac:dyDescent="0.2">
      <c r="B423" t="s">
        <v>527</v>
      </c>
      <c r="C423" s="42">
        <v>17</v>
      </c>
      <c r="D423" s="42" t="s">
        <v>46</v>
      </c>
      <c r="E423" s="42">
        <v>26.4</v>
      </c>
      <c r="I423" s="20" t="s">
        <v>584</v>
      </c>
      <c r="J423" t="s">
        <v>528</v>
      </c>
      <c r="K423">
        <v>0.51855432676880397</v>
      </c>
      <c r="L423" s="81">
        <v>59.29</v>
      </c>
      <c r="M423" s="1">
        <f t="shared" si="7"/>
        <v>0.30745086034122387</v>
      </c>
    </row>
    <row r="424" spans="1:13" x14ac:dyDescent="0.2">
      <c r="B424" t="s">
        <v>528</v>
      </c>
      <c r="C424" s="42">
        <v>13.52</v>
      </c>
      <c r="D424" s="42" t="s">
        <v>46</v>
      </c>
      <c r="E424" s="42">
        <v>15.2</v>
      </c>
      <c r="I424" s="20" t="s">
        <v>584</v>
      </c>
      <c r="J424" t="s">
        <v>529</v>
      </c>
      <c r="K424">
        <v>0.61529112333201397</v>
      </c>
      <c r="L424" s="81">
        <v>57.64</v>
      </c>
      <c r="M424" s="1">
        <f t="shared" si="7"/>
        <v>0.35465380348857289</v>
      </c>
    </row>
    <row r="425" spans="1:13" x14ac:dyDescent="0.2">
      <c r="B425" t="s">
        <v>529</v>
      </c>
      <c r="C425" s="42">
        <v>18.690000000000001</v>
      </c>
      <c r="D425" s="42" t="s">
        <v>46</v>
      </c>
      <c r="E425" s="42">
        <v>20</v>
      </c>
      <c r="I425" s="20" t="s">
        <v>584</v>
      </c>
      <c r="J425" t="s">
        <v>530</v>
      </c>
      <c r="K425">
        <v>0.94514783187511564</v>
      </c>
      <c r="L425" s="81">
        <v>52.26</v>
      </c>
      <c r="M425" s="1">
        <f t="shared" si="7"/>
        <v>0.49393425693793541</v>
      </c>
    </row>
    <row r="426" spans="1:13" x14ac:dyDescent="0.2">
      <c r="B426" t="s">
        <v>530</v>
      </c>
      <c r="C426" s="42">
        <v>12.85</v>
      </c>
      <c r="D426" s="42" t="s">
        <v>47</v>
      </c>
      <c r="E426" s="42">
        <v>15.8</v>
      </c>
      <c r="I426" s="20" t="s">
        <v>584</v>
      </c>
      <c r="J426" t="s">
        <v>532</v>
      </c>
      <c r="K426">
        <v>1.2927585774326991</v>
      </c>
      <c r="L426" s="81">
        <v>53.77</v>
      </c>
      <c r="M426" s="1">
        <f t="shared" si="7"/>
        <v>0.69511628708556228</v>
      </c>
    </row>
    <row r="427" spans="1:13" x14ac:dyDescent="0.2">
      <c r="B427" t="s">
        <v>532</v>
      </c>
      <c r="C427" s="42">
        <v>18.84</v>
      </c>
      <c r="D427" s="42" t="s">
        <v>47</v>
      </c>
      <c r="E427" s="42">
        <v>17.7</v>
      </c>
      <c r="I427" s="20" t="s">
        <v>584</v>
      </c>
      <c r="J427" t="s">
        <v>533</v>
      </c>
      <c r="K427">
        <v>0.46305701209785893</v>
      </c>
      <c r="L427" s="81">
        <v>49.86</v>
      </c>
      <c r="M427" s="1">
        <f t="shared" si="7"/>
        <v>0.23088022623199247</v>
      </c>
    </row>
    <row r="428" spans="1:13" x14ac:dyDescent="0.2">
      <c r="B428" t="s">
        <v>533</v>
      </c>
      <c r="C428" s="42">
        <v>20</v>
      </c>
      <c r="D428" s="42" t="s">
        <v>46</v>
      </c>
      <c r="E428" s="42">
        <v>25.6</v>
      </c>
      <c r="M428" s="1"/>
    </row>
    <row r="429" spans="1:13" x14ac:dyDescent="0.2">
      <c r="M429" s="1"/>
    </row>
    <row r="430" spans="1:13" x14ac:dyDescent="0.2">
      <c r="A430" t="s">
        <v>234</v>
      </c>
      <c r="B430" t="s">
        <v>463</v>
      </c>
      <c r="C430" s="40" t="s">
        <v>505</v>
      </c>
      <c r="D430" s="40" t="s">
        <v>506</v>
      </c>
      <c r="E430" s="40" t="s">
        <v>316</v>
      </c>
      <c r="F430" s="40" t="s">
        <v>375</v>
      </c>
      <c r="J430" t="s">
        <v>463</v>
      </c>
      <c r="K430" t="s">
        <v>508</v>
      </c>
      <c r="L430" t="s">
        <v>574</v>
      </c>
      <c r="M430" s="1" t="s">
        <v>586</v>
      </c>
    </row>
    <row r="431" spans="1:13" x14ac:dyDescent="0.2">
      <c r="B431" t="s">
        <v>535</v>
      </c>
      <c r="C431" s="42">
        <v>57</v>
      </c>
      <c r="D431" s="42" t="s">
        <v>47</v>
      </c>
      <c r="E431" s="42">
        <v>32.299999999999997</v>
      </c>
      <c r="F431" s="42">
        <v>10</v>
      </c>
      <c r="I431" t="s">
        <v>234</v>
      </c>
      <c r="J431" t="s">
        <v>535</v>
      </c>
      <c r="K431">
        <v>0.50797458132010842</v>
      </c>
      <c r="L431" s="82">
        <v>189.6</v>
      </c>
      <c r="M431" s="1">
        <f>K431*L431/100</f>
        <v>0.96311980618292548</v>
      </c>
    </row>
    <row r="432" spans="1:13" x14ac:dyDescent="0.2">
      <c r="B432" t="s">
        <v>537</v>
      </c>
      <c r="C432" s="42">
        <v>20</v>
      </c>
      <c r="D432" s="42" t="s">
        <v>47</v>
      </c>
      <c r="E432" s="42">
        <v>37.799999999999997</v>
      </c>
      <c r="I432" t="s">
        <v>234</v>
      </c>
      <c r="J432" t="s">
        <v>537</v>
      </c>
      <c r="K432">
        <v>0.59020691257071234</v>
      </c>
      <c r="L432" s="82">
        <v>79.33</v>
      </c>
      <c r="M432" s="1">
        <f t="shared" ref="M432:M444" si="8">K432*L432/100</f>
        <v>0.46821114374234613</v>
      </c>
    </row>
    <row r="433" spans="1:13" x14ac:dyDescent="0.2">
      <c r="B433" t="s">
        <v>538</v>
      </c>
      <c r="C433" s="42">
        <v>55</v>
      </c>
      <c r="D433" s="42" t="s">
        <v>47</v>
      </c>
      <c r="E433" s="42">
        <v>29.4</v>
      </c>
      <c r="F433" s="42">
        <v>6</v>
      </c>
      <c r="I433" t="s">
        <v>234</v>
      </c>
      <c r="J433" t="s">
        <v>538</v>
      </c>
      <c r="K433">
        <v>0.43546575402729859</v>
      </c>
      <c r="L433" s="81">
        <v>104.16</v>
      </c>
      <c r="M433" s="1">
        <f t="shared" si="8"/>
        <v>0.45358112939483419</v>
      </c>
    </row>
    <row r="434" spans="1:13" x14ac:dyDescent="0.2">
      <c r="B434" t="s">
        <v>539</v>
      </c>
      <c r="C434" s="42">
        <v>47</v>
      </c>
      <c r="D434" s="42" t="s">
        <v>47</v>
      </c>
      <c r="E434" s="42">
        <v>28.1</v>
      </c>
      <c r="F434" s="42">
        <v>10</v>
      </c>
      <c r="I434" t="s">
        <v>234</v>
      </c>
      <c r="J434" t="s">
        <v>539</v>
      </c>
      <c r="K434">
        <v>0.23994815340678211</v>
      </c>
      <c r="L434" s="82">
        <v>58.86</v>
      </c>
      <c r="M434" s="1">
        <f t="shared" si="8"/>
        <v>0.14123348309523195</v>
      </c>
    </row>
    <row r="435" spans="1:13" x14ac:dyDescent="0.2">
      <c r="B435" t="s">
        <v>540</v>
      </c>
      <c r="C435" s="42">
        <v>33.200000000000003</v>
      </c>
      <c r="D435" s="42" t="s">
        <v>47</v>
      </c>
      <c r="E435" s="42">
        <v>30.2</v>
      </c>
      <c r="F435" s="42">
        <v>17</v>
      </c>
      <c r="I435" t="s">
        <v>234</v>
      </c>
      <c r="J435" t="s">
        <v>540</v>
      </c>
      <c r="K435">
        <v>0.19661195470903184</v>
      </c>
      <c r="L435" s="81">
        <v>48.5</v>
      </c>
      <c r="M435" s="1">
        <f t="shared" si="8"/>
        <v>9.5356798033880447E-2</v>
      </c>
    </row>
    <row r="436" spans="1:13" x14ac:dyDescent="0.2">
      <c r="B436" t="s">
        <v>541</v>
      </c>
      <c r="C436" s="42">
        <v>42.8</v>
      </c>
      <c r="D436" s="42" t="s">
        <v>47</v>
      </c>
      <c r="E436" s="42">
        <v>31</v>
      </c>
      <c r="F436" s="42">
        <v>2</v>
      </c>
      <c r="I436" t="s">
        <v>234</v>
      </c>
      <c r="J436" t="s">
        <v>541</v>
      </c>
      <c r="K436">
        <v>0.86173476196896959</v>
      </c>
      <c r="L436" s="81">
        <v>100</v>
      </c>
      <c r="M436" s="1">
        <f t="shared" si="8"/>
        <v>0.86173476196896959</v>
      </c>
    </row>
    <row r="437" spans="1:13" x14ac:dyDescent="0.2">
      <c r="B437" t="s">
        <v>542</v>
      </c>
      <c r="C437" s="42">
        <v>39.299999999999997</v>
      </c>
      <c r="D437" s="42" t="s">
        <v>46</v>
      </c>
      <c r="E437" s="42">
        <v>29.1</v>
      </c>
      <c r="F437" s="42">
        <v>16</v>
      </c>
      <c r="I437" t="s">
        <v>234</v>
      </c>
      <c r="J437" t="s">
        <v>542</v>
      </c>
      <c r="K437">
        <v>0.61762777929875168</v>
      </c>
      <c r="L437" s="81">
        <v>66.2</v>
      </c>
      <c r="M437" s="1">
        <f t="shared" si="8"/>
        <v>0.40886958989577366</v>
      </c>
    </row>
    <row r="438" spans="1:13" x14ac:dyDescent="0.2">
      <c r="B438" t="s">
        <v>543</v>
      </c>
      <c r="C438" s="42">
        <v>48.5</v>
      </c>
      <c r="D438" s="42" t="s">
        <v>46</v>
      </c>
      <c r="E438" s="42">
        <v>36.1</v>
      </c>
      <c r="F438" s="42">
        <v>26</v>
      </c>
      <c r="I438" t="s">
        <v>234</v>
      </c>
      <c r="J438" t="s">
        <v>543</v>
      </c>
      <c r="K438">
        <v>0.64023286310009353</v>
      </c>
      <c r="L438" s="81">
        <v>133.69999999999999</v>
      </c>
      <c r="M438" s="1">
        <f t="shared" si="8"/>
        <v>0.85599133796482496</v>
      </c>
    </row>
    <row r="439" spans="1:13" x14ac:dyDescent="0.2">
      <c r="B439" t="s">
        <v>544</v>
      </c>
      <c r="C439" s="42">
        <v>47.4</v>
      </c>
      <c r="D439" s="42" t="s">
        <v>47</v>
      </c>
      <c r="E439" s="42">
        <v>29.5</v>
      </c>
      <c r="F439" s="42">
        <v>13</v>
      </c>
      <c r="I439" t="s">
        <v>234</v>
      </c>
      <c r="J439" t="s">
        <v>544</v>
      </c>
      <c r="K439">
        <v>1.5007833009975511</v>
      </c>
      <c r="L439" s="81">
        <v>57.1</v>
      </c>
      <c r="M439" s="1">
        <f t="shared" si="8"/>
        <v>0.8569472648696016</v>
      </c>
    </row>
    <row r="440" spans="1:13" x14ac:dyDescent="0.2">
      <c r="B440" t="s">
        <v>545</v>
      </c>
      <c r="C440" s="42">
        <v>57</v>
      </c>
      <c r="D440" s="42" t="s">
        <v>46</v>
      </c>
      <c r="E440" s="42">
        <v>29.6</v>
      </c>
      <c r="F440" s="42">
        <v>10</v>
      </c>
      <c r="I440" t="s">
        <v>234</v>
      </c>
      <c r="J440" t="s">
        <v>545</v>
      </c>
      <c r="K440">
        <v>0.82658578361662127</v>
      </c>
      <c r="L440" s="81">
        <v>72.290000000000006</v>
      </c>
      <c r="M440" s="1">
        <f t="shared" si="8"/>
        <v>0.59753886297645553</v>
      </c>
    </row>
    <row r="441" spans="1:13" x14ac:dyDescent="0.2">
      <c r="B441" t="s">
        <v>546</v>
      </c>
      <c r="C441" s="42">
        <v>48</v>
      </c>
      <c r="D441" s="42" t="s">
        <v>47</v>
      </c>
      <c r="E441" s="42">
        <v>29.5</v>
      </c>
      <c r="F441" s="42">
        <v>10</v>
      </c>
      <c r="I441" t="s">
        <v>234</v>
      </c>
      <c r="J441" t="s">
        <v>546</v>
      </c>
      <c r="K441">
        <v>0.59107582151644544</v>
      </c>
      <c r="L441" s="81">
        <v>74.44</v>
      </c>
      <c r="M441" s="1">
        <f t="shared" si="8"/>
        <v>0.43999684153684199</v>
      </c>
    </row>
    <row r="442" spans="1:13" x14ac:dyDescent="0.2">
      <c r="B442" t="s">
        <v>547</v>
      </c>
      <c r="C442" s="42">
        <v>56</v>
      </c>
      <c r="D442" s="42" t="s">
        <v>46</v>
      </c>
      <c r="E442" s="42">
        <v>28.1</v>
      </c>
      <c r="F442" s="42">
        <v>17</v>
      </c>
      <c r="I442" t="s">
        <v>234</v>
      </c>
      <c r="J442" t="s">
        <v>547</v>
      </c>
      <c r="K442">
        <v>0.91273443360816775</v>
      </c>
      <c r="L442" s="81">
        <v>111.48</v>
      </c>
      <c r="M442" s="1">
        <f t="shared" si="8"/>
        <v>1.0175163465863855</v>
      </c>
    </row>
    <row r="443" spans="1:13" x14ac:dyDescent="0.2">
      <c r="B443" t="s">
        <v>548</v>
      </c>
      <c r="C443" s="42">
        <v>13</v>
      </c>
      <c r="D443" s="42" t="s">
        <v>46</v>
      </c>
      <c r="E443" s="42">
        <v>34.1</v>
      </c>
      <c r="F443" s="42">
        <v>1</v>
      </c>
      <c r="I443" t="s">
        <v>234</v>
      </c>
      <c r="J443" t="s">
        <v>548</v>
      </c>
      <c r="K443">
        <v>0.72182633793824602</v>
      </c>
      <c r="L443" s="82">
        <v>71.19</v>
      </c>
      <c r="M443" s="1">
        <f t="shared" si="8"/>
        <v>0.51386816997823737</v>
      </c>
    </row>
    <row r="444" spans="1:13" x14ac:dyDescent="0.2">
      <c r="B444" t="s">
        <v>549</v>
      </c>
      <c r="C444" s="42">
        <v>53</v>
      </c>
      <c r="D444" s="42" t="s">
        <v>47</v>
      </c>
      <c r="E444" s="42">
        <v>29.6</v>
      </c>
      <c r="F444" s="42">
        <v>20</v>
      </c>
      <c r="I444" t="s">
        <v>234</v>
      </c>
      <c r="J444" t="s">
        <v>549</v>
      </c>
      <c r="K444">
        <v>0.45447119720508877</v>
      </c>
      <c r="L444" s="81">
        <v>114.1</v>
      </c>
      <c r="M444" s="1">
        <f t="shared" si="8"/>
        <v>0.51855163601100629</v>
      </c>
    </row>
    <row r="445" spans="1:13" x14ac:dyDescent="0.2">
      <c r="M445" s="1"/>
    </row>
    <row r="446" spans="1:13" x14ac:dyDescent="0.2">
      <c r="M446" s="1"/>
    </row>
    <row r="447" spans="1:13" x14ac:dyDescent="0.2">
      <c r="A447" t="s">
        <v>419</v>
      </c>
      <c r="B447" t="s">
        <v>575</v>
      </c>
      <c r="C447" s="40" t="s">
        <v>505</v>
      </c>
      <c r="D447" s="40" t="s">
        <v>506</v>
      </c>
      <c r="E447" s="40" t="s">
        <v>316</v>
      </c>
      <c r="F447" s="40" t="s">
        <v>375</v>
      </c>
      <c r="J447" t="s">
        <v>575</v>
      </c>
      <c r="K447" t="s">
        <v>508</v>
      </c>
      <c r="L447" t="s">
        <v>574</v>
      </c>
      <c r="M447" s="1" t="s">
        <v>586</v>
      </c>
    </row>
    <row r="448" spans="1:13" x14ac:dyDescent="0.2">
      <c r="B448" t="s">
        <v>551</v>
      </c>
      <c r="C448" s="42">
        <v>18.760000000000002</v>
      </c>
      <c r="D448" s="42" t="s">
        <v>46</v>
      </c>
      <c r="E448" s="42">
        <v>25.03</v>
      </c>
      <c r="F448" s="42">
        <v>2</v>
      </c>
      <c r="I448" t="s">
        <v>419</v>
      </c>
      <c r="J448" t="s">
        <v>551</v>
      </c>
      <c r="K448">
        <v>0.20369018722523044</v>
      </c>
      <c r="L448">
        <v>39</v>
      </c>
      <c r="M448" s="1">
        <f t="shared" ref="M448:M463" si="9">K448*L448/100</f>
        <v>7.943917301783987E-2</v>
      </c>
    </row>
    <row r="449" spans="2:13" x14ac:dyDescent="0.2">
      <c r="B449" t="s">
        <v>552</v>
      </c>
      <c r="C449" s="42">
        <v>28.7</v>
      </c>
      <c r="D449" s="42" t="s">
        <v>46</v>
      </c>
      <c r="E449" s="42">
        <v>23.4</v>
      </c>
      <c r="F449" s="42">
        <v>12</v>
      </c>
      <c r="I449" t="s">
        <v>419</v>
      </c>
      <c r="J449" t="s">
        <v>552</v>
      </c>
      <c r="K449">
        <v>4.6720391951413184E-2</v>
      </c>
      <c r="L449" s="81">
        <v>42.2</v>
      </c>
      <c r="M449" s="1">
        <f t="shared" si="9"/>
        <v>1.9716005403496367E-2</v>
      </c>
    </row>
    <row r="450" spans="2:13" x14ac:dyDescent="0.2">
      <c r="B450" t="s">
        <v>553</v>
      </c>
      <c r="C450" s="42">
        <v>22.6</v>
      </c>
      <c r="D450" s="42" t="s">
        <v>46</v>
      </c>
      <c r="E450" s="42">
        <v>21.6</v>
      </c>
      <c r="F450" s="42">
        <v>7</v>
      </c>
      <c r="I450" t="s">
        <v>419</v>
      </c>
      <c r="J450" t="s">
        <v>553</v>
      </c>
      <c r="K450">
        <v>0.14497756299620299</v>
      </c>
      <c r="L450">
        <v>41.6</v>
      </c>
      <c r="M450" s="1">
        <f t="shared" si="9"/>
        <v>6.0310666206420442E-2</v>
      </c>
    </row>
    <row r="451" spans="2:13" x14ac:dyDescent="0.2">
      <c r="B451" t="s">
        <v>554</v>
      </c>
      <c r="C451" s="42">
        <v>13</v>
      </c>
      <c r="D451" s="42" t="s">
        <v>47</v>
      </c>
      <c r="E451" s="42">
        <v>17.36</v>
      </c>
      <c r="F451" s="42">
        <v>0</v>
      </c>
      <c r="I451" t="s">
        <v>419</v>
      </c>
      <c r="J451" t="s">
        <v>554</v>
      </c>
      <c r="K451">
        <v>0.16937472230425682</v>
      </c>
      <c r="L451" s="81">
        <v>30.35</v>
      </c>
      <c r="M451" s="1">
        <f t="shared" si="9"/>
        <v>5.1405228219341945E-2</v>
      </c>
    </row>
    <row r="452" spans="2:13" x14ac:dyDescent="0.2">
      <c r="B452" t="s">
        <v>555</v>
      </c>
      <c r="C452" s="42">
        <v>11</v>
      </c>
      <c r="D452" s="42" t="s">
        <v>47</v>
      </c>
      <c r="E452" s="42">
        <v>12.85</v>
      </c>
      <c r="F452" s="42">
        <v>8</v>
      </c>
      <c r="I452" t="s">
        <v>419</v>
      </c>
      <c r="J452" t="s">
        <v>555</v>
      </c>
      <c r="K452">
        <v>0</v>
      </c>
      <c r="L452" s="81">
        <v>18.48</v>
      </c>
      <c r="M452" s="1">
        <f t="shared" si="9"/>
        <v>0</v>
      </c>
    </row>
    <row r="453" spans="2:13" x14ac:dyDescent="0.2">
      <c r="B453" t="s">
        <v>556</v>
      </c>
      <c r="C453" s="42">
        <v>39.01</v>
      </c>
      <c r="D453" s="42" t="s">
        <v>46</v>
      </c>
      <c r="E453" s="42">
        <v>35</v>
      </c>
      <c r="F453" s="42">
        <v>10</v>
      </c>
      <c r="I453" t="s">
        <v>419</v>
      </c>
      <c r="J453" t="s">
        <v>556</v>
      </c>
      <c r="K453">
        <v>0</v>
      </c>
      <c r="L453" s="81">
        <v>39.93</v>
      </c>
      <c r="M453" s="1">
        <f t="shared" si="9"/>
        <v>0</v>
      </c>
    </row>
    <row r="454" spans="2:13" x14ac:dyDescent="0.2">
      <c r="B454" t="s">
        <v>557</v>
      </c>
      <c r="C454" s="42">
        <v>26</v>
      </c>
      <c r="D454" s="42" t="s">
        <v>47</v>
      </c>
      <c r="E454" s="42">
        <v>21.8</v>
      </c>
      <c r="F454" s="42">
        <v>15</v>
      </c>
      <c r="I454" t="s">
        <v>419</v>
      </c>
      <c r="J454" t="s">
        <v>557</v>
      </c>
      <c r="K454">
        <v>0</v>
      </c>
      <c r="L454" s="81">
        <v>26.41</v>
      </c>
      <c r="M454" s="1">
        <f t="shared" si="9"/>
        <v>0</v>
      </c>
    </row>
    <row r="455" spans="2:13" x14ac:dyDescent="0.2">
      <c r="B455" t="s">
        <v>558</v>
      </c>
      <c r="C455" s="42">
        <v>12.5</v>
      </c>
      <c r="D455" s="42" t="s">
        <v>46</v>
      </c>
      <c r="E455" s="42">
        <v>16.600000000000001</v>
      </c>
      <c r="F455" s="42">
        <v>2</v>
      </c>
      <c r="I455" t="s">
        <v>419</v>
      </c>
      <c r="J455" t="s">
        <v>558</v>
      </c>
      <c r="K455">
        <v>4.3592911153371952E-2</v>
      </c>
      <c r="L455" s="81">
        <v>22.76</v>
      </c>
      <c r="M455" s="1">
        <f t="shared" si="9"/>
        <v>9.9217465785074559E-3</v>
      </c>
    </row>
    <row r="456" spans="2:13" x14ac:dyDescent="0.2">
      <c r="B456" t="s">
        <v>559</v>
      </c>
      <c r="C456" s="42">
        <v>23.1</v>
      </c>
      <c r="D456" s="42" t="s">
        <v>47</v>
      </c>
      <c r="E456" s="42">
        <v>28.4</v>
      </c>
      <c r="F456" s="42">
        <v>0.43</v>
      </c>
      <c r="I456" t="s">
        <v>419</v>
      </c>
      <c r="J456" t="s">
        <v>559</v>
      </c>
      <c r="K456">
        <v>0.28883412176697509</v>
      </c>
      <c r="L456" s="81">
        <v>98.5</v>
      </c>
      <c r="M456" s="1">
        <f t="shared" si="9"/>
        <v>0.28450160994047047</v>
      </c>
    </row>
    <row r="457" spans="2:13" x14ac:dyDescent="0.2">
      <c r="B457" t="s">
        <v>560</v>
      </c>
      <c r="C457" s="42">
        <v>30.49</v>
      </c>
      <c r="D457" s="42" t="s">
        <v>46</v>
      </c>
      <c r="E457" s="42">
        <v>30.1</v>
      </c>
      <c r="F457" s="42">
        <v>0</v>
      </c>
      <c r="I457" t="s">
        <v>419</v>
      </c>
      <c r="J457" t="s">
        <v>560</v>
      </c>
      <c r="K457">
        <v>0.62169693771403733</v>
      </c>
      <c r="L457" s="81">
        <v>84.97</v>
      </c>
      <c r="M457" s="1">
        <f t="shared" si="9"/>
        <v>0.52825588797561751</v>
      </c>
    </row>
    <row r="458" spans="2:13" x14ac:dyDescent="0.2">
      <c r="B458" t="s">
        <v>562</v>
      </c>
      <c r="C458" s="42">
        <v>14</v>
      </c>
      <c r="D458" s="42" t="s">
        <v>46</v>
      </c>
      <c r="E458" s="42">
        <v>24.3</v>
      </c>
      <c r="F458" s="42">
        <v>2</v>
      </c>
      <c r="I458" t="s">
        <v>419</v>
      </c>
      <c r="J458" t="s">
        <v>562</v>
      </c>
      <c r="K458">
        <v>9.9147355691971001E-3</v>
      </c>
      <c r="L458" s="81">
        <v>34</v>
      </c>
      <c r="M458" s="1">
        <f t="shared" si="9"/>
        <v>3.3710100935270136E-3</v>
      </c>
    </row>
    <row r="459" spans="2:13" x14ac:dyDescent="0.2">
      <c r="B459" t="s">
        <v>563</v>
      </c>
      <c r="C459" s="42">
        <v>21.61</v>
      </c>
      <c r="D459" s="42" t="s">
        <v>47</v>
      </c>
      <c r="E459" s="42">
        <v>29.3</v>
      </c>
      <c r="F459" s="42">
        <v>0</v>
      </c>
      <c r="I459" t="s">
        <v>419</v>
      </c>
      <c r="J459" t="s">
        <v>563</v>
      </c>
      <c r="K459">
        <v>0.6039328866201733</v>
      </c>
      <c r="L459" s="81">
        <v>51.78</v>
      </c>
      <c r="M459" s="1">
        <f t="shared" si="9"/>
        <v>0.31271644869192572</v>
      </c>
    </row>
    <row r="460" spans="2:13" x14ac:dyDescent="0.2">
      <c r="B460" t="s">
        <v>565</v>
      </c>
      <c r="C460" s="42">
        <v>11.6</v>
      </c>
      <c r="D460" s="42" t="s">
        <v>46</v>
      </c>
      <c r="E460" s="42">
        <v>14.6</v>
      </c>
      <c r="F460" s="42">
        <v>0</v>
      </c>
      <c r="I460" t="s">
        <v>419</v>
      </c>
      <c r="J460" t="s">
        <v>565</v>
      </c>
      <c r="K460">
        <v>0.1933773749909547</v>
      </c>
      <c r="L460" s="81">
        <v>34.26</v>
      </c>
      <c r="M460" s="1">
        <f t="shared" si="9"/>
        <v>6.6251088671901076E-2</v>
      </c>
    </row>
    <row r="461" spans="2:13" x14ac:dyDescent="0.2">
      <c r="B461" t="s">
        <v>566</v>
      </c>
      <c r="C461" s="42">
        <v>20</v>
      </c>
      <c r="D461" s="42" t="s">
        <v>46</v>
      </c>
      <c r="E461" s="42">
        <v>31.2</v>
      </c>
      <c r="F461" s="42">
        <v>6</v>
      </c>
      <c r="I461" t="s">
        <v>419</v>
      </c>
      <c r="J461" t="s">
        <v>566</v>
      </c>
      <c r="K461">
        <v>0.13959356017945862</v>
      </c>
      <c r="L461" s="81">
        <v>41.03</v>
      </c>
      <c r="M461" s="1">
        <f t="shared" si="9"/>
        <v>5.7275237741631874E-2</v>
      </c>
    </row>
    <row r="462" spans="2:13" x14ac:dyDescent="0.2">
      <c r="B462" t="s">
        <v>567</v>
      </c>
      <c r="C462" s="42">
        <v>12</v>
      </c>
      <c r="D462" s="42" t="s">
        <v>46</v>
      </c>
      <c r="E462" s="42">
        <v>26.6</v>
      </c>
      <c r="F462" s="42">
        <v>3</v>
      </c>
      <c r="I462" t="s">
        <v>419</v>
      </c>
      <c r="J462" t="s">
        <v>567</v>
      </c>
      <c r="K462">
        <v>6.2531265632816413E-2</v>
      </c>
      <c r="L462" s="81">
        <v>41.1</v>
      </c>
      <c r="M462" s="1">
        <f t="shared" si="9"/>
        <v>2.5700350175087549E-2</v>
      </c>
    </row>
    <row r="463" spans="2:13" x14ac:dyDescent="0.2">
      <c r="B463" t="s">
        <v>568</v>
      </c>
      <c r="C463" s="42">
        <v>19.3</v>
      </c>
      <c r="D463" s="42" t="s">
        <v>47</v>
      </c>
      <c r="E463" s="42">
        <v>23.7</v>
      </c>
      <c r="F463" s="42">
        <v>5</v>
      </c>
      <c r="I463" t="s">
        <v>419</v>
      </c>
      <c r="J463" t="s">
        <v>568</v>
      </c>
      <c r="K463">
        <v>0</v>
      </c>
      <c r="L463" s="81">
        <v>29.8</v>
      </c>
      <c r="M463" s="1">
        <f t="shared" si="9"/>
        <v>0</v>
      </c>
    </row>
    <row r="468" spans="1:15" ht="24" x14ac:dyDescent="0.3">
      <c r="A468" s="26" t="s">
        <v>587</v>
      </c>
    </row>
    <row r="469" spans="1:15" x14ac:dyDescent="0.2">
      <c r="A469" t="s">
        <v>503</v>
      </c>
      <c r="B469" t="s">
        <v>504</v>
      </c>
      <c r="C469" s="40" t="s">
        <v>505</v>
      </c>
      <c r="D469" s="40" t="s">
        <v>506</v>
      </c>
      <c r="E469" s="40" t="s">
        <v>316</v>
      </c>
      <c r="J469" t="s">
        <v>504</v>
      </c>
      <c r="K469" t="s">
        <v>8</v>
      </c>
      <c r="L469" t="s">
        <v>9</v>
      </c>
      <c r="M469" t="s">
        <v>10</v>
      </c>
      <c r="N469" s="28" t="s">
        <v>588</v>
      </c>
      <c r="O469" t="s">
        <v>12</v>
      </c>
    </row>
    <row r="470" spans="1:15" x14ac:dyDescent="0.2">
      <c r="B470" t="s">
        <v>509</v>
      </c>
      <c r="C470" s="42">
        <v>42</v>
      </c>
      <c r="D470" s="42" t="s">
        <v>47</v>
      </c>
      <c r="E470" s="42">
        <v>31</v>
      </c>
      <c r="I470" t="s">
        <v>510</v>
      </c>
      <c r="J470" t="s">
        <v>509</v>
      </c>
      <c r="K470">
        <v>2.9013282979592518</v>
      </c>
      <c r="L470">
        <v>5.3088618701167691</v>
      </c>
      <c r="M470">
        <v>2.5829601263494948</v>
      </c>
      <c r="N470" s="1">
        <f t="shared" ref="N470:N493" si="10">AVERAGE(K470:M470)</f>
        <v>3.5977167648085051</v>
      </c>
      <c r="O470">
        <f t="shared" ref="O470:O493" si="11">STDEV(K470:M470)</f>
        <v>1.4904203272026504</v>
      </c>
    </row>
    <row r="471" spans="1:15" x14ac:dyDescent="0.2">
      <c r="B471" t="s">
        <v>511</v>
      </c>
      <c r="C471" s="42">
        <v>26.7</v>
      </c>
      <c r="D471" s="42" t="s">
        <v>47</v>
      </c>
      <c r="E471" s="42">
        <v>20.100000000000001</v>
      </c>
      <c r="I471" t="s">
        <v>510</v>
      </c>
      <c r="J471" t="s">
        <v>511</v>
      </c>
      <c r="K471">
        <v>2.1260259846414544</v>
      </c>
      <c r="L471">
        <v>2.3985027704577226</v>
      </c>
      <c r="M471">
        <v>1.3948755238355206</v>
      </c>
      <c r="N471" s="1">
        <f t="shared" si="10"/>
        <v>1.9731347596448991</v>
      </c>
      <c r="O471">
        <f t="shared" si="11"/>
        <v>0.51898815742878646</v>
      </c>
    </row>
    <row r="472" spans="1:15" x14ac:dyDescent="0.2">
      <c r="B472" t="s">
        <v>512</v>
      </c>
      <c r="C472" s="42">
        <v>22.1</v>
      </c>
      <c r="D472" s="42" t="s">
        <v>47</v>
      </c>
      <c r="E472" s="42">
        <v>23.9</v>
      </c>
      <c r="I472" t="s">
        <v>510</v>
      </c>
      <c r="J472" t="s">
        <v>512</v>
      </c>
      <c r="K472">
        <v>1.8606834473654927</v>
      </c>
      <c r="L472">
        <v>4.2984319460246843</v>
      </c>
      <c r="M472">
        <v>0</v>
      </c>
      <c r="N472" s="1">
        <f t="shared" si="10"/>
        <v>2.0530384644633926</v>
      </c>
      <c r="O472">
        <f t="shared" si="11"/>
        <v>2.1556622272757475</v>
      </c>
    </row>
    <row r="473" spans="1:15" x14ac:dyDescent="0.2">
      <c r="B473" t="s">
        <v>513</v>
      </c>
      <c r="C473" s="42">
        <v>18.600000000000001</v>
      </c>
      <c r="D473" s="42" t="s">
        <v>47</v>
      </c>
      <c r="E473" s="42">
        <v>20.93</v>
      </c>
      <c r="I473" t="s">
        <v>510</v>
      </c>
      <c r="J473" t="s">
        <v>513</v>
      </c>
      <c r="K473">
        <v>0.90759670609218879</v>
      </c>
      <c r="L473">
        <v>0.90586193515657754</v>
      </c>
      <c r="M473">
        <v>0.34816363386257654</v>
      </c>
      <c r="N473" s="1">
        <f t="shared" si="10"/>
        <v>0.72054075837044762</v>
      </c>
      <c r="O473">
        <f t="shared" si="11"/>
        <v>0.32248921609894582</v>
      </c>
    </row>
    <row r="474" spans="1:15" x14ac:dyDescent="0.2">
      <c r="B474" t="s">
        <v>514</v>
      </c>
      <c r="C474" s="42">
        <v>11.5</v>
      </c>
      <c r="D474" s="42" t="s">
        <v>47</v>
      </c>
      <c r="E474" s="42">
        <v>15.4</v>
      </c>
      <c r="I474" t="s">
        <v>510</v>
      </c>
      <c r="J474" t="s">
        <v>514</v>
      </c>
      <c r="K474">
        <v>0.75838059263004742</v>
      </c>
      <c r="L474">
        <v>0.96131356669633361</v>
      </c>
      <c r="M474">
        <v>0.57926341125870273</v>
      </c>
      <c r="N474" s="1">
        <f t="shared" si="10"/>
        <v>0.76631919019502792</v>
      </c>
      <c r="O474">
        <f t="shared" si="11"/>
        <v>0.19114875441904816</v>
      </c>
    </row>
    <row r="475" spans="1:15" x14ac:dyDescent="0.2">
      <c r="B475" t="s">
        <v>515</v>
      </c>
      <c r="C475" s="42">
        <v>13</v>
      </c>
      <c r="D475" s="42" t="s">
        <v>47</v>
      </c>
      <c r="E475" s="42">
        <v>35.799999999999997</v>
      </c>
      <c r="I475" t="s">
        <v>510</v>
      </c>
      <c r="J475" t="s">
        <v>515</v>
      </c>
      <c r="K475">
        <v>0.79893368749535909</v>
      </c>
      <c r="L475">
        <v>1.4503288837882333</v>
      </c>
      <c r="M475">
        <v>0.5355535028500924</v>
      </c>
      <c r="N475" s="1">
        <f t="shared" si="10"/>
        <v>0.92827202471122827</v>
      </c>
      <c r="O475">
        <f t="shared" si="11"/>
        <v>0.47090317847510288</v>
      </c>
    </row>
    <row r="476" spans="1:15" x14ac:dyDescent="0.2">
      <c r="B476" t="s">
        <v>516</v>
      </c>
      <c r="C476" s="42">
        <v>24.2</v>
      </c>
      <c r="D476" s="42" t="s">
        <v>47</v>
      </c>
      <c r="E476" s="42">
        <v>24.8</v>
      </c>
      <c r="I476" t="s">
        <v>510</v>
      </c>
      <c r="J476" t="s">
        <v>516</v>
      </c>
      <c r="K476">
        <v>0.71545065306921862</v>
      </c>
      <c r="L476">
        <v>5.1578094461777653</v>
      </c>
      <c r="M476">
        <v>1.2880803844219075</v>
      </c>
      <c r="N476" s="1">
        <f t="shared" si="10"/>
        <v>2.3871134945562971</v>
      </c>
      <c r="O476">
        <f t="shared" si="11"/>
        <v>2.4165146894972427</v>
      </c>
    </row>
    <row r="477" spans="1:15" x14ac:dyDescent="0.2">
      <c r="B477" t="s">
        <v>517</v>
      </c>
      <c r="C477" s="42">
        <v>59</v>
      </c>
      <c r="D477" s="42" t="s">
        <v>46</v>
      </c>
      <c r="E477" s="42">
        <v>24.8</v>
      </c>
      <c r="I477" t="s">
        <v>510</v>
      </c>
      <c r="J477" t="s">
        <v>517</v>
      </c>
      <c r="K477">
        <v>2.0902098989786939</v>
      </c>
      <c r="L477">
        <v>1.0589419847555093</v>
      </c>
      <c r="M477">
        <v>1.2720949513724098</v>
      </c>
      <c r="N477" s="1">
        <f t="shared" si="10"/>
        <v>1.4737489450355377</v>
      </c>
      <c r="O477">
        <f t="shared" si="11"/>
        <v>0.54440483796231587</v>
      </c>
    </row>
    <row r="478" spans="1:15" x14ac:dyDescent="0.2">
      <c r="B478" t="s">
        <v>518</v>
      </c>
      <c r="C478" s="42">
        <v>22</v>
      </c>
      <c r="D478" s="42" t="s">
        <v>47</v>
      </c>
      <c r="E478" s="42">
        <v>26</v>
      </c>
      <c r="I478" t="s">
        <v>510</v>
      </c>
      <c r="J478" t="s">
        <v>518</v>
      </c>
      <c r="K478">
        <v>0.87730476844478211</v>
      </c>
      <c r="L478">
        <v>2.4637425570294735</v>
      </c>
      <c r="M478">
        <v>0.53957422342718075</v>
      </c>
      <c r="N478" s="1">
        <f t="shared" si="10"/>
        <v>1.2935405163004787</v>
      </c>
      <c r="O478">
        <f t="shared" si="11"/>
        <v>1.0273972417493633</v>
      </c>
    </row>
    <row r="479" spans="1:15" x14ac:dyDescent="0.2">
      <c r="B479" t="s">
        <v>519</v>
      </c>
      <c r="C479" s="42">
        <v>22.7</v>
      </c>
      <c r="D479" s="42" t="s">
        <v>47</v>
      </c>
      <c r="E479" s="42">
        <v>28.9</v>
      </c>
      <c r="I479" t="s">
        <v>510</v>
      </c>
      <c r="J479" t="s">
        <v>519</v>
      </c>
      <c r="K479">
        <v>0</v>
      </c>
      <c r="L479">
        <v>0.67556261984443022</v>
      </c>
      <c r="M479">
        <v>0.91520962586952426</v>
      </c>
      <c r="N479" s="1">
        <f t="shared" si="10"/>
        <v>0.53025741523798475</v>
      </c>
      <c r="O479">
        <f t="shared" si="11"/>
        <v>0.47459178952585085</v>
      </c>
    </row>
    <row r="480" spans="1:15" x14ac:dyDescent="0.2">
      <c r="B480" t="s">
        <v>520</v>
      </c>
      <c r="C480" s="42">
        <v>31</v>
      </c>
      <c r="D480" s="42" t="s">
        <v>46</v>
      </c>
      <c r="E480" s="42">
        <v>26.9</v>
      </c>
      <c r="I480" t="s">
        <v>510</v>
      </c>
      <c r="J480" t="s">
        <v>520</v>
      </c>
      <c r="K480">
        <v>0</v>
      </c>
      <c r="L480">
        <v>2.1827612221803094</v>
      </c>
      <c r="M480">
        <v>1.6989418820772477E-2</v>
      </c>
      <c r="N480" s="1">
        <f t="shared" si="10"/>
        <v>0.73325021366702725</v>
      </c>
      <c r="O480">
        <f t="shared" si="11"/>
        <v>1.2553420979712508</v>
      </c>
    </row>
    <row r="481" spans="2:15" x14ac:dyDescent="0.2">
      <c r="B481" t="s">
        <v>521</v>
      </c>
      <c r="C481" s="42">
        <v>58</v>
      </c>
      <c r="D481" s="42" t="s">
        <v>47</v>
      </c>
      <c r="E481" s="42">
        <v>22.51</v>
      </c>
      <c r="I481" t="s">
        <v>510</v>
      </c>
      <c r="J481" t="s">
        <v>521</v>
      </c>
      <c r="K481">
        <v>1.0836349004639496</v>
      </c>
      <c r="L481">
        <v>1.0604904594359359</v>
      </c>
      <c r="M481">
        <v>0.53057039555339702</v>
      </c>
      <c r="N481" s="1">
        <f t="shared" si="10"/>
        <v>0.89156525181776092</v>
      </c>
      <c r="O481">
        <f t="shared" si="11"/>
        <v>0.31284481931881353</v>
      </c>
    </row>
    <row r="482" spans="2:15" x14ac:dyDescent="0.2">
      <c r="B482" t="s">
        <v>522</v>
      </c>
      <c r="C482" s="42">
        <v>17.579999999999998</v>
      </c>
      <c r="D482" s="42" t="s">
        <v>46</v>
      </c>
      <c r="E482" s="42">
        <v>24</v>
      </c>
      <c r="I482" t="s">
        <v>510</v>
      </c>
      <c r="J482" t="s">
        <v>522</v>
      </c>
      <c r="K482">
        <v>1.139460890068942</v>
      </c>
      <c r="L482">
        <v>1.614749326514771</v>
      </c>
      <c r="M482">
        <v>1.4030374096380882</v>
      </c>
      <c r="N482" s="1">
        <f t="shared" si="10"/>
        <v>1.3857492087406005</v>
      </c>
      <c r="O482">
        <f t="shared" si="11"/>
        <v>0.2381153835275735</v>
      </c>
    </row>
    <row r="483" spans="2:15" x14ac:dyDescent="0.2">
      <c r="B483" t="s">
        <v>523</v>
      </c>
      <c r="C483" s="42">
        <v>38.659999999999997</v>
      </c>
      <c r="D483" s="42" t="s">
        <v>46</v>
      </c>
      <c r="E483" s="42">
        <v>28.3</v>
      </c>
      <c r="I483" t="s">
        <v>510</v>
      </c>
      <c r="J483" t="s">
        <v>523</v>
      </c>
      <c r="K483">
        <v>0.54794039966751251</v>
      </c>
      <c r="L483">
        <v>2.5198488395451135</v>
      </c>
      <c r="M483">
        <v>0.52017154984389546</v>
      </c>
      <c r="N483" s="1">
        <f t="shared" si="10"/>
        <v>1.195986929685507</v>
      </c>
      <c r="O483">
        <f t="shared" si="11"/>
        <v>1.1465821141714949</v>
      </c>
    </row>
    <row r="484" spans="2:15" x14ac:dyDescent="0.2">
      <c r="B484" t="s">
        <v>524</v>
      </c>
      <c r="C484" s="42">
        <v>13.8</v>
      </c>
      <c r="D484" s="42" t="s">
        <v>47</v>
      </c>
      <c r="E484" s="42">
        <v>23.1</v>
      </c>
      <c r="I484" t="s">
        <v>510</v>
      </c>
      <c r="J484" t="s">
        <v>524</v>
      </c>
      <c r="K484">
        <v>0.71758855271228716</v>
      </c>
      <c r="L484">
        <v>0.92993613116409879</v>
      </c>
      <c r="M484">
        <v>0.62256563240801366</v>
      </c>
      <c r="N484" s="1">
        <f t="shared" si="10"/>
        <v>0.75669677209479991</v>
      </c>
      <c r="O484">
        <f t="shared" si="11"/>
        <v>0.15737295032452048</v>
      </c>
    </row>
    <row r="485" spans="2:15" x14ac:dyDescent="0.2">
      <c r="B485" t="s">
        <v>525</v>
      </c>
      <c r="C485" s="42">
        <v>27</v>
      </c>
      <c r="D485" s="42" t="s">
        <v>47</v>
      </c>
      <c r="E485" s="42">
        <v>29.1</v>
      </c>
      <c r="I485" t="s">
        <v>510</v>
      </c>
      <c r="J485" t="s">
        <v>525</v>
      </c>
      <c r="K485">
        <v>0.95952761697632294</v>
      </c>
      <c r="L485">
        <v>2.5841655682669824</v>
      </c>
      <c r="M485">
        <v>0.27720329064270571</v>
      </c>
      <c r="N485" s="1">
        <f t="shared" si="10"/>
        <v>1.2736321586286703</v>
      </c>
      <c r="O485">
        <f t="shared" si="11"/>
        <v>1.1851223501859718</v>
      </c>
    </row>
    <row r="486" spans="2:15" x14ac:dyDescent="0.2">
      <c r="B486" t="s">
        <v>526</v>
      </c>
      <c r="C486" s="42">
        <v>17.25</v>
      </c>
      <c r="D486" s="42" t="s">
        <v>47</v>
      </c>
      <c r="E486" s="42">
        <v>20.6</v>
      </c>
      <c r="I486" t="s">
        <v>510</v>
      </c>
      <c r="J486" t="s">
        <v>526</v>
      </c>
      <c r="K486">
        <v>1.2697243313613553</v>
      </c>
      <c r="L486">
        <v>3.8872374519603428</v>
      </c>
      <c r="M486">
        <v>1.0733341610295355</v>
      </c>
      <c r="N486" s="1">
        <f t="shared" si="10"/>
        <v>2.0767653147837444</v>
      </c>
      <c r="O486">
        <f t="shared" si="11"/>
        <v>1.5709867263507797</v>
      </c>
    </row>
    <row r="487" spans="2:15" x14ac:dyDescent="0.2">
      <c r="B487" s="23" t="s">
        <v>527</v>
      </c>
      <c r="C487" s="42">
        <v>17</v>
      </c>
      <c r="D487" s="42" t="s">
        <v>46</v>
      </c>
      <c r="E487" s="42">
        <v>26.4</v>
      </c>
      <c r="I487" t="s">
        <v>510</v>
      </c>
      <c r="J487" t="s">
        <v>527</v>
      </c>
      <c r="K487">
        <v>1.6903266158129653</v>
      </c>
      <c r="L487">
        <v>1.3284322121811178</v>
      </c>
      <c r="M487">
        <v>0</v>
      </c>
      <c r="N487" s="1">
        <f t="shared" si="10"/>
        <v>1.0062529426646944</v>
      </c>
      <c r="O487">
        <f t="shared" si="11"/>
        <v>0.89002844241688728</v>
      </c>
    </row>
    <row r="488" spans="2:15" x14ac:dyDescent="0.2">
      <c r="B488" t="s">
        <v>528</v>
      </c>
      <c r="C488" s="42">
        <v>13.52</v>
      </c>
      <c r="D488" s="42" t="s">
        <v>46</v>
      </c>
      <c r="E488" s="42">
        <v>15.2</v>
      </c>
      <c r="I488" t="s">
        <v>510</v>
      </c>
      <c r="J488" t="s">
        <v>528</v>
      </c>
      <c r="K488">
        <v>3.3533885331879301E-2</v>
      </c>
      <c r="L488">
        <v>0.85412074712875474</v>
      </c>
      <c r="M488">
        <v>0.53743363306272363</v>
      </c>
      <c r="N488" s="1">
        <f t="shared" si="10"/>
        <v>0.47502942184111924</v>
      </c>
      <c r="O488">
        <f t="shared" si="11"/>
        <v>0.41383742414389507</v>
      </c>
    </row>
    <row r="489" spans="2:15" x14ac:dyDescent="0.2">
      <c r="B489" t="s">
        <v>529</v>
      </c>
      <c r="C489" s="42">
        <v>18.690000000000001</v>
      </c>
      <c r="D489" s="42" t="s">
        <v>46</v>
      </c>
      <c r="E489" s="42">
        <v>20</v>
      </c>
      <c r="I489" t="s">
        <v>510</v>
      </c>
      <c r="J489" t="s">
        <v>529</v>
      </c>
      <c r="K489">
        <v>1.2221085225235291</v>
      </c>
      <c r="L489">
        <v>0.99492045057778589</v>
      </c>
      <c r="M489">
        <v>0.38551261480081439</v>
      </c>
      <c r="N489" s="1">
        <f t="shared" si="10"/>
        <v>0.86751386263404318</v>
      </c>
      <c r="O489">
        <f t="shared" si="11"/>
        <v>0.43260548678119864</v>
      </c>
    </row>
    <row r="490" spans="2:15" x14ac:dyDescent="0.2">
      <c r="B490" t="s">
        <v>530</v>
      </c>
      <c r="C490" s="42">
        <v>12.85</v>
      </c>
      <c r="D490" s="42" t="s">
        <v>47</v>
      </c>
      <c r="E490" s="42">
        <v>15.8</v>
      </c>
      <c r="I490" t="s">
        <v>510</v>
      </c>
      <c r="J490" t="s">
        <v>530</v>
      </c>
      <c r="K490">
        <v>0.42503275246794259</v>
      </c>
      <c r="L490">
        <v>0.47424052147400814</v>
      </c>
      <c r="M490">
        <v>0.47023754805274504</v>
      </c>
      <c r="N490" s="1">
        <f t="shared" si="10"/>
        <v>0.4565036073315652</v>
      </c>
      <c r="O490">
        <f t="shared" si="11"/>
        <v>2.7327952327941375E-2</v>
      </c>
    </row>
    <row r="491" spans="2:15" x14ac:dyDescent="0.2">
      <c r="B491" t="s">
        <v>531</v>
      </c>
      <c r="C491" s="42">
        <v>18.72</v>
      </c>
      <c r="D491" s="42" t="s">
        <v>47</v>
      </c>
      <c r="E491" s="42">
        <v>25.8</v>
      </c>
      <c r="I491" t="s">
        <v>510</v>
      </c>
      <c r="J491" t="s">
        <v>531</v>
      </c>
      <c r="K491">
        <v>0.12341837692165315</v>
      </c>
      <c r="L491">
        <v>1.5362600639657649</v>
      </c>
      <c r="M491">
        <v>0</v>
      </c>
      <c r="N491" s="1">
        <f t="shared" si="10"/>
        <v>0.55322614696247274</v>
      </c>
      <c r="O491">
        <f t="shared" si="11"/>
        <v>0.85356592330330316</v>
      </c>
    </row>
    <row r="492" spans="2:15" x14ac:dyDescent="0.2">
      <c r="B492" t="s">
        <v>532</v>
      </c>
      <c r="C492" s="42">
        <v>18.84</v>
      </c>
      <c r="D492" s="42" t="s">
        <v>47</v>
      </c>
      <c r="E492" s="42">
        <v>17.7</v>
      </c>
      <c r="I492" t="s">
        <v>510</v>
      </c>
      <c r="J492" t="s">
        <v>532</v>
      </c>
      <c r="K492">
        <v>0.80555756821855395</v>
      </c>
      <c r="L492">
        <v>2.2598194207656741</v>
      </c>
      <c r="M492">
        <v>0.91225051867597118</v>
      </c>
      <c r="N492" s="1">
        <f t="shared" si="10"/>
        <v>1.3258758358867331</v>
      </c>
      <c r="O492">
        <f t="shared" si="11"/>
        <v>0.81057622172237631</v>
      </c>
    </row>
    <row r="493" spans="2:15" x14ac:dyDescent="0.2">
      <c r="B493" t="s">
        <v>533</v>
      </c>
      <c r="C493" s="42">
        <v>20</v>
      </c>
      <c r="D493" s="42" t="s">
        <v>46</v>
      </c>
      <c r="E493" s="42">
        <v>25.6</v>
      </c>
      <c r="I493" t="s">
        <v>510</v>
      </c>
      <c r="J493" t="s">
        <v>533</v>
      </c>
      <c r="K493">
        <v>0</v>
      </c>
      <c r="L493">
        <v>0.27975402650065162</v>
      </c>
      <c r="M493">
        <v>0</v>
      </c>
      <c r="N493" s="1">
        <f t="shared" si="10"/>
        <v>9.3251342166883869E-2</v>
      </c>
      <c r="O493">
        <f t="shared" si="11"/>
        <v>0.1615160625070329</v>
      </c>
    </row>
    <row r="494" spans="2:15" x14ac:dyDescent="0.2">
      <c r="N494" s="1"/>
    </row>
    <row r="495" spans="2:15" x14ac:dyDescent="0.2">
      <c r="B495" t="s">
        <v>534</v>
      </c>
      <c r="C495" s="40" t="s">
        <v>505</v>
      </c>
      <c r="D495" s="40" t="s">
        <v>506</v>
      </c>
      <c r="E495" s="40" t="s">
        <v>316</v>
      </c>
      <c r="F495" s="40" t="s">
        <v>375</v>
      </c>
      <c r="J495" t="s">
        <v>534</v>
      </c>
      <c r="K495" t="s">
        <v>8</v>
      </c>
      <c r="L495" t="s">
        <v>9</v>
      </c>
      <c r="M495" t="s">
        <v>10</v>
      </c>
      <c r="N495" s="28" t="s">
        <v>588</v>
      </c>
      <c r="O495" t="s">
        <v>12</v>
      </c>
    </row>
    <row r="496" spans="2:15" x14ac:dyDescent="0.2">
      <c r="B496" t="s">
        <v>535</v>
      </c>
      <c r="C496" s="42">
        <v>57</v>
      </c>
      <c r="D496" s="42" t="s">
        <v>47</v>
      </c>
      <c r="E496" s="42">
        <v>32.299999999999997</v>
      </c>
      <c r="F496" s="42">
        <v>10</v>
      </c>
      <c r="I496" t="s">
        <v>234</v>
      </c>
      <c r="J496" t="s">
        <v>535</v>
      </c>
      <c r="K496">
        <v>0.54079325581658022</v>
      </c>
      <c r="L496">
        <v>2.3246987837886572</v>
      </c>
      <c r="M496">
        <v>0.53994198582078423</v>
      </c>
      <c r="N496" s="1">
        <f t="shared" ref="N496:N510" si="12">AVERAGE(K496:M496)</f>
        <v>1.1351446751420073</v>
      </c>
      <c r="O496">
        <f t="shared" ref="O496:O510" si="13">STDEV(K496:M496)</f>
        <v>1.0301841651926833</v>
      </c>
    </row>
    <row r="497" spans="2:15" x14ac:dyDescent="0.2">
      <c r="B497" t="s">
        <v>536</v>
      </c>
      <c r="C497" s="42">
        <v>18.600000000000001</v>
      </c>
      <c r="D497" s="42" t="s">
        <v>47</v>
      </c>
      <c r="E497" s="42">
        <v>36.6</v>
      </c>
      <c r="F497" s="42">
        <v>3</v>
      </c>
      <c r="I497" t="s">
        <v>234</v>
      </c>
      <c r="J497" t="s">
        <v>536</v>
      </c>
      <c r="K497">
        <v>1.1455920087534366</v>
      </c>
      <c r="L497">
        <v>1.706933567754044</v>
      </c>
      <c r="M497">
        <v>1.358475574212527</v>
      </c>
      <c r="N497" s="1">
        <f t="shared" si="12"/>
        <v>1.4036670502400026</v>
      </c>
      <c r="O497">
        <f t="shared" si="13"/>
        <v>0.28338628864937121</v>
      </c>
    </row>
    <row r="498" spans="2:15" x14ac:dyDescent="0.2">
      <c r="B498" t="s">
        <v>537</v>
      </c>
      <c r="C498" s="42">
        <v>20</v>
      </c>
      <c r="D498" s="42" t="s">
        <v>47</v>
      </c>
      <c r="E498" s="42">
        <v>37.799999999999997</v>
      </c>
      <c r="I498" t="s">
        <v>234</v>
      </c>
      <c r="J498" t="s">
        <v>537</v>
      </c>
      <c r="K498">
        <v>0.55115211970870648</v>
      </c>
      <c r="L498">
        <v>1.7529722040725979</v>
      </c>
      <c r="M498">
        <v>0.93059890240451526</v>
      </c>
      <c r="N498" s="1">
        <f t="shared" si="12"/>
        <v>1.0782410753952731</v>
      </c>
      <c r="O498">
        <f t="shared" si="13"/>
        <v>0.61436270820190753</v>
      </c>
    </row>
    <row r="499" spans="2:15" x14ac:dyDescent="0.2">
      <c r="B499" t="s">
        <v>538</v>
      </c>
      <c r="C499" s="42">
        <v>55</v>
      </c>
      <c r="D499" s="42" t="s">
        <v>47</v>
      </c>
      <c r="E499" s="42">
        <v>29.4</v>
      </c>
      <c r="F499" s="42">
        <v>6</v>
      </c>
      <c r="I499" t="s">
        <v>234</v>
      </c>
      <c r="J499" t="s">
        <v>538</v>
      </c>
      <c r="K499">
        <v>0.29713314665763085</v>
      </c>
      <c r="L499">
        <v>1.9597969323006825</v>
      </c>
      <c r="M499">
        <v>0.64845733243299997</v>
      </c>
      <c r="N499" s="1">
        <f t="shared" si="12"/>
        <v>0.9684624704637711</v>
      </c>
      <c r="O499">
        <f t="shared" si="13"/>
        <v>0.8763076984123731</v>
      </c>
    </row>
    <row r="500" spans="2:15" x14ac:dyDescent="0.2">
      <c r="B500" t="s">
        <v>539</v>
      </c>
      <c r="C500" s="42">
        <v>47</v>
      </c>
      <c r="D500" s="42" t="s">
        <v>47</v>
      </c>
      <c r="E500" s="42">
        <v>28.1</v>
      </c>
      <c r="F500" s="42">
        <v>10</v>
      </c>
      <c r="I500" t="s">
        <v>234</v>
      </c>
      <c r="J500" t="s">
        <v>539</v>
      </c>
      <c r="K500">
        <v>0.41918367525163236</v>
      </c>
      <c r="L500">
        <v>2.979855722147744</v>
      </c>
      <c r="M500">
        <v>0.37379020931951418</v>
      </c>
      <c r="N500" s="1">
        <f t="shared" si="12"/>
        <v>1.2576098689062969</v>
      </c>
      <c r="O500">
        <f t="shared" si="13"/>
        <v>1.4916813419570727</v>
      </c>
    </row>
    <row r="501" spans="2:15" x14ac:dyDescent="0.2">
      <c r="B501" t="s">
        <v>540</v>
      </c>
      <c r="C501" s="42">
        <v>33.200000000000003</v>
      </c>
      <c r="D501" s="42" t="s">
        <v>47</v>
      </c>
      <c r="E501" s="42">
        <v>30.2</v>
      </c>
      <c r="F501" s="42">
        <v>17</v>
      </c>
      <c r="I501" t="s">
        <v>234</v>
      </c>
      <c r="J501" t="s">
        <v>540</v>
      </c>
      <c r="K501">
        <v>0.22351991942733324</v>
      </c>
      <c r="L501">
        <v>1.0361353381798351</v>
      </c>
      <c r="M501">
        <v>0.31449656954283672</v>
      </c>
      <c r="N501" s="1">
        <f t="shared" si="12"/>
        <v>0.52471727571666837</v>
      </c>
      <c r="O501">
        <f t="shared" si="13"/>
        <v>0.4452308543629297</v>
      </c>
    </row>
    <row r="502" spans="2:15" x14ac:dyDescent="0.2">
      <c r="B502" t="s">
        <v>541</v>
      </c>
      <c r="C502" s="42">
        <v>42.8</v>
      </c>
      <c r="D502" s="42" t="s">
        <v>47</v>
      </c>
      <c r="E502" s="42">
        <v>31</v>
      </c>
      <c r="F502" s="42">
        <v>2</v>
      </c>
      <c r="I502" t="s">
        <v>234</v>
      </c>
      <c r="J502" t="s">
        <v>541</v>
      </c>
      <c r="K502">
        <v>1.0481193115869811</v>
      </c>
      <c r="L502">
        <v>2.282251424781637</v>
      </c>
      <c r="M502">
        <v>1.98079246262165</v>
      </c>
      <c r="N502" s="1">
        <f t="shared" si="12"/>
        <v>1.7703877329967561</v>
      </c>
      <c r="O502">
        <f t="shared" si="13"/>
        <v>0.64340743770255748</v>
      </c>
    </row>
    <row r="503" spans="2:15" x14ac:dyDescent="0.2">
      <c r="B503" t="s">
        <v>542</v>
      </c>
      <c r="C503" s="42">
        <v>39.299999999999997</v>
      </c>
      <c r="D503" s="42" t="s">
        <v>46</v>
      </c>
      <c r="E503" s="42">
        <v>29.1</v>
      </c>
      <c r="F503" s="42">
        <v>16</v>
      </c>
      <c r="I503" t="s">
        <v>234</v>
      </c>
      <c r="J503" t="s">
        <v>542</v>
      </c>
      <c r="K503">
        <v>2.8286207373331913</v>
      </c>
      <c r="L503">
        <v>2.5622175533061684</v>
      </c>
      <c r="M503">
        <v>2.9111787942236131</v>
      </c>
      <c r="N503" s="1">
        <f t="shared" si="12"/>
        <v>2.7673390282876578</v>
      </c>
      <c r="O503">
        <f t="shared" si="13"/>
        <v>0.18237344327866603</v>
      </c>
    </row>
    <row r="504" spans="2:15" x14ac:dyDescent="0.2">
      <c r="B504" t="s">
        <v>543</v>
      </c>
      <c r="C504" s="42">
        <v>48.5</v>
      </c>
      <c r="D504" s="42" t="s">
        <v>46</v>
      </c>
      <c r="E504" s="42">
        <v>36.1</v>
      </c>
      <c r="F504" s="42">
        <v>26</v>
      </c>
      <c r="I504" t="s">
        <v>234</v>
      </c>
      <c r="J504" t="s">
        <v>543</v>
      </c>
      <c r="K504">
        <v>3.4027885637061215</v>
      </c>
      <c r="L504">
        <v>2.4587254966188428</v>
      </c>
      <c r="M504">
        <v>1.2646088716990127</v>
      </c>
      <c r="N504" s="1">
        <f t="shared" si="12"/>
        <v>2.3753743106746588</v>
      </c>
      <c r="O504">
        <f t="shared" si="13"/>
        <v>1.0715239913210672</v>
      </c>
    </row>
    <row r="505" spans="2:15" x14ac:dyDescent="0.2">
      <c r="B505" t="s">
        <v>544</v>
      </c>
      <c r="C505" s="42">
        <v>47.4</v>
      </c>
      <c r="D505" s="42" t="s">
        <v>47</v>
      </c>
      <c r="E505" s="42">
        <v>29.5</v>
      </c>
      <c r="F505" s="42">
        <v>13</v>
      </c>
      <c r="I505" t="s">
        <v>234</v>
      </c>
      <c r="J505" t="s">
        <v>544</v>
      </c>
      <c r="K505">
        <v>3.8479576094389873</v>
      </c>
      <c r="L505">
        <v>2.5875153022360209</v>
      </c>
      <c r="M505">
        <v>2.5723413406182019</v>
      </c>
      <c r="N505" s="1">
        <f t="shared" si="12"/>
        <v>3.0026047507644034</v>
      </c>
      <c r="O505">
        <f t="shared" si="13"/>
        <v>0.73213636300197782</v>
      </c>
    </row>
    <row r="506" spans="2:15" x14ac:dyDescent="0.2">
      <c r="B506" t="s">
        <v>545</v>
      </c>
      <c r="C506" s="42">
        <v>57</v>
      </c>
      <c r="D506" s="42" t="s">
        <v>46</v>
      </c>
      <c r="E506" s="42">
        <v>29.6</v>
      </c>
      <c r="F506" s="42">
        <v>10</v>
      </c>
      <c r="I506" t="s">
        <v>234</v>
      </c>
      <c r="J506" t="s">
        <v>545</v>
      </c>
      <c r="K506">
        <v>4.8771830183725049</v>
      </c>
      <c r="L506">
        <v>4.336611898047833</v>
      </c>
      <c r="M506">
        <v>3.5969299640249646</v>
      </c>
      <c r="N506" s="1">
        <f t="shared" si="12"/>
        <v>4.2702416268151007</v>
      </c>
      <c r="O506">
        <f t="shared" si="13"/>
        <v>0.64270189860400184</v>
      </c>
    </row>
    <row r="507" spans="2:15" x14ac:dyDescent="0.2">
      <c r="B507" t="s">
        <v>546</v>
      </c>
      <c r="C507" s="42">
        <v>48</v>
      </c>
      <c r="D507" s="42" t="s">
        <v>47</v>
      </c>
      <c r="E507" s="42">
        <v>29.5</v>
      </c>
      <c r="F507" s="42">
        <v>10</v>
      </c>
      <c r="I507" t="s">
        <v>234</v>
      </c>
      <c r="J507" t="s">
        <v>546</v>
      </c>
      <c r="K507">
        <v>0.82393198440119852</v>
      </c>
      <c r="L507">
        <v>0.72879843772740727</v>
      </c>
      <c r="M507">
        <v>0.683386762900835</v>
      </c>
      <c r="N507" s="1">
        <f t="shared" si="12"/>
        <v>0.74537239500981356</v>
      </c>
      <c r="O507">
        <f t="shared" si="13"/>
        <v>7.1723509860057974E-2</v>
      </c>
    </row>
    <row r="508" spans="2:15" x14ac:dyDescent="0.2">
      <c r="B508" t="s">
        <v>547</v>
      </c>
      <c r="C508" s="42">
        <v>56</v>
      </c>
      <c r="D508" s="42" t="s">
        <v>46</v>
      </c>
      <c r="E508" s="42">
        <v>28.1</v>
      </c>
      <c r="F508" s="42">
        <v>17</v>
      </c>
      <c r="I508" t="s">
        <v>234</v>
      </c>
      <c r="J508" t="s">
        <v>547</v>
      </c>
      <c r="K508">
        <v>5.3082664225048708</v>
      </c>
      <c r="L508">
        <v>0.6223086611171722</v>
      </c>
      <c r="M508">
        <v>2.4382028478875424</v>
      </c>
      <c r="N508" s="1">
        <f t="shared" si="12"/>
        <v>2.7895926438365284</v>
      </c>
      <c r="O508">
        <f t="shared" si="13"/>
        <v>2.3626586987756415</v>
      </c>
    </row>
    <row r="509" spans="2:15" x14ac:dyDescent="0.2">
      <c r="B509" t="s">
        <v>548</v>
      </c>
      <c r="C509" s="42">
        <v>13</v>
      </c>
      <c r="D509" s="42" t="s">
        <v>46</v>
      </c>
      <c r="E509" s="42">
        <v>34.1</v>
      </c>
      <c r="F509" s="42">
        <v>1</v>
      </c>
      <c r="I509" t="s">
        <v>234</v>
      </c>
      <c r="J509" t="s">
        <v>548</v>
      </c>
      <c r="K509">
        <v>0.41718527103984221</v>
      </c>
      <c r="L509">
        <v>1.4947095378347008</v>
      </c>
      <c r="M509">
        <v>0.54224134698804582</v>
      </c>
      <c r="N509" s="1">
        <f t="shared" si="12"/>
        <v>0.81804538528752957</v>
      </c>
      <c r="O509">
        <f t="shared" si="13"/>
        <v>0.58933482591789621</v>
      </c>
    </row>
    <row r="510" spans="2:15" x14ac:dyDescent="0.2">
      <c r="B510" t="s">
        <v>549</v>
      </c>
      <c r="C510" s="42">
        <v>53</v>
      </c>
      <c r="D510" s="42" t="s">
        <v>47</v>
      </c>
      <c r="E510" s="42">
        <v>29.6</v>
      </c>
      <c r="F510" s="42">
        <v>20</v>
      </c>
      <c r="I510" t="s">
        <v>234</v>
      </c>
      <c r="J510" t="s">
        <v>549</v>
      </c>
      <c r="K510">
        <v>2.739977965467173</v>
      </c>
      <c r="L510">
        <v>3.4759008487864129</v>
      </c>
      <c r="M510">
        <v>3.2141280169785684</v>
      </c>
      <c r="N510" s="1">
        <f t="shared" si="12"/>
        <v>3.143335610410718</v>
      </c>
      <c r="O510">
        <f t="shared" si="13"/>
        <v>0.37303390753251481</v>
      </c>
    </row>
    <row r="511" spans="2:15" x14ac:dyDescent="0.2">
      <c r="N511" s="1"/>
    </row>
    <row r="512" spans="2:15" x14ac:dyDescent="0.2">
      <c r="N512" s="1"/>
    </row>
    <row r="513" spans="2:15" x14ac:dyDescent="0.2">
      <c r="B513" t="s">
        <v>550</v>
      </c>
      <c r="C513" s="40" t="s">
        <v>505</v>
      </c>
      <c r="D513" s="40" t="s">
        <v>506</v>
      </c>
      <c r="E513" s="40" t="s">
        <v>316</v>
      </c>
      <c r="F513" s="40" t="s">
        <v>375</v>
      </c>
      <c r="J513" t="s">
        <v>550</v>
      </c>
      <c r="K513" t="s">
        <v>8</v>
      </c>
      <c r="L513" t="s">
        <v>9</v>
      </c>
      <c r="M513" t="s">
        <v>10</v>
      </c>
      <c r="N513" s="28" t="s">
        <v>588</v>
      </c>
      <c r="O513" t="s">
        <v>12</v>
      </c>
    </row>
    <row r="514" spans="2:15" x14ac:dyDescent="0.2">
      <c r="B514" t="s">
        <v>551</v>
      </c>
      <c r="C514" s="42">
        <v>18.760000000000002</v>
      </c>
      <c r="D514" s="42" t="s">
        <v>46</v>
      </c>
      <c r="E514" s="42">
        <v>25.03</v>
      </c>
      <c r="F514" s="42">
        <v>2</v>
      </c>
      <c r="I514" t="s">
        <v>419</v>
      </c>
      <c r="J514" t="s">
        <v>551</v>
      </c>
      <c r="K514">
        <v>1.4883314861634067</v>
      </c>
      <c r="L514">
        <v>2.7355789904851329</v>
      </c>
      <c r="M514">
        <v>2.1060318695015088</v>
      </c>
      <c r="N514" s="1">
        <f t="shared" ref="N514:N531" si="14">AVERAGE(K514:M514)</f>
        <v>2.109980782050016</v>
      </c>
      <c r="O514">
        <f t="shared" ref="O514:O531" si="15">STDEV(K514:M514)</f>
        <v>0.62363312908466495</v>
      </c>
    </row>
    <row r="515" spans="2:15" x14ac:dyDescent="0.2">
      <c r="B515" t="s">
        <v>552</v>
      </c>
      <c r="C515" s="42">
        <v>28.7</v>
      </c>
      <c r="D515" s="42" t="s">
        <v>46</v>
      </c>
      <c r="E515" s="42">
        <v>23.4</v>
      </c>
      <c r="F515" s="42">
        <v>12</v>
      </c>
      <c r="I515" t="s">
        <v>419</v>
      </c>
      <c r="J515" t="s">
        <v>552</v>
      </c>
      <c r="K515">
        <v>0.2638264023536035</v>
      </c>
      <c r="L515">
        <v>7.1086916097954989</v>
      </c>
      <c r="M515">
        <v>0.97747274400205075</v>
      </c>
      <c r="N515" s="1">
        <f t="shared" si="14"/>
        <v>2.7833302520503849</v>
      </c>
      <c r="O515">
        <f t="shared" si="15"/>
        <v>3.7628295113575163</v>
      </c>
    </row>
    <row r="516" spans="2:15" x14ac:dyDescent="0.2">
      <c r="B516" t="s">
        <v>553</v>
      </c>
      <c r="C516" s="42">
        <v>22.6</v>
      </c>
      <c r="D516" s="42" t="s">
        <v>46</v>
      </c>
      <c r="E516" s="42">
        <v>21.6</v>
      </c>
      <c r="F516" s="42">
        <v>7</v>
      </c>
      <c r="I516" t="s">
        <v>419</v>
      </c>
      <c r="J516" t="s">
        <v>553</v>
      </c>
      <c r="K516">
        <v>1.115650191403817</v>
      </c>
      <c r="L516">
        <v>3.9660642421630987</v>
      </c>
      <c r="M516">
        <v>1.9835118588221519</v>
      </c>
      <c r="N516" s="1">
        <f t="shared" si="14"/>
        <v>2.3550754307963557</v>
      </c>
      <c r="O516">
        <f t="shared" si="15"/>
        <v>1.4610816819073316</v>
      </c>
    </row>
    <row r="517" spans="2:15" x14ac:dyDescent="0.2">
      <c r="B517" t="s">
        <v>554</v>
      </c>
      <c r="C517" s="42">
        <v>13</v>
      </c>
      <c r="D517" s="42" t="s">
        <v>47</v>
      </c>
      <c r="E517" s="42">
        <v>17.36</v>
      </c>
      <c r="F517" s="42">
        <v>0</v>
      </c>
      <c r="I517" t="s">
        <v>419</v>
      </c>
      <c r="J517" t="s">
        <v>554</v>
      </c>
      <c r="K517">
        <v>1.2003515154773359</v>
      </c>
      <c r="L517">
        <v>3.4194225253309312</v>
      </c>
      <c r="M517">
        <v>0.70808905491541474</v>
      </c>
      <c r="N517" s="1">
        <f t="shared" si="14"/>
        <v>1.7759543652412271</v>
      </c>
      <c r="O517">
        <f t="shared" si="15"/>
        <v>1.4444103563188331</v>
      </c>
    </row>
    <row r="518" spans="2:15" x14ac:dyDescent="0.2">
      <c r="B518" t="s">
        <v>555</v>
      </c>
      <c r="C518" s="42">
        <v>11</v>
      </c>
      <c r="D518" s="42" t="s">
        <v>47</v>
      </c>
      <c r="E518" s="42">
        <v>12.85</v>
      </c>
      <c r="F518" s="42">
        <v>8</v>
      </c>
      <c r="I518" t="s">
        <v>419</v>
      </c>
      <c r="J518" t="s">
        <v>555</v>
      </c>
      <c r="K518">
        <v>1.3916375270177386</v>
      </c>
      <c r="L518">
        <v>1.5873813602158187</v>
      </c>
      <c r="M518">
        <v>1.2391337083616651</v>
      </c>
      <c r="N518" s="1">
        <f t="shared" si="14"/>
        <v>1.4060508651984076</v>
      </c>
      <c r="O518">
        <f t="shared" si="15"/>
        <v>0.17457065902841332</v>
      </c>
    </row>
    <row r="519" spans="2:15" x14ac:dyDescent="0.2">
      <c r="B519" t="s">
        <v>556</v>
      </c>
      <c r="C519" s="42">
        <v>39.01</v>
      </c>
      <c r="D519" s="42" t="s">
        <v>46</v>
      </c>
      <c r="E519" s="42">
        <v>35</v>
      </c>
      <c r="F519" s="42">
        <v>10</v>
      </c>
      <c r="I519" t="s">
        <v>419</v>
      </c>
      <c r="J519" t="s">
        <v>556</v>
      </c>
      <c r="K519">
        <v>2.4420615219791881</v>
      </c>
      <c r="L519">
        <v>3.8065281525811545</v>
      </c>
      <c r="M519">
        <v>1.3998870905947098</v>
      </c>
      <c r="N519" s="1">
        <f t="shared" si="14"/>
        <v>2.5494922550516841</v>
      </c>
      <c r="O519">
        <f t="shared" si="15"/>
        <v>1.2069118949269579</v>
      </c>
    </row>
    <row r="520" spans="2:15" x14ac:dyDescent="0.2">
      <c r="B520" t="s">
        <v>557</v>
      </c>
      <c r="C520" s="42">
        <v>26</v>
      </c>
      <c r="D520" s="42" t="s">
        <v>47</v>
      </c>
      <c r="E520" s="42">
        <v>21.8</v>
      </c>
      <c r="F520" s="42">
        <v>15</v>
      </c>
      <c r="I520" t="s">
        <v>419</v>
      </c>
      <c r="J520" t="s">
        <v>557</v>
      </c>
      <c r="K520">
        <v>2.0660519663114583</v>
      </c>
      <c r="L520">
        <v>2.5397898220388249</v>
      </c>
      <c r="M520">
        <v>1.4286165278065286</v>
      </c>
      <c r="N520" s="1">
        <f t="shared" si="14"/>
        <v>2.0114861053856039</v>
      </c>
      <c r="O520">
        <f t="shared" si="15"/>
        <v>0.55759268049150268</v>
      </c>
    </row>
    <row r="521" spans="2:15" x14ac:dyDescent="0.2">
      <c r="B521" t="s">
        <v>558</v>
      </c>
      <c r="C521" s="42">
        <v>12.5</v>
      </c>
      <c r="D521" s="42" t="s">
        <v>46</v>
      </c>
      <c r="E521" s="42">
        <v>16.600000000000001</v>
      </c>
      <c r="F521" s="42">
        <v>2</v>
      </c>
      <c r="I521" t="s">
        <v>419</v>
      </c>
      <c r="J521" t="s">
        <v>558</v>
      </c>
      <c r="K521">
        <v>7.9515275005066027E-2</v>
      </c>
      <c r="L521">
        <v>1.0158130330209123</v>
      </c>
      <c r="M521">
        <v>9.5907154198508149E-2</v>
      </c>
      <c r="N521" s="1">
        <f t="shared" si="14"/>
        <v>0.39707848740816215</v>
      </c>
      <c r="O521">
        <f t="shared" si="15"/>
        <v>0.53590251154182456</v>
      </c>
    </row>
    <row r="522" spans="2:15" x14ac:dyDescent="0.2">
      <c r="B522" t="s">
        <v>559</v>
      </c>
      <c r="C522" s="42">
        <v>23.1</v>
      </c>
      <c r="D522" s="42" t="s">
        <v>47</v>
      </c>
      <c r="E522" s="42">
        <v>28.4</v>
      </c>
      <c r="F522" s="42">
        <v>0.43</v>
      </c>
      <c r="I522" t="s">
        <v>419</v>
      </c>
      <c r="J522" t="s">
        <v>559</v>
      </c>
      <c r="K522">
        <v>1.5094303978184747</v>
      </c>
      <c r="L522">
        <v>3.597758332539891</v>
      </c>
      <c r="M522">
        <v>1.2551925030406346</v>
      </c>
      <c r="N522" s="1">
        <f t="shared" si="14"/>
        <v>2.1207937444663334</v>
      </c>
      <c r="O522">
        <f t="shared" si="15"/>
        <v>1.2853900274246475</v>
      </c>
    </row>
    <row r="523" spans="2:15" x14ac:dyDescent="0.2">
      <c r="B523" t="s">
        <v>560</v>
      </c>
      <c r="C523" s="42">
        <v>30.49</v>
      </c>
      <c r="D523" s="42" t="s">
        <v>46</v>
      </c>
      <c r="E523" s="42">
        <v>30.1</v>
      </c>
      <c r="F523" s="42">
        <v>0</v>
      </c>
      <c r="I523" t="s">
        <v>419</v>
      </c>
      <c r="J523" t="s">
        <v>560</v>
      </c>
      <c r="K523">
        <v>1.8588976021035706</v>
      </c>
      <c r="L523">
        <v>3.3643649347943509</v>
      </c>
      <c r="M523">
        <v>1.281219508951515</v>
      </c>
      <c r="N523" s="1">
        <f t="shared" si="14"/>
        <v>2.168160681949812</v>
      </c>
      <c r="O523">
        <f t="shared" si="15"/>
        <v>1.0754563941506272</v>
      </c>
    </row>
    <row r="524" spans="2:15" x14ac:dyDescent="0.2">
      <c r="B524" t="s">
        <v>561</v>
      </c>
      <c r="C524" s="42">
        <v>28</v>
      </c>
      <c r="D524" s="42" t="s">
        <v>47</v>
      </c>
      <c r="E524" s="42">
        <v>24.9</v>
      </c>
      <c r="F524" s="42">
        <v>10</v>
      </c>
      <c r="I524" t="s">
        <v>419</v>
      </c>
      <c r="J524" t="s">
        <v>561</v>
      </c>
      <c r="K524">
        <v>8.85985146618175</v>
      </c>
      <c r="L524">
        <v>4.2106576226262593</v>
      </c>
      <c r="M524">
        <v>5.8523741066877122</v>
      </c>
      <c r="N524" s="1">
        <f t="shared" si="14"/>
        <v>6.3076277318319072</v>
      </c>
      <c r="O524">
        <f t="shared" si="15"/>
        <v>2.3577940423505521</v>
      </c>
    </row>
    <row r="525" spans="2:15" x14ac:dyDescent="0.2">
      <c r="B525" t="s">
        <v>562</v>
      </c>
      <c r="C525" s="42">
        <v>14</v>
      </c>
      <c r="D525" s="42" t="s">
        <v>46</v>
      </c>
      <c r="E525" s="42">
        <v>24.3</v>
      </c>
      <c r="F525" s="42">
        <v>2</v>
      </c>
      <c r="I525" t="s">
        <v>419</v>
      </c>
      <c r="J525" t="s">
        <v>562</v>
      </c>
      <c r="K525">
        <v>2.8006995691359279E-2</v>
      </c>
      <c r="L525">
        <v>1.1836357642061071</v>
      </c>
      <c r="M525">
        <v>0.74426386878014872</v>
      </c>
      <c r="N525" s="1">
        <f t="shared" si="14"/>
        <v>0.65196887622587163</v>
      </c>
      <c r="O525">
        <f t="shared" si="15"/>
        <v>0.5833165837627744</v>
      </c>
    </row>
    <row r="526" spans="2:15" x14ac:dyDescent="0.2">
      <c r="B526" t="s">
        <v>563</v>
      </c>
      <c r="C526" s="42">
        <v>21.61</v>
      </c>
      <c r="D526" s="42" t="s">
        <v>47</v>
      </c>
      <c r="E526" s="42">
        <v>29.3</v>
      </c>
      <c r="F526" s="42">
        <v>0</v>
      </c>
      <c r="I526" t="s">
        <v>419</v>
      </c>
      <c r="J526" t="s">
        <v>563</v>
      </c>
      <c r="K526">
        <v>1.0499753429477758</v>
      </c>
      <c r="L526">
        <v>2.8417862631980446</v>
      </c>
      <c r="M526">
        <v>0.50841174369135522</v>
      </c>
      <c r="N526" s="1">
        <f t="shared" si="14"/>
        <v>1.4667244499457253</v>
      </c>
      <c r="O526">
        <f t="shared" si="15"/>
        <v>1.2212366788253861</v>
      </c>
    </row>
    <row r="527" spans="2:15" x14ac:dyDescent="0.2">
      <c r="B527" t="s">
        <v>564</v>
      </c>
      <c r="C527" s="42">
        <v>17</v>
      </c>
      <c r="D527" s="42" t="s">
        <v>47</v>
      </c>
      <c r="E527" s="42">
        <v>32</v>
      </c>
      <c r="F527" s="42">
        <v>0</v>
      </c>
      <c r="I527" t="s">
        <v>419</v>
      </c>
      <c r="J527" t="s">
        <v>564</v>
      </c>
      <c r="K527">
        <v>0.2693069669527503</v>
      </c>
      <c r="L527">
        <v>1.9750787754277395</v>
      </c>
      <c r="M527">
        <v>1.0052166955973902</v>
      </c>
      <c r="N527" s="1">
        <f t="shared" si="14"/>
        <v>1.0832008126592934</v>
      </c>
      <c r="O527">
        <f t="shared" si="15"/>
        <v>0.85555567179024195</v>
      </c>
    </row>
    <row r="528" spans="2:15" x14ac:dyDescent="0.2">
      <c r="B528" t="s">
        <v>565</v>
      </c>
      <c r="C528" s="42">
        <v>11.6</v>
      </c>
      <c r="D528" s="42" t="s">
        <v>46</v>
      </c>
      <c r="E528" s="42">
        <v>14.6</v>
      </c>
      <c r="F528" s="42">
        <v>0</v>
      </c>
      <c r="I528" t="s">
        <v>419</v>
      </c>
      <c r="J528" t="s">
        <v>565</v>
      </c>
      <c r="K528">
        <v>0.55129723020782517</v>
      </c>
      <c r="L528">
        <v>1.1518744488165504</v>
      </c>
      <c r="M528">
        <v>1.3824441488740241E-2</v>
      </c>
      <c r="N528" s="1">
        <f t="shared" si="14"/>
        <v>0.57233204017103867</v>
      </c>
      <c r="O528">
        <f t="shared" si="15"/>
        <v>0.56931652199575999</v>
      </c>
    </row>
    <row r="529" spans="1:15" x14ac:dyDescent="0.2">
      <c r="B529" t="s">
        <v>566</v>
      </c>
      <c r="C529" s="42">
        <v>20</v>
      </c>
      <c r="D529" s="42" t="s">
        <v>46</v>
      </c>
      <c r="E529" s="42">
        <v>31.2</v>
      </c>
      <c r="F529" s="42">
        <v>6</v>
      </c>
      <c r="I529" t="s">
        <v>419</v>
      </c>
      <c r="J529" t="s">
        <v>566</v>
      </c>
      <c r="K529">
        <v>1.1712752129454431</v>
      </c>
      <c r="L529">
        <v>3.0329182421898429</v>
      </c>
      <c r="M529">
        <v>0.8400205965634886</v>
      </c>
      <c r="N529" s="1">
        <f t="shared" si="14"/>
        <v>1.6814046838995915</v>
      </c>
      <c r="O529">
        <f t="shared" si="15"/>
        <v>1.1821057816034788</v>
      </c>
    </row>
    <row r="530" spans="1:15" x14ac:dyDescent="0.2">
      <c r="B530" t="s">
        <v>567</v>
      </c>
      <c r="C530" s="42">
        <v>12</v>
      </c>
      <c r="D530" s="42" t="s">
        <v>46</v>
      </c>
      <c r="E530" s="42">
        <v>26.6</v>
      </c>
      <c r="F530" s="42">
        <v>3</v>
      </c>
      <c r="I530" t="s">
        <v>419</v>
      </c>
      <c r="J530" t="s">
        <v>567</v>
      </c>
      <c r="K530">
        <v>0.85265060549886618</v>
      </c>
      <c r="L530">
        <v>1.2918380549659683</v>
      </c>
      <c r="M530">
        <v>1.4040346301389828</v>
      </c>
      <c r="N530" s="1">
        <f t="shared" si="14"/>
        <v>1.182841096867939</v>
      </c>
      <c r="O530">
        <f t="shared" si="15"/>
        <v>0.2914040808105664</v>
      </c>
    </row>
    <row r="531" spans="1:15" x14ac:dyDescent="0.2">
      <c r="B531" t="s">
        <v>568</v>
      </c>
      <c r="C531" s="42">
        <v>19.3</v>
      </c>
      <c r="D531" s="42" t="s">
        <v>47</v>
      </c>
      <c r="E531" s="42">
        <v>23.7</v>
      </c>
      <c r="F531" s="42">
        <v>5</v>
      </c>
      <c r="I531" t="s">
        <v>419</v>
      </c>
      <c r="J531" t="s">
        <v>568</v>
      </c>
      <c r="K531">
        <v>1.9194316532001194</v>
      </c>
      <c r="L531">
        <v>1.8517429325486656</v>
      </c>
      <c r="M531">
        <v>1.3115660750608196</v>
      </c>
      <c r="N531" s="1">
        <f t="shared" si="14"/>
        <v>1.6942468869365348</v>
      </c>
      <c r="O531">
        <f t="shared" si="15"/>
        <v>0.33313494797041326</v>
      </c>
    </row>
    <row r="535" spans="1:15" ht="24" x14ac:dyDescent="0.3">
      <c r="A535" s="26" t="s">
        <v>589</v>
      </c>
    </row>
    <row r="536" spans="1:15" x14ac:dyDescent="0.2">
      <c r="A536" t="s">
        <v>503</v>
      </c>
      <c r="B536" t="s">
        <v>504</v>
      </c>
      <c r="C536" s="40" t="s">
        <v>505</v>
      </c>
      <c r="D536" s="40" t="s">
        <v>506</v>
      </c>
      <c r="E536" s="40" t="s">
        <v>316</v>
      </c>
      <c r="J536" t="s">
        <v>504</v>
      </c>
      <c r="K536" s="28" t="s">
        <v>571</v>
      </c>
    </row>
    <row r="537" spans="1:15" x14ac:dyDescent="0.2">
      <c r="B537" t="s">
        <v>509</v>
      </c>
      <c r="C537" s="42">
        <v>42</v>
      </c>
      <c r="D537" s="42" t="s">
        <v>47</v>
      </c>
      <c r="E537" s="42">
        <v>31</v>
      </c>
      <c r="I537" t="s">
        <v>510</v>
      </c>
      <c r="J537" t="s">
        <v>509</v>
      </c>
      <c r="K537" s="1">
        <v>0.91523824896102279</v>
      </c>
    </row>
    <row r="538" spans="1:15" x14ac:dyDescent="0.2">
      <c r="B538" t="s">
        <v>511</v>
      </c>
      <c r="C538" s="42">
        <v>26.7</v>
      </c>
      <c r="D538" s="42" t="s">
        <v>47</v>
      </c>
      <c r="E538" s="42">
        <v>20.100000000000001</v>
      </c>
      <c r="I538" t="s">
        <v>510</v>
      </c>
      <c r="J538" t="s">
        <v>511</v>
      </c>
      <c r="K538" s="1">
        <v>0.36381614621169645</v>
      </c>
    </row>
    <row r="539" spans="1:15" x14ac:dyDescent="0.2">
      <c r="B539" t="s">
        <v>512</v>
      </c>
      <c r="C539" s="42">
        <v>22.1</v>
      </c>
      <c r="D539" s="42" t="s">
        <v>47</v>
      </c>
      <c r="E539" s="42">
        <v>23.9</v>
      </c>
      <c r="I539" t="s">
        <v>510</v>
      </c>
      <c r="J539" t="s">
        <v>512</v>
      </c>
      <c r="K539" s="1">
        <v>0.26440237003564504</v>
      </c>
    </row>
    <row r="540" spans="1:15" x14ac:dyDescent="0.2">
      <c r="B540" t="s">
        <v>513</v>
      </c>
      <c r="C540" s="42">
        <v>18.600000000000001</v>
      </c>
      <c r="D540" s="42" t="s">
        <v>47</v>
      </c>
      <c r="E540" s="42">
        <v>20.93</v>
      </c>
      <c r="I540" t="s">
        <v>510</v>
      </c>
      <c r="J540" t="s">
        <v>513</v>
      </c>
      <c r="K540" s="1">
        <v>0.29873601160512026</v>
      </c>
    </row>
    <row r="541" spans="1:15" x14ac:dyDescent="0.2">
      <c r="B541" t="s">
        <v>514</v>
      </c>
      <c r="C541" s="42">
        <v>11.5</v>
      </c>
      <c r="D541" s="42" t="s">
        <v>47</v>
      </c>
      <c r="E541" s="42">
        <v>15.4</v>
      </c>
      <c r="I541" t="s">
        <v>510</v>
      </c>
      <c r="J541" t="s">
        <v>514</v>
      </c>
      <c r="K541" s="1">
        <v>0.20755429504934811</v>
      </c>
    </row>
    <row r="542" spans="1:15" x14ac:dyDescent="0.2">
      <c r="B542" t="s">
        <v>515</v>
      </c>
      <c r="C542" s="42">
        <v>13</v>
      </c>
      <c r="D542" s="42" t="s">
        <v>47</v>
      </c>
      <c r="E542" s="42">
        <v>35.799999999999997</v>
      </c>
      <c r="I542" t="s">
        <v>510</v>
      </c>
      <c r="J542" t="s">
        <v>515</v>
      </c>
      <c r="K542" s="1">
        <v>0.12094850320558193</v>
      </c>
    </row>
    <row r="543" spans="1:15" x14ac:dyDescent="0.2">
      <c r="B543" t="s">
        <v>516</v>
      </c>
      <c r="C543" s="42">
        <v>24.2</v>
      </c>
      <c r="D543" s="42" t="s">
        <v>47</v>
      </c>
      <c r="E543" s="42">
        <v>24.8</v>
      </c>
      <c r="I543" t="s">
        <v>510</v>
      </c>
      <c r="J543" t="s">
        <v>516</v>
      </c>
      <c r="K543" s="1">
        <v>0.15234193944247082</v>
      </c>
    </row>
    <row r="544" spans="1:15" x14ac:dyDescent="0.2">
      <c r="B544" t="s">
        <v>517</v>
      </c>
      <c r="C544" s="42">
        <v>59</v>
      </c>
      <c r="D544" s="42" t="s">
        <v>46</v>
      </c>
      <c r="E544" s="42">
        <v>24.8</v>
      </c>
      <c r="I544" t="s">
        <v>510</v>
      </c>
      <c r="J544" t="s">
        <v>517</v>
      </c>
      <c r="K544" s="1">
        <v>0.53028873372334406</v>
      </c>
    </row>
    <row r="545" spans="2:11" x14ac:dyDescent="0.2">
      <c r="B545" t="s">
        <v>518</v>
      </c>
      <c r="C545" s="42">
        <v>22</v>
      </c>
      <c r="D545" s="42" t="s">
        <v>47</v>
      </c>
      <c r="E545" s="42">
        <v>26</v>
      </c>
      <c r="I545" t="s">
        <v>510</v>
      </c>
      <c r="J545" t="s">
        <v>518</v>
      </c>
      <c r="K545" s="1">
        <v>0.39220786895196036</v>
      </c>
    </row>
    <row r="546" spans="2:11" x14ac:dyDescent="0.2">
      <c r="B546" t="s">
        <v>519</v>
      </c>
      <c r="C546" s="42">
        <v>22.7</v>
      </c>
      <c r="D546" s="42" t="s">
        <v>47</v>
      </c>
      <c r="E546" s="42">
        <v>28.9</v>
      </c>
      <c r="I546" t="s">
        <v>510</v>
      </c>
      <c r="J546" t="s">
        <v>519</v>
      </c>
      <c r="K546" s="1">
        <v>0.27312138373885136</v>
      </c>
    </row>
    <row r="547" spans="2:11" x14ac:dyDescent="0.2">
      <c r="B547" t="s">
        <v>520</v>
      </c>
      <c r="C547" s="42">
        <v>31</v>
      </c>
      <c r="D547" s="42" t="s">
        <v>46</v>
      </c>
      <c r="E547" s="42">
        <v>26.9</v>
      </c>
      <c r="I547" t="s">
        <v>510</v>
      </c>
      <c r="J547" t="s">
        <v>520</v>
      </c>
      <c r="K547" s="1">
        <v>0.47810013136594931</v>
      </c>
    </row>
    <row r="548" spans="2:11" x14ac:dyDescent="0.2">
      <c r="B548" t="s">
        <v>521</v>
      </c>
      <c r="C548" s="42">
        <v>58</v>
      </c>
      <c r="D548" s="42" t="s">
        <v>47</v>
      </c>
      <c r="E548" s="42">
        <v>22.51</v>
      </c>
      <c r="I548" t="s">
        <v>510</v>
      </c>
      <c r="J548" t="s">
        <v>521</v>
      </c>
      <c r="K548" s="1">
        <v>0.41261092030918334</v>
      </c>
    </row>
    <row r="549" spans="2:11" x14ac:dyDescent="0.2">
      <c r="B549" t="s">
        <v>522</v>
      </c>
      <c r="C549" s="42">
        <v>17.579999999999998</v>
      </c>
      <c r="D549" s="42" t="s">
        <v>46</v>
      </c>
      <c r="E549" s="42">
        <v>24</v>
      </c>
      <c r="I549" t="s">
        <v>510</v>
      </c>
      <c r="J549" t="s">
        <v>522</v>
      </c>
      <c r="K549" s="1">
        <v>0.31941605994459432</v>
      </c>
    </row>
    <row r="550" spans="2:11" x14ac:dyDescent="0.2">
      <c r="B550" t="s">
        <v>523</v>
      </c>
      <c r="C550" s="42">
        <v>38.659999999999997</v>
      </c>
      <c r="D550" s="42" t="s">
        <v>46</v>
      </c>
      <c r="E550" s="42">
        <v>28.3</v>
      </c>
      <c r="I550" t="s">
        <v>510</v>
      </c>
      <c r="J550" t="s">
        <v>523</v>
      </c>
      <c r="K550" s="1">
        <v>0.22193215806090738</v>
      </c>
    </row>
    <row r="551" spans="2:11" x14ac:dyDescent="0.2">
      <c r="B551" t="s">
        <v>524</v>
      </c>
      <c r="C551" s="42">
        <v>13.8</v>
      </c>
      <c r="D551" s="42" t="s">
        <v>47</v>
      </c>
      <c r="E551" s="42">
        <v>23.1</v>
      </c>
      <c r="I551" t="s">
        <v>510</v>
      </c>
      <c r="J551" t="s">
        <v>524</v>
      </c>
      <c r="K551" s="1">
        <v>0.40118136417066669</v>
      </c>
    </row>
    <row r="552" spans="2:11" x14ac:dyDescent="0.2">
      <c r="B552" t="s">
        <v>525</v>
      </c>
      <c r="C552" s="42">
        <v>27</v>
      </c>
      <c r="D552" s="42" t="s">
        <v>47</v>
      </c>
      <c r="E552" s="42">
        <v>29.1</v>
      </c>
      <c r="I552" t="s">
        <v>510</v>
      </c>
      <c r="J552" t="s">
        <v>525</v>
      </c>
      <c r="K552" s="1">
        <v>0.40075918655425685</v>
      </c>
    </row>
    <row r="553" spans="2:11" x14ac:dyDescent="0.2">
      <c r="B553" t="s">
        <v>526</v>
      </c>
      <c r="C553" s="42">
        <v>17.25</v>
      </c>
      <c r="D553" s="42" t="s">
        <v>47</v>
      </c>
      <c r="E553" s="42">
        <v>20.6</v>
      </c>
      <c r="I553" t="s">
        <v>510</v>
      </c>
      <c r="J553" t="s">
        <v>526</v>
      </c>
      <c r="K553" s="1">
        <v>0.33275618978198762</v>
      </c>
    </row>
    <row r="554" spans="2:11" x14ac:dyDescent="0.2">
      <c r="B554" s="23" t="s">
        <v>527</v>
      </c>
      <c r="C554" s="42">
        <v>17</v>
      </c>
      <c r="D554" s="42" t="s">
        <v>46</v>
      </c>
      <c r="E554" s="42">
        <v>26.4</v>
      </c>
      <c r="I554" t="s">
        <v>510</v>
      </c>
      <c r="J554" t="s">
        <v>527</v>
      </c>
      <c r="K554" s="1">
        <v>0.20114600453910592</v>
      </c>
    </row>
    <row r="555" spans="2:11" x14ac:dyDescent="0.2">
      <c r="B555" t="s">
        <v>528</v>
      </c>
      <c r="C555" s="42">
        <v>13.52</v>
      </c>
      <c r="D555" s="42" t="s">
        <v>46</v>
      </c>
      <c r="E555" s="42">
        <v>15.2</v>
      </c>
      <c r="I555" t="s">
        <v>510</v>
      </c>
      <c r="J555" t="s">
        <v>528</v>
      </c>
      <c r="K555" s="1">
        <v>0.18881579257328329</v>
      </c>
    </row>
    <row r="556" spans="2:11" x14ac:dyDescent="0.2">
      <c r="B556" t="s">
        <v>529</v>
      </c>
      <c r="C556" s="42">
        <v>18.690000000000001</v>
      </c>
      <c r="D556" s="42" t="s">
        <v>46</v>
      </c>
      <c r="E556" s="42">
        <v>20</v>
      </c>
      <c r="I556" t="s">
        <v>510</v>
      </c>
      <c r="J556" t="s">
        <v>529</v>
      </c>
      <c r="K556" s="1">
        <v>0.15970405602288845</v>
      </c>
    </row>
    <row r="557" spans="2:11" x14ac:dyDescent="0.2">
      <c r="B557" t="s">
        <v>530</v>
      </c>
      <c r="C557" s="42">
        <v>12.85</v>
      </c>
      <c r="D557" s="42" t="s">
        <v>47</v>
      </c>
      <c r="E557" s="42">
        <v>15.8</v>
      </c>
      <c r="I557" t="s">
        <v>510</v>
      </c>
      <c r="J557" t="s">
        <v>530</v>
      </c>
      <c r="K557" s="1">
        <v>0.37329644278867402</v>
      </c>
    </row>
    <row r="558" spans="2:11" x14ac:dyDescent="0.2">
      <c r="B558" t="s">
        <v>531</v>
      </c>
      <c r="C558" s="42">
        <v>18.72</v>
      </c>
      <c r="D558" s="42" t="s">
        <v>47</v>
      </c>
      <c r="E558" s="42">
        <v>25.8</v>
      </c>
      <c r="I558" t="s">
        <v>510</v>
      </c>
      <c r="J558" t="s">
        <v>531</v>
      </c>
      <c r="K558" s="1">
        <v>0.15052481768031914</v>
      </c>
    </row>
    <row r="559" spans="2:11" x14ac:dyDescent="0.2">
      <c r="B559" t="s">
        <v>532</v>
      </c>
      <c r="C559" s="42">
        <v>18.84</v>
      </c>
      <c r="D559" s="42" t="s">
        <v>47</v>
      </c>
      <c r="E559" s="42">
        <v>17.7</v>
      </c>
      <c r="I559" t="s">
        <v>510</v>
      </c>
      <c r="J559" t="s">
        <v>532</v>
      </c>
      <c r="K559" s="1">
        <v>0.54481667492119379</v>
      </c>
    </row>
    <row r="560" spans="2:11" x14ac:dyDescent="0.2">
      <c r="B560" t="s">
        <v>533</v>
      </c>
      <c r="C560" s="42">
        <v>20</v>
      </c>
      <c r="D560" s="42" t="s">
        <v>46</v>
      </c>
      <c r="E560" s="42">
        <v>25.6</v>
      </c>
      <c r="I560" t="s">
        <v>510</v>
      </c>
      <c r="J560" t="s">
        <v>533</v>
      </c>
      <c r="K560" s="1">
        <v>0.30637219166606855</v>
      </c>
    </row>
    <row r="561" spans="1:11" x14ac:dyDescent="0.2">
      <c r="K561" s="1"/>
    </row>
    <row r="562" spans="1:11" x14ac:dyDescent="0.2">
      <c r="K562" s="1"/>
    </row>
    <row r="563" spans="1:11" x14ac:dyDescent="0.2">
      <c r="A563" t="s">
        <v>234</v>
      </c>
      <c r="B563" t="s">
        <v>534</v>
      </c>
      <c r="C563" s="40" t="s">
        <v>505</v>
      </c>
      <c r="D563" s="40" t="s">
        <v>506</v>
      </c>
      <c r="E563" s="40" t="s">
        <v>316</v>
      </c>
      <c r="F563" s="40" t="s">
        <v>375</v>
      </c>
      <c r="J563" t="s">
        <v>534</v>
      </c>
      <c r="K563" s="28" t="s">
        <v>571</v>
      </c>
    </row>
    <row r="564" spans="1:11" x14ac:dyDescent="0.2">
      <c r="B564" t="s">
        <v>535</v>
      </c>
      <c r="C564" s="42">
        <v>57</v>
      </c>
      <c r="D564" s="42" t="s">
        <v>47</v>
      </c>
      <c r="E564" s="42">
        <v>32.299999999999997</v>
      </c>
      <c r="F564" s="42">
        <v>10</v>
      </c>
      <c r="I564" t="s">
        <v>234</v>
      </c>
      <c r="J564" t="s">
        <v>535</v>
      </c>
      <c r="K564" s="1">
        <v>0.38927888657002796</v>
      </c>
    </row>
    <row r="565" spans="1:11" x14ac:dyDescent="0.2">
      <c r="B565" t="s">
        <v>536</v>
      </c>
      <c r="C565" s="42">
        <v>18.600000000000001</v>
      </c>
      <c r="D565" s="42" t="s">
        <v>47</v>
      </c>
      <c r="E565" s="42">
        <v>36.6</v>
      </c>
      <c r="F565" s="42">
        <v>3</v>
      </c>
      <c r="I565" t="s">
        <v>234</v>
      </c>
      <c r="J565" t="s">
        <v>536</v>
      </c>
      <c r="K565" s="1">
        <v>0.31418853170780919</v>
      </c>
    </row>
    <row r="566" spans="1:11" x14ac:dyDescent="0.2">
      <c r="B566" t="s">
        <v>537</v>
      </c>
      <c r="C566" s="42">
        <v>20</v>
      </c>
      <c r="D566" s="42" t="s">
        <v>47</v>
      </c>
      <c r="E566" s="42">
        <v>37.799999999999997</v>
      </c>
      <c r="I566" t="s">
        <v>234</v>
      </c>
      <c r="J566" t="s">
        <v>537</v>
      </c>
      <c r="K566" s="1">
        <v>0.32408996019825442</v>
      </c>
    </row>
    <row r="567" spans="1:11" x14ac:dyDescent="0.2">
      <c r="B567" t="s">
        <v>538</v>
      </c>
      <c r="C567" s="42">
        <v>55</v>
      </c>
      <c r="D567" s="42" t="s">
        <v>47</v>
      </c>
      <c r="E567" s="42">
        <v>29.4</v>
      </c>
      <c r="F567" s="42">
        <v>6</v>
      </c>
      <c r="I567" t="s">
        <v>234</v>
      </c>
      <c r="J567" t="s">
        <v>538</v>
      </c>
      <c r="K567" s="1">
        <v>0.52900560479431524</v>
      </c>
    </row>
    <row r="568" spans="1:11" x14ac:dyDescent="0.2">
      <c r="B568" t="s">
        <v>539</v>
      </c>
      <c r="C568" s="42">
        <v>47</v>
      </c>
      <c r="D568" s="42" t="s">
        <v>47</v>
      </c>
      <c r="E568" s="42">
        <v>28.1</v>
      </c>
      <c r="F568" s="42">
        <v>10</v>
      </c>
      <c r="I568" t="s">
        <v>234</v>
      </c>
      <c r="J568" t="s">
        <v>539</v>
      </c>
      <c r="K568" s="1">
        <v>9.8106534174449755E-2</v>
      </c>
    </row>
    <row r="569" spans="1:11" x14ac:dyDescent="0.2">
      <c r="B569" t="s">
        <v>540</v>
      </c>
      <c r="C569" s="42">
        <v>33.200000000000003</v>
      </c>
      <c r="D569" s="42" t="s">
        <v>47</v>
      </c>
      <c r="E569" s="42">
        <v>30.2</v>
      </c>
      <c r="F569" s="42">
        <v>17</v>
      </c>
      <c r="I569" t="s">
        <v>234</v>
      </c>
      <c r="J569" t="s">
        <v>540</v>
      </c>
      <c r="K569" s="1">
        <v>0.20695021605602557</v>
      </c>
    </row>
    <row r="570" spans="1:11" x14ac:dyDescent="0.2">
      <c r="B570" t="s">
        <v>541</v>
      </c>
      <c r="C570" s="42">
        <v>42.8</v>
      </c>
      <c r="D570" s="42" t="s">
        <v>47</v>
      </c>
      <c r="E570" s="42">
        <v>31</v>
      </c>
      <c r="F570" s="42">
        <v>2</v>
      </c>
      <c r="I570" t="s">
        <v>234</v>
      </c>
      <c r="J570" t="s">
        <v>541</v>
      </c>
      <c r="K570" s="1">
        <v>0.62456763020289574</v>
      </c>
    </row>
    <row r="571" spans="1:11" x14ac:dyDescent="0.2">
      <c r="B571" t="s">
        <v>542</v>
      </c>
      <c r="C571" s="42">
        <v>39.299999999999997</v>
      </c>
      <c r="D571" s="42" t="s">
        <v>46</v>
      </c>
      <c r="E571" s="42">
        <v>29.1</v>
      </c>
      <c r="F571" s="42">
        <v>16</v>
      </c>
      <c r="I571" t="s">
        <v>234</v>
      </c>
      <c r="J571" t="s">
        <v>542</v>
      </c>
      <c r="K571" s="1">
        <v>0.62120834566104377</v>
      </c>
    </row>
    <row r="572" spans="1:11" x14ac:dyDescent="0.2">
      <c r="B572" t="s">
        <v>543</v>
      </c>
      <c r="C572" s="42">
        <v>48.5</v>
      </c>
      <c r="D572" s="42" t="s">
        <v>46</v>
      </c>
      <c r="E572" s="42">
        <v>36.1</v>
      </c>
      <c r="F572" s="42">
        <v>26</v>
      </c>
      <c r="I572" t="s">
        <v>234</v>
      </c>
      <c r="J572" t="s">
        <v>543</v>
      </c>
      <c r="K572" s="1">
        <v>0.65056442229833411</v>
      </c>
    </row>
    <row r="573" spans="1:11" x14ac:dyDescent="0.2">
      <c r="B573" t="s">
        <v>544</v>
      </c>
      <c r="C573" s="42">
        <v>47.4</v>
      </c>
      <c r="D573" s="42" t="s">
        <v>47</v>
      </c>
      <c r="E573" s="42">
        <v>29.5</v>
      </c>
      <c r="F573" s="42">
        <v>13</v>
      </c>
      <c r="I573" t="s">
        <v>234</v>
      </c>
      <c r="J573" t="s">
        <v>544</v>
      </c>
      <c r="K573" s="1">
        <v>0.75475589688143274</v>
      </c>
    </row>
    <row r="574" spans="1:11" x14ac:dyDescent="0.2">
      <c r="B574" t="s">
        <v>545</v>
      </c>
      <c r="C574" s="42">
        <v>57</v>
      </c>
      <c r="D574" s="42" t="s">
        <v>46</v>
      </c>
      <c r="E574" s="42">
        <v>29.6</v>
      </c>
      <c r="F574" s="42">
        <v>10</v>
      </c>
      <c r="I574" t="s">
        <v>234</v>
      </c>
      <c r="J574" t="s">
        <v>545</v>
      </c>
      <c r="K574" s="1">
        <v>1.7440289030378038</v>
      </c>
    </row>
    <row r="575" spans="1:11" x14ac:dyDescent="0.2">
      <c r="B575" t="s">
        <v>546</v>
      </c>
      <c r="C575" s="42">
        <v>48</v>
      </c>
      <c r="D575" s="42" t="s">
        <v>47</v>
      </c>
      <c r="E575" s="42">
        <v>29.5</v>
      </c>
      <c r="F575" s="42">
        <v>10</v>
      </c>
      <c r="I575" t="s">
        <v>234</v>
      </c>
      <c r="J575" t="s">
        <v>546</v>
      </c>
      <c r="K575" s="1">
        <v>0.33256377126225517</v>
      </c>
    </row>
    <row r="576" spans="1:11" x14ac:dyDescent="0.2">
      <c r="B576" t="s">
        <v>547</v>
      </c>
      <c r="C576" s="42">
        <v>56</v>
      </c>
      <c r="D576" s="42" t="s">
        <v>46</v>
      </c>
      <c r="E576" s="42">
        <v>28.1</v>
      </c>
      <c r="F576" s="42">
        <v>17</v>
      </c>
      <c r="I576" t="s">
        <v>234</v>
      </c>
      <c r="J576" t="s">
        <v>547</v>
      </c>
      <c r="K576" s="1">
        <v>0.57164395633828813</v>
      </c>
    </row>
    <row r="577" spans="1:11" x14ac:dyDescent="0.2">
      <c r="B577" t="s">
        <v>548</v>
      </c>
      <c r="C577" s="42">
        <v>13</v>
      </c>
      <c r="D577" s="42" t="s">
        <v>46</v>
      </c>
      <c r="E577" s="42">
        <v>34.1</v>
      </c>
      <c r="F577" s="42">
        <v>1</v>
      </c>
      <c r="I577" t="s">
        <v>234</v>
      </c>
      <c r="J577" t="s">
        <v>548</v>
      </c>
      <c r="K577" s="1">
        <v>0.33194677785139709</v>
      </c>
    </row>
    <row r="578" spans="1:11" x14ac:dyDescent="0.2">
      <c r="B578" t="s">
        <v>549</v>
      </c>
      <c r="C578" s="42">
        <v>53</v>
      </c>
      <c r="D578" s="42" t="s">
        <v>47</v>
      </c>
      <c r="E578" s="42">
        <v>29.6</v>
      </c>
      <c r="F578" s="42">
        <v>20</v>
      </c>
      <c r="I578" t="s">
        <v>234</v>
      </c>
      <c r="J578" t="s">
        <v>549</v>
      </c>
      <c r="K578" s="1">
        <v>0.64188561828067348</v>
      </c>
    </row>
    <row r="579" spans="1:11" x14ac:dyDescent="0.2">
      <c r="K579" s="1"/>
    </row>
    <row r="580" spans="1:11" x14ac:dyDescent="0.2">
      <c r="K580" s="1"/>
    </row>
    <row r="581" spans="1:11" x14ac:dyDescent="0.2">
      <c r="A581" t="s">
        <v>419</v>
      </c>
      <c r="B581" t="s">
        <v>550</v>
      </c>
      <c r="C581" s="40" t="s">
        <v>505</v>
      </c>
      <c r="D581" s="40" t="s">
        <v>506</v>
      </c>
      <c r="E581" s="40" t="s">
        <v>316</v>
      </c>
      <c r="F581" s="40" t="s">
        <v>375</v>
      </c>
      <c r="J581" t="s">
        <v>550</v>
      </c>
      <c r="K581" s="28" t="s">
        <v>571</v>
      </c>
    </row>
    <row r="582" spans="1:11" x14ac:dyDescent="0.2">
      <c r="B582" t="s">
        <v>551</v>
      </c>
      <c r="C582" s="42">
        <v>18.760000000000002</v>
      </c>
      <c r="D582" s="42" t="s">
        <v>46</v>
      </c>
      <c r="E582" s="42">
        <v>25.03</v>
      </c>
      <c r="F582" s="42">
        <v>2</v>
      </c>
      <c r="I582" t="s">
        <v>419</v>
      </c>
      <c r="J582" t="s">
        <v>551</v>
      </c>
      <c r="K582" s="1">
        <v>0.65819147692153501</v>
      </c>
    </row>
    <row r="583" spans="1:11" x14ac:dyDescent="0.2">
      <c r="B583" t="s">
        <v>552</v>
      </c>
      <c r="C583" s="42">
        <v>28.7</v>
      </c>
      <c r="D583" s="42" t="s">
        <v>46</v>
      </c>
      <c r="E583" s="42">
        <v>23.4</v>
      </c>
      <c r="F583" s="42">
        <v>12</v>
      </c>
      <c r="I583" t="s">
        <v>419</v>
      </c>
      <c r="J583" t="s">
        <v>552</v>
      </c>
      <c r="K583" s="1">
        <v>0.17804452814743776</v>
      </c>
    </row>
    <row r="584" spans="1:11" x14ac:dyDescent="0.2">
      <c r="B584" t="s">
        <v>553</v>
      </c>
      <c r="C584" s="42">
        <v>22.6</v>
      </c>
      <c r="D584" s="42" t="s">
        <v>46</v>
      </c>
      <c r="E584" s="42">
        <v>21.6</v>
      </c>
      <c r="F584" s="42">
        <v>7</v>
      </c>
      <c r="I584" t="s">
        <v>419</v>
      </c>
      <c r="J584" t="s">
        <v>553</v>
      </c>
      <c r="K584" s="1">
        <v>0.62406263504410386</v>
      </c>
    </row>
    <row r="585" spans="1:11" x14ac:dyDescent="0.2">
      <c r="B585" t="s">
        <v>554</v>
      </c>
      <c r="C585" s="42">
        <v>13</v>
      </c>
      <c r="D585" s="42" t="s">
        <v>47</v>
      </c>
      <c r="E585" s="42">
        <v>17.36</v>
      </c>
      <c r="F585" s="42">
        <v>0</v>
      </c>
      <c r="I585" t="s">
        <v>419</v>
      </c>
      <c r="J585" t="s">
        <v>554</v>
      </c>
      <c r="K585" s="1">
        <v>0.43271768081971362</v>
      </c>
    </row>
    <row r="586" spans="1:11" x14ac:dyDescent="0.2">
      <c r="B586" t="s">
        <v>555</v>
      </c>
      <c r="C586" s="42">
        <v>11</v>
      </c>
      <c r="D586" s="42" t="s">
        <v>47</v>
      </c>
      <c r="E586" s="42">
        <v>12.85</v>
      </c>
      <c r="F586" s="42">
        <v>8</v>
      </c>
      <c r="I586" t="s">
        <v>419</v>
      </c>
      <c r="J586" t="s">
        <v>555</v>
      </c>
      <c r="K586" s="1">
        <v>0.27715074369771014</v>
      </c>
    </row>
    <row r="587" spans="1:11" x14ac:dyDescent="0.2">
      <c r="B587" t="s">
        <v>556</v>
      </c>
      <c r="C587" s="42">
        <v>39.01</v>
      </c>
      <c r="D587" s="42" t="s">
        <v>46</v>
      </c>
      <c r="E587" s="42">
        <v>35</v>
      </c>
      <c r="F587" s="42">
        <v>10</v>
      </c>
      <c r="I587" t="s">
        <v>419</v>
      </c>
      <c r="J587" t="s">
        <v>556</v>
      </c>
      <c r="K587" s="1">
        <v>0.49024680251174585</v>
      </c>
    </row>
    <row r="588" spans="1:11" x14ac:dyDescent="0.2">
      <c r="B588" t="s">
        <v>557</v>
      </c>
      <c r="C588" s="42">
        <v>26</v>
      </c>
      <c r="D588" s="42" t="s">
        <v>47</v>
      </c>
      <c r="E588" s="42">
        <v>21.8</v>
      </c>
      <c r="F588" s="42">
        <v>15</v>
      </c>
      <c r="I588" t="s">
        <v>419</v>
      </c>
      <c r="J588" t="s">
        <v>557</v>
      </c>
      <c r="K588" s="1">
        <v>0.75161700589211466</v>
      </c>
    </row>
    <row r="589" spans="1:11" x14ac:dyDescent="0.2">
      <c r="B589" t="s">
        <v>558</v>
      </c>
      <c r="C589" s="42">
        <v>12.5</v>
      </c>
      <c r="D589" s="42" t="s">
        <v>46</v>
      </c>
      <c r="E589" s="42">
        <v>16.600000000000001</v>
      </c>
      <c r="F589" s="42">
        <v>2</v>
      </c>
      <c r="I589" t="s">
        <v>419</v>
      </c>
      <c r="J589" t="s">
        <v>558</v>
      </c>
      <c r="K589" s="1">
        <v>0.11934383850374558</v>
      </c>
    </row>
    <row r="590" spans="1:11" x14ac:dyDescent="0.2">
      <c r="B590" t="s">
        <v>559</v>
      </c>
      <c r="C590" s="42">
        <v>23.1</v>
      </c>
      <c r="D590" s="42" t="s">
        <v>47</v>
      </c>
      <c r="E590" s="42">
        <v>28.4</v>
      </c>
      <c r="F590" s="42">
        <v>0.43</v>
      </c>
      <c r="I590" t="s">
        <v>419</v>
      </c>
      <c r="J590" t="s">
        <v>559</v>
      </c>
      <c r="K590" s="1">
        <v>0.63624157583103436</v>
      </c>
    </row>
    <row r="591" spans="1:11" x14ac:dyDescent="0.2">
      <c r="B591" t="s">
        <v>560</v>
      </c>
      <c r="C591" s="42">
        <v>30.49</v>
      </c>
      <c r="D591" s="42" t="s">
        <v>46</v>
      </c>
      <c r="E591" s="42">
        <v>30.1</v>
      </c>
      <c r="F591" s="42">
        <v>0</v>
      </c>
      <c r="I591" t="s">
        <v>419</v>
      </c>
      <c r="J591" t="s">
        <v>560</v>
      </c>
      <c r="K591" s="1">
        <v>0.5989738281296757</v>
      </c>
    </row>
    <row r="592" spans="1:11" x14ac:dyDescent="0.2">
      <c r="B592" t="s">
        <v>561</v>
      </c>
      <c r="C592" s="42">
        <v>28</v>
      </c>
      <c r="D592" s="42" t="s">
        <v>47</v>
      </c>
      <c r="E592" s="42">
        <v>24.9</v>
      </c>
      <c r="F592" s="42">
        <v>10</v>
      </c>
      <c r="I592" t="s">
        <v>419</v>
      </c>
      <c r="J592" t="s">
        <v>561</v>
      </c>
      <c r="K592" s="1">
        <v>3.5532546751628673</v>
      </c>
    </row>
    <row r="593" spans="1:13" x14ac:dyDescent="0.2">
      <c r="B593" t="s">
        <v>562</v>
      </c>
      <c r="C593" s="42">
        <v>14</v>
      </c>
      <c r="D593" s="42" t="s">
        <v>46</v>
      </c>
      <c r="E593" s="42">
        <v>24.3</v>
      </c>
      <c r="F593" s="42">
        <v>2</v>
      </c>
      <c r="I593" t="s">
        <v>419</v>
      </c>
      <c r="J593" t="s">
        <v>562</v>
      </c>
      <c r="K593" s="1">
        <v>0.2472875114273137</v>
      </c>
    </row>
    <row r="594" spans="1:13" x14ac:dyDescent="0.2">
      <c r="B594" t="s">
        <v>563</v>
      </c>
      <c r="C594" s="42">
        <v>21.61</v>
      </c>
      <c r="D594" s="42" t="s">
        <v>47</v>
      </c>
      <c r="E594" s="42">
        <v>29.3</v>
      </c>
      <c r="F594" s="42">
        <v>0</v>
      </c>
      <c r="I594" t="s">
        <v>419</v>
      </c>
      <c r="J594" t="s">
        <v>563</v>
      </c>
      <c r="K594" s="1">
        <v>0.54561318976942896</v>
      </c>
    </row>
    <row r="595" spans="1:13" x14ac:dyDescent="0.2">
      <c r="B595" t="s">
        <v>564</v>
      </c>
      <c r="C595" s="42">
        <v>17</v>
      </c>
      <c r="D595" s="42" t="s">
        <v>47</v>
      </c>
      <c r="E595" s="42">
        <v>32</v>
      </c>
      <c r="F595" s="42">
        <v>0</v>
      </c>
      <c r="I595" t="s">
        <v>419</v>
      </c>
      <c r="J595" t="s">
        <v>564</v>
      </c>
      <c r="K595" s="1">
        <v>0</v>
      </c>
    </row>
    <row r="596" spans="1:13" x14ac:dyDescent="0.2">
      <c r="B596" t="s">
        <v>565</v>
      </c>
      <c r="C596" s="42">
        <v>11.6</v>
      </c>
      <c r="D596" s="42" t="s">
        <v>46</v>
      </c>
      <c r="E596" s="42">
        <v>14.6</v>
      </c>
      <c r="F596" s="42">
        <v>0</v>
      </c>
      <c r="I596" t="s">
        <v>419</v>
      </c>
      <c r="J596" t="s">
        <v>565</v>
      </c>
      <c r="K596" s="1">
        <v>0.1973215205306823</v>
      </c>
    </row>
    <row r="597" spans="1:13" x14ac:dyDescent="0.2">
      <c r="B597" t="s">
        <v>566</v>
      </c>
      <c r="C597" s="42">
        <v>20</v>
      </c>
      <c r="D597" s="42" t="s">
        <v>46</v>
      </c>
      <c r="E597" s="42">
        <v>31.2</v>
      </c>
      <c r="F597" s="42">
        <v>6</v>
      </c>
      <c r="I597" t="s">
        <v>419</v>
      </c>
      <c r="J597" t="s">
        <v>566</v>
      </c>
      <c r="K597" s="1">
        <v>0.50536988924026216</v>
      </c>
    </row>
    <row r="598" spans="1:13" x14ac:dyDescent="0.2">
      <c r="B598" t="s">
        <v>567</v>
      </c>
      <c r="C598" s="42">
        <v>12</v>
      </c>
      <c r="D598" s="42" t="s">
        <v>46</v>
      </c>
      <c r="E598" s="42">
        <v>26.6</v>
      </c>
      <c r="F598" s="42">
        <v>3</v>
      </c>
      <c r="I598" t="s">
        <v>419</v>
      </c>
      <c r="J598" t="s">
        <v>567</v>
      </c>
      <c r="K598" s="1">
        <v>0.65590921894491172</v>
      </c>
    </row>
    <row r="599" spans="1:13" x14ac:dyDescent="0.2">
      <c r="B599" t="s">
        <v>568</v>
      </c>
      <c r="C599" s="42">
        <v>19.3</v>
      </c>
      <c r="D599" s="42" t="s">
        <v>47</v>
      </c>
      <c r="E599" s="42">
        <v>23.7</v>
      </c>
      <c r="F599" s="42">
        <v>5</v>
      </c>
      <c r="I599" t="s">
        <v>419</v>
      </c>
      <c r="J599" t="s">
        <v>568</v>
      </c>
      <c r="K599" s="1">
        <v>0.58418063070613735</v>
      </c>
    </row>
    <row r="600" spans="1:13" x14ac:dyDescent="0.2">
      <c r="K600" s="1"/>
    </row>
    <row r="604" spans="1:13" ht="24" x14ac:dyDescent="0.3">
      <c r="A604" s="26" t="s">
        <v>590</v>
      </c>
    </row>
    <row r="605" spans="1:13" x14ac:dyDescent="0.2">
      <c r="A605" t="s">
        <v>510</v>
      </c>
      <c r="B605" t="s">
        <v>573</v>
      </c>
      <c r="C605" s="40" t="s">
        <v>505</v>
      </c>
      <c r="D605" s="40" t="s">
        <v>506</v>
      </c>
      <c r="E605" s="40" t="s">
        <v>316</v>
      </c>
      <c r="J605" t="s">
        <v>573</v>
      </c>
      <c r="K605" t="s">
        <v>588</v>
      </c>
      <c r="L605" t="s">
        <v>574</v>
      </c>
      <c r="M605" s="1" t="s">
        <v>591</v>
      </c>
    </row>
    <row r="606" spans="1:13" x14ac:dyDescent="0.2">
      <c r="B606" t="s">
        <v>511</v>
      </c>
      <c r="C606" s="42">
        <v>26.7</v>
      </c>
      <c r="D606" s="42" t="s">
        <v>47</v>
      </c>
      <c r="E606" s="42">
        <v>20.100000000000001</v>
      </c>
      <c r="I606" t="s">
        <v>510</v>
      </c>
      <c r="J606" t="s">
        <v>511</v>
      </c>
      <c r="K606">
        <v>1.9731347596448991</v>
      </c>
      <c r="L606">
        <v>82.42</v>
      </c>
      <c r="M606">
        <f>K606*L606/100</f>
        <v>1.6262576688993258</v>
      </c>
    </row>
    <row r="607" spans="1:13" x14ac:dyDescent="0.2">
      <c r="B607" t="s">
        <v>512</v>
      </c>
      <c r="C607" s="42">
        <v>22.1</v>
      </c>
      <c r="D607" s="42" t="s">
        <v>47</v>
      </c>
      <c r="E607" s="42">
        <v>23.9</v>
      </c>
      <c r="I607" t="s">
        <v>510</v>
      </c>
      <c r="J607" t="s">
        <v>512</v>
      </c>
      <c r="K607">
        <v>2.0530384644633926</v>
      </c>
      <c r="L607">
        <v>79.400000000000006</v>
      </c>
      <c r="M607">
        <f t="shared" ref="M607:M625" si="16">K607*L607/100</f>
        <v>1.6301125407839339</v>
      </c>
    </row>
    <row r="608" spans="1:13" x14ac:dyDescent="0.2">
      <c r="B608" t="s">
        <v>513</v>
      </c>
      <c r="C608" s="42">
        <v>18.600000000000001</v>
      </c>
      <c r="D608" s="42" t="s">
        <v>47</v>
      </c>
      <c r="E608" s="42">
        <v>20.93</v>
      </c>
      <c r="I608" t="s">
        <v>510</v>
      </c>
      <c r="J608" t="s">
        <v>513</v>
      </c>
      <c r="K608">
        <v>0.72054075837044762</v>
      </c>
      <c r="L608" s="81">
        <v>65.849999999999994</v>
      </c>
      <c r="M608">
        <f t="shared" si="16"/>
        <v>0.47447608938693975</v>
      </c>
    </row>
    <row r="609" spans="2:13" x14ac:dyDescent="0.2">
      <c r="B609" t="s">
        <v>514</v>
      </c>
      <c r="C609" s="42">
        <v>11.5</v>
      </c>
      <c r="D609" s="42" t="s">
        <v>47</v>
      </c>
      <c r="E609" s="42">
        <v>15.4</v>
      </c>
      <c r="I609" t="s">
        <v>510</v>
      </c>
      <c r="J609" t="s">
        <v>514</v>
      </c>
      <c r="K609">
        <v>0.76631919019502792</v>
      </c>
      <c r="L609" s="81">
        <v>38.83</v>
      </c>
      <c r="M609">
        <f t="shared" si="16"/>
        <v>0.29756174155272935</v>
      </c>
    </row>
    <row r="610" spans="2:13" x14ac:dyDescent="0.2">
      <c r="B610" t="s">
        <v>515</v>
      </c>
      <c r="C610" s="42">
        <v>13</v>
      </c>
      <c r="D610" s="42" t="s">
        <v>47</v>
      </c>
      <c r="E610" s="42">
        <v>35.799999999999997</v>
      </c>
      <c r="I610" t="s">
        <v>510</v>
      </c>
      <c r="J610" t="s">
        <v>515</v>
      </c>
      <c r="K610">
        <v>0.92827202471122827</v>
      </c>
      <c r="L610" s="81">
        <v>77.930000000000007</v>
      </c>
      <c r="M610">
        <f t="shared" si="16"/>
        <v>0.72340238885746033</v>
      </c>
    </row>
    <row r="611" spans="2:13" x14ac:dyDescent="0.2">
      <c r="B611" t="s">
        <v>516</v>
      </c>
      <c r="C611" s="42">
        <v>24.2</v>
      </c>
      <c r="D611" s="42" t="s">
        <v>47</v>
      </c>
      <c r="E611" s="42">
        <v>24.8</v>
      </c>
      <c r="I611" t="s">
        <v>510</v>
      </c>
      <c r="J611" t="s">
        <v>516</v>
      </c>
      <c r="K611">
        <v>2.3871134945562971</v>
      </c>
      <c r="L611" s="81">
        <v>108.92</v>
      </c>
      <c r="M611">
        <f t="shared" si="16"/>
        <v>2.6000440182707187</v>
      </c>
    </row>
    <row r="612" spans="2:13" x14ac:dyDescent="0.2">
      <c r="B612" t="s">
        <v>518</v>
      </c>
      <c r="C612" s="42">
        <v>22</v>
      </c>
      <c r="D612" s="42" t="s">
        <v>47</v>
      </c>
      <c r="E612" s="42">
        <v>26</v>
      </c>
      <c r="I612" t="s">
        <v>510</v>
      </c>
      <c r="J612" t="s">
        <v>518</v>
      </c>
      <c r="K612">
        <v>1.2935405163004787</v>
      </c>
      <c r="L612" s="81">
        <v>104.36</v>
      </c>
      <c r="M612">
        <f t="shared" si="16"/>
        <v>1.3499388828111796</v>
      </c>
    </row>
    <row r="613" spans="2:13" x14ac:dyDescent="0.2">
      <c r="B613" t="s">
        <v>519</v>
      </c>
      <c r="C613" s="42">
        <v>22.7</v>
      </c>
      <c r="D613" s="42" t="s">
        <v>47</v>
      </c>
      <c r="E613" s="42">
        <v>28.9</v>
      </c>
      <c r="I613" t="s">
        <v>510</v>
      </c>
      <c r="J613" t="s">
        <v>519</v>
      </c>
      <c r="K613">
        <v>0.53025741523798475</v>
      </c>
      <c r="L613" s="81">
        <v>81.5</v>
      </c>
      <c r="M613">
        <f t="shared" si="16"/>
        <v>0.43215979341895761</v>
      </c>
    </row>
    <row r="614" spans="2:13" x14ac:dyDescent="0.2">
      <c r="B614" t="s">
        <v>520</v>
      </c>
      <c r="C614" s="42">
        <v>31</v>
      </c>
      <c r="D614" s="42" t="s">
        <v>46</v>
      </c>
      <c r="E614" s="42">
        <v>26.9</v>
      </c>
      <c r="I614" t="s">
        <v>510</v>
      </c>
      <c r="J614" t="s">
        <v>520</v>
      </c>
      <c r="K614">
        <v>0.73325021366702725</v>
      </c>
      <c r="L614" s="81">
        <v>45.6</v>
      </c>
      <c r="M614">
        <f t="shared" si="16"/>
        <v>0.33436209743216444</v>
      </c>
    </row>
    <row r="615" spans="2:13" x14ac:dyDescent="0.2">
      <c r="B615" t="s">
        <v>521</v>
      </c>
      <c r="C615" s="42">
        <v>58</v>
      </c>
      <c r="D615" s="42" t="s">
        <v>47</v>
      </c>
      <c r="E615" s="42">
        <v>22.51</v>
      </c>
      <c r="I615" t="s">
        <v>510</v>
      </c>
      <c r="J615" t="s">
        <v>521</v>
      </c>
      <c r="K615">
        <v>0.89156525181776092</v>
      </c>
      <c r="L615" s="81">
        <v>85.84</v>
      </c>
      <c r="M615">
        <f t="shared" si="16"/>
        <v>0.76531961216036604</v>
      </c>
    </row>
    <row r="616" spans="2:13" x14ac:dyDescent="0.2">
      <c r="B616" t="s">
        <v>522</v>
      </c>
      <c r="C616" s="42">
        <v>17.579999999999998</v>
      </c>
      <c r="D616" s="42" t="s">
        <v>46</v>
      </c>
      <c r="E616" s="42">
        <v>24</v>
      </c>
      <c r="I616" t="s">
        <v>510</v>
      </c>
      <c r="J616" t="s">
        <v>522</v>
      </c>
      <c r="K616">
        <v>1.3857492087406005</v>
      </c>
      <c r="L616" s="81">
        <v>80.78</v>
      </c>
      <c r="M616">
        <f t="shared" si="16"/>
        <v>1.1194082108206571</v>
      </c>
    </row>
    <row r="617" spans="2:13" x14ac:dyDescent="0.2">
      <c r="B617" t="s">
        <v>524</v>
      </c>
      <c r="C617" s="42">
        <v>13.8</v>
      </c>
      <c r="D617" s="42" t="s">
        <v>47</v>
      </c>
      <c r="E617" s="42">
        <v>23.1</v>
      </c>
      <c r="I617" t="s">
        <v>510</v>
      </c>
      <c r="J617" t="s">
        <v>524</v>
      </c>
      <c r="K617">
        <v>0.75669677209479991</v>
      </c>
      <c r="L617" s="81">
        <v>68.97</v>
      </c>
      <c r="M617">
        <f t="shared" si="16"/>
        <v>0.52189376371378349</v>
      </c>
    </row>
    <row r="618" spans="2:13" x14ac:dyDescent="0.2">
      <c r="B618" t="s">
        <v>525</v>
      </c>
      <c r="C618" s="42">
        <v>27</v>
      </c>
      <c r="D618" s="42" t="s">
        <v>47</v>
      </c>
      <c r="E618" s="42">
        <v>29.1</v>
      </c>
      <c r="I618" t="s">
        <v>510</v>
      </c>
      <c r="J618" t="s">
        <v>525</v>
      </c>
      <c r="K618">
        <v>1.2736321586286703</v>
      </c>
      <c r="L618" s="81">
        <v>72.680000000000007</v>
      </c>
      <c r="M618">
        <f t="shared" si="16"/>
        <v>0.92567585289131771</v>
      </c>
    </row>
    <row r="619" spans="2:13" x14ac:dyDescent="0.2">
      <c r="B619" t="s">
        <v>526</v>
      </c>
      <c r="C619" s="42">
        <v>17.25</v>
      </c>
      <c r="D619" s="42" t="s">
        <v>47</v>
      </c>
      <c r="E619" s="42">
        <v>20.6</v>
      </c>
      <c r="I619" t="s">
        <v>510</v>
      </c>
      <c r="J619" t="s">
        <v>526</v>
      </c>
      <c r="K619">
        <v>2.0767653147837444</v>
      </c>
      <c r="L619" s="81">
        <v>64.09</v>
      </c>
      <c r="M619">
        <f t="shared" si="16"/>
        <v>1.3309988902449019</v>
      </c>
    </row>
    <row r="620" spans="2:13" x14ac:dyDescent="0.2">
      <c r="B620" t="s">
        <v>527</v>
      </c>
      <c r="C620" s="42">
        <v>17</v>
      </c>
      <c r="D620" s="42" t="s">
        <v>46</v>
      </c>
      <c r="E620" s="42">
        <v>26.4</v>
      </c>
      <c r="I620" t="s">
        <v>510</v>
      </c>
      <c r="J620" t="s">
        <v>527</v>
      </c>
      <c r="K620">
        <v>1.0062529426646944</v>
      </c>
      <c r="L620" s="81">
        <v>60.4</v>
      </c>
      <c r="M620">
        <f t="shared" si="16"/>
        <v>0.60777677736947544</v>
      </c>
    </row>
    <row r="621" spans="2:13" x14ac:dyDescent="0.2">
      <c r="B621" t="s">
        <v>528</v>
      </c>
      <c r="C621" s="42">
        <v>13.52</v>
      </c>
      <c r="D621" s="42" t="s">
        <v>46</v>
      </c>
      <c r="E621" s="42">
        <v>15.2</v>
      </c>
      <c r="I621" t="s">
        <v>510</v>
      </c>
      <c r="J621" t="s">
        <v>528</v>
      </c>
      <c r="K621">
        <v>0.47502942184111924</v>
      </c>
      <c r="L621" s="81">
        <v>59.29</v>
      </c>
      <c r="M621">
        <f t="shared" si="16"/>
        <v>0.28164494420959957</v>
      </c>
    </row>
    <row r="622" spans="2:13" x14ac:dyDescent="0.2">
      <c r="B622" t="s">
        <v>529</v>
      </c>
      <c r="C622" s="42">
        <v>18.690000000000001</v>
      </c>
      <c r="D622" s="42" t="s">
        <v>46</v>
      </c>
      <c r="E622" s="42">
        <v>20</v>
      </c>
      <c r="I622" t="s">
        <v>510</v>
      </c>
      <c r="J622" t="s">
        <v>529</v>
      </c>
      <c r="K622">
        <v>0.86751386263404318</v>
      </c>
      <c r="L622" s="81">
        <v>57.64</v>
      </c>
      <c r="M622">
        <f t="shared" si="16"/>
        <v>0.50003499042226252</v>
      </c>
    </row>
    <row r="623" spans="2:13" x14ac:dyDescent="0.2">
      <c r="B623" t="s">
        <v>530</v>
      </c>
      <c r="C623" s="42">
        <v>12.85</v>
      </c>
      <c r="D623" s="42" t="s">
        <v>47</v>
      </c>
      <c r="E623" s="42">
        <v>15.8</v>
      </c>
      <c r="I623" t="s">
        <v>510</v>
      </c>
      <c r="J623" t="s">
        <v>530</v>
      </c>
      <c r="K623">
        <v>0.4565036073315652</v>
      </c>
      <c r="L623" s="81">
        <v>52.26</v>
      </c>
      <c r="M623">
        <f t="shared" si="16"/>
        <v>0.23856878519147595</v>
      </c>
    </row>
    <row r="624" spans="2:13" x14ac:dyDescent="0.2">
      <c r="B624" t="s">
        <v>532</v>
      </c>
      <c r="C624" s="42">
        <v>18.84</v>
      </c>
      <c r="D624" s="42" t="s">
        <v>47</v>
      </c>
      <c r="E624" s="42">
        <v>17.7</v>
      </c>
      <c r="I624" t="s">
        <v>510</v>
      </c>
      <c r="J624" t="s">
        <v>532</v>
      </c>
      <c r="K624">
        <v>1.3258758358867331</v>
      </c>
      <c r="L624" s="81">
        <v>53.77</v>
      </c>
      <c r="M624">
        <f t="shared" si="16"/>
        <v>0.71292343695629645</v>
      </c>
    </row>
    <row r="625" spans="1:13" x14ac:dyDescent="0.2">
      <c r="B625" t="s">
        <v>533</v>
      </c>
      <c r="C625" s="42">
        <v>20</v>
      </c>
      <c r="D625" s="42" t="s">
        <v>46</v>
      </c>
      <c r="E625" s="42">
        <v>25.6</v>
      </c>
      <c r="I625" t="s">
        <v>510</v>
      </c>
      <c r="J625" t="s">
        <v>533</v>
      </c>
      <c r="K625">
        <v>9.3251342166883869E-2</v>
      </c>
      <c r="L625" s="81">
        <v>49.86</v>
      </c>
      <c r="M625">
        <f t="shared" si="16"/>
        <v>4.6495119204408297E-2</v>
      </c>
    </row>
    <row r="628" spans="1:13" x14ac:dyDescent="0.2">
      <c r="A628" t="s">
        <v>234</v>
      </c>
      <c r="B628" t="s">
        <v>463</v>
      </c>
      <c r="C628" s="40" t="s">
        <v>505</v>
      </c>
      <c r="D628" s="40" t="s">
        <v>506</v>
      </c>
      <c r="E628" s="40" t="s">
        <v>316</v>
      </c>
      <c r="F628" s="40" t="s">
        <v>375</v>
      </c>
      <c r="J628" t="s">
        <v>463</v>
      </c>
      <c r="K628" t="s">
        <v>588</v>
      </c>
      <c r="L628" t="s">
        <v>574</v>
      </c>
      <c r="M628" s="1" t="s">
        <v>591</v>
      </c>
    </row>
    <row r="629" spans="1:13" x14ac:dyDescent="0.2">
      <c r="B629" t="s">
        <v>535</v>
      </c>
      <c r="C629" s="42">
        <v>57</v>
      </c>
      <c r="D629" s="42" t="s">
        <v>47</v>
      </c>
      <c r="E629" s="42">
        <v>32.299999999999997</v>
      </c>
      <c r="F629" s="42">
        <v>10</v>
      </c>
      <c r="I629" t="s">
        <v>234</v>
      </c>
      <c r="J629" t="s">
        <v>535</v>
      </c>
      <c r="K629">
        <v>1.1351446751420073</v>
      </c>
      <c r="L629" s="82">
        <v>189.6</v>
      </c>
      <c r="M629">
        <f>K629*L629/100</f>
        <v>2.1522343040692458</v>
      </c>
    </row>
    <row r="630" spans="1:13" x14ac:dyDescent="0.2">
      <c r="B630" t="s">
        <v>537</v>
      </c>
      <c r="C630" s="42">
        <v>20</v>
      </c>
      <c r="D630" s="42" t="s">
        <v>47</v>
      </c>
      <c r="E630" s="42">
        <v>37.799999999999997</v>
      </c>
      <c r="I630" t="s">
        <v>234</v>
      </c>
      <c r="J630" t="s">
        <v>537</v>
      </c>
      <c r="K630">
        <v>1.0782410753952731</v>
      </c>
      <c r="L630" s="82">
        <v>79.33</v>
      </c>
      <c r="M630">
        <f t="shared" ref="M630:M642" si="17">K630*L630/100</f>
        <v>0.85536864511107014</v>
      </c>
    </row>
    <row r="631" spans="1:13" x14ac:dyDescent="0.2">
      <c r="B631" t="s">
        <v>538</v>
      </c>
      <c r="C631" s="42">
        <v>55</v>
      </c>
      <c r="D631" s="42" t="s">
        <v>47</v>
      </c>
      <c r="E631" s="42">
        <v>29.4</v>
      </c>
      <c r="F631" s="42">
        <v>6</v>
      </c>
      <c r="I631" t="s">
        <v>234</v>
      </c>
      <c r="J631" t="s">
        <v>538</v>
      </c>
      <c r="K631">
        <v>0.9684624704637711</v>
      </c>
      <c r="L631" s="81">
        <v>104.16</v>
      </c>
      <c r="M631">
        <f t="shared" si="17"/>
        <v>1.0087505092350639</v>
      </c>
    </row>
    <row r="632" spans="1:13" x14ac:dyDescent="0.2">
      <c r="B632" t="s">
        <v>539</v>
      </c>
      <c r="C632" s="42">
        <v>47</v>
      </c>
      <c r="D632" s="42" t="s">
        <v>47</v>
      </c>
      <c r="E632" s="42">
        <v>28.1</v>
      </c>
      <c r="F632" s="42">
        <v>10</v>
      </c>
      <c r="I632" t="s">
        <v>234</v>
      </c>
      <c r="J632" t="s">
        <v>539</v>
      </c>
      <c r="K632">
        <v>1.2576098689062969</v>
      </c>
      <c r="L632" s="82">
        <v>58.86</v>
      </c>
      <c r="M632">
        <f t="shared" si="17"/>
        <v>0.7402291688382463</v>
      </c>
    </row>
    <row r="633" spans="1:13" x14ac:dyDescent="0.2">
      <c r="B633" t="s">
        <v>540</v>
      </c>
      <c r="C633" s="42">
        <v>33.200000000000003</v>
      </c>
      <c r="D633" s="42" t="s">
        <v>47</v>
      </c>
      <c r="E633" s="42">
        <v>30.2</v>
      </c>
      <c r="F633" s="42">
        <v>17</v>
      </c>
      <c r="I633" t="s">
        <v>234</v>
      </c>
      <c r="J633" t="s">
        <v>540</v>
      </c>
      <c r="K633">
        <v>0.52471727571666837</v>
      </c>
      <c r="L633" s="81">
        <v>48.5</v>
      </c>
      <c r="M633">
        <f t="shared" si="17"/>
        <v>0.25448787872258416</v>
      </c>
    </row>
    <row r="634" spans="1:13" x14ac:dyDescent="0.2">
      <c r="B634" t="s">
        <v>541</v>
      </c>
      <c r="C634" s="42">
        <v>42.8</v>
      </c>
      <c r="D634" s="42" t="s">
        <v>47</v>
      </c>
      <c r="E634" s="42">
        <v>31</v>
      </c>
      <c r="F634" s="42">
        <v>2</v>
      </c>
      <c r="I634" t="s">
        <v>234</v>
      </c>
      <c r="J634" t="s">
        <v>541</v>
      </c>
      <c r="K634">
        <v>1.7703877329967561</v>
      </c>
      <c r="L634" s="81">
        <v>100</v>
      </c>
      <c r="M634">
        <f t="shared" si="17"/>
        <v>1.7703877329967559</v>
      </c>
    </row>
    <row r="635" spans="1:13" x14ac:dyDescent="0.2">
      <c r="B635" t="s">
        <v>542</v>
      </c>
      <c r="C635" s="42">
        <v>39.299999999999997</v>
      </c>
      <c r="D635" s="42" t="s">
        <v>46</v>
      </c>
      <c r="E635" s="42">
        <v>29.1</v>
      </c>
      <c r="F635" s="42">
        <v>16</v>
      </c>
      <c r="I635" t="s">
        <v>234</v>
      </c>
      <c r="J635" t="s">
        <v>542</v>
      </c>
      <c r="K635">
        <v>2.7673390282876578</v>
      </c>
      <c r="L635" s="81">
        <v>66.2</v>
      </c>
      <c r="M635">
        <f t="shared" si="17"/>
        <v>1.8319784367264296</v>
      </c>
    </row>
    <row r="636" spans="1:13" x14ac:dyDescent="0.2">
      <c r="B636" t="s">
        <v>543</v>
      </c>
      <c r="C636" s="42">
        <v>48.5</v>
      </c>
      <c r="D636" s="42" t="s">
        <v>46</v>
      </c>
      <c r="E636" s="42">
        <v>36.1</v>
      </c>
      <c r="F636" s="42">
        <v>26</v>
      </c>
      <c r="I636" t="s">
        <v>234</v>
      </c>
      <c r="J636" t="s">
        <v>543</v>
      </c>
      <c r="K636">
        <v>2.3753743106746588</v>
      </c>
      <c r="L636" s="81">
        <v>133.69999999999999</v>
      </c>
      <c r="M636">
        <f t="shared" si="17"/>
        <v>3.1758754533720186</v>
      </c>
    </row>
    <row r="637" spans="1:13" x14ac:dyDescent="0.2">
      <c r="B637" t="s">
        <v>544</v>
      </c>
      <c r="C637" s="42">
        <v>47.4</v>
      </c>
      <c r="D637" s="42" t="s">
        <v>47</v>
      </c>
      <c r="E637" s="42">
        <v>29.5</v>
      </c>
      <c r="F637" s="42">
        <v>13</v>
      </c>
      <c r="I637" t="s">
        <v>234</v>
      </c>
      <c r="J637" t="s">
        <v>544</v>
      </c>
      <c r="K637">
        <v>3.0026047507644034</v>
      </c>
      <c r="L637" s="81">
        <v>57.1</v>
      </c>
      <c r="M637">
        <f t="shared" si="17"/>
        <v>1.7144873126864744</v>
      </c>
    </row>
    <row r="638" spans="1:13" x14ac:dyDescent="0.2">
      <c r="B638" t="s">
        <v>545</v>
      </c>
      <c r="C638" s="42">
        <v>57</v>
      </c>
      <c r="D638" s="42" t="s">
        <v>46</v>
      </c>
      <c r="E638" s="42">
        <v>29.6</v>
      </c>
      <c r="F638" s="42">
        <v>10</v>
      </c>
      <c r="I638" t="s">
        <v>234</v>
      </c>
      <c r="J638" t="s">
        <v>545</v>
      </c>
      <c r="K638">
        <v>4.2702416268151007</v>
      </c>
      <c r="L638" s="81">
        <v>72.290000000000006</v>
      </c>
      <c r="M638">
        <f t="shared" si="17"/>
        <v>3.0869576720246363</v>
      </c>
    </row>
    <row r="639" spans="1:13" x14ac:dyDescent="0.2">
      <c r="B639" t="s">
        <v>546</v>
      </c>
      <c r="C639" s="42">
        <v>48</v>
      </c>
      <c r="D639" s="42" t="s">
        <v>47</v>
      </c>
      <c r="E639" s="42">
        <v>29.5</v>
      </c>
      <c r="F639" s="42">
        <v>10</v>
      </c>
      <c r="I639" t="s">
        <v>234</v>
      </c>
      <c r="J639" t="s">
        <v>546</v>
      </c>
      <c r="K639">
        <v>0.74537239500981356</v>
      </c>
      <c r="L639" s="81">
        <v>74.44</v>
      </c>
      <c r="M639">
        <f t="shared" si="17"/>
        <v>0.5548552108453052</v>
      </c>
    </row>
    <row r="640" spans="1:13" x14ac:dyDescent="0.2">
      <c r="B640" t="s">
        <v>547</v>
      </c>
      <c r="C640" s="42">
        <v>56</v>
      </c>
      <c r="D640" s="42" t="s">
        <v>46</v>
      </c>
      <c r="E640" s="42">
        <v>28.1</v>
      </c>
      <c r="F640" s="42">
        <v>17</v>
      </c>
      <c r="I640" t="s">
        <v>234</v>
      </c>
      <c r="J640" t="s">
        <v>547</v>
      </c>
      <c r="K640">
        <v>2.7895926438365284</v>
      </c>
      <c r="L640" s="81">
        <v>111.48</v>
      </c>
      <c r="M640">
        <f t="shared" si="17"/>
        <v>3.1098378793489623</v>
      </c>
    </row>
    <row r="641" spans="1:13" x14ac:dyDescent="0.2">
      <c r="B641" t="s">
        <v>548</v>
      </c>
      <c r="C641" s="42">
        <v>13</v>
      </c>
      <c r="D641" s="42" t="s">
        <v>46</v>
      </c>
      <c r="E641" s="42">
        <v>34.1</v>
      </c>
      <c r="F641" s="42">
        <v>1</v>
      </c>
      <c r="I641" t="s">
        <v>234</v>
      </c>
      <c r="J641" t="s">
        <v>548</v>
      </c>
      <c r="K641">
        <v>0.81804538528752957</v>
      </c>
      <c r="L641" s="82">
        <v>71.19</v>
      </c>
      <c r="M641">
        <f t="shared" si="17"/>
        <v>0.58236650978619231</v>
      </c>
    </row>
    <row r="642" spans="1:13" x14ac:dyDescent="0.2">
      <c r="B642" t="s">
        <v>549</v>
      </c>
      <c r="C642" s="42">
        <v>53</v>
      </c>
      <c r="D642" s="42" t="s">
        <v>47</v>
      </c>
      <c r="E642" s="42">
        <v>29.6</v>
      </c>
      <c r="F642" s="42">
        <v>20</v>
      </c>
      <c r="I642" t="s">
        <v>234</v>
      </c>
      <c r="J642" t="s">
        <v>549</v>
      </c>
      <c r="K642">
        <v>3.143335610410718</v>
      </c>
      <c r="L642" s="81">
        <v>114.1</v>
      </c>
      <c r="M642">
        <f t="shared" si="17"/>
        <v>3.586545931478629</v>
      </c>
    </row>
    <row r="645" spans="1:13" x14ac:dyDescent="0.2">
      <c r="A645" t="s">
        <v>419</v>
      </c>
      <c r="B645" t="s">
        <v>575</v>
      </c>
      <c r="C645" s="40" t="s">
        <v>505</v>
      </c>
      <c r="D645" s="40" t="s">
        <v>506</v>
      </c>
      <c r="E645" s="40" t="s">
        <v>316</v>
      </c>
      <c r="F645" s="40" t="s">
        <v>375</v>
      </c>
      <c r="J645" t="s">
        <v>575</v>
      </c>
      <c r="K645" t="s">
        <v>588</v>
      </c>
      <c r="L645" t="s">
        <v>574</v>
      </c>
      <c r="M645" s="1" t="s">
        <v>591</v>
      </c>
    </row>
    <row r="646" spans="1:13" x14ac:dyDescent="0.2">
      <c r="B646" t="s">
        <v>551</v>
      </c>
      <c r="C646" s="42">
        <v>18.760000000000002</v>
      </c>
      <c r="D646" s="42" t="s">
        <v>46</v>
      </c>
      <c r="E646" s="42">
        <v>25.03</v>
      </c>
      <c r="F646" s="42">
        <v>2</v>
      </c>
      <c r="I646" t="s">
        <v>419</v>
      </c>
      <c r="J646" t="s">
        <v>551</v>
      </c>
      <c r="K646">
        <v>2.109980782050016</v>
      </c>
      <c r="L646">
        <v>39</v>
      </c>
      <c r="M646">
        <f t="shared" ref="M646:M661" si="18">K646*L646/100</f>
        <v>0.82289250499950628</v>
      </c>
    </row>
    <row r="647" spans="1:13" x14ac:dyDescent="0.2">
      <c r="B647" t="s">
        <v>552</v>
      </c>
      <c r="C647" s="42">
        <v>28.7</v>
      </c>
      <c r="D647" s="42" t="s">
        <v>46</v>
      </c>
      <c r="E647" s="42">
        <v>23.4</v>
      </c>
      <c r="F647" s="42">
        <v>12</v>
      </c>
      <c r="I647" t="s">
        <v>419</v>
      </c>
      <c r="J647" t="s">
        <v>552</v>
      </c>
      <c r="K647">
        <v>2.7833302520503849</v>
      </c>
      <c r="L647" s="81">
        <v>42.2</v>
      </c>
      <c r="M647">
        <f t="shared" si="18"/>
        <v>1.1745653663652624</v>
      </c>
    </row>
    <row r="648" spans="1:13" x14ac:dyDescent="0.2">
      <c r="B648" t="s">
        <v>553</v>
      </c>
      <c r="C648" s="42">
        <v>22.6</v>
      </c>
      <c r="D648" s="42" t="s">
        <v>46</v>
      </c>
      <c r="E648" s="42">
        <v>21.6</v>
      </c>
      <c r="F648" s="42">
        <v>7</v>
      </c>
      <c r="I648" t="s">
        <v>419</v>
      </c>
      <c r="J648" t="s">
        <v>553</v>
      </c>
      <c r="K648">
        <v>2.3550754307963557</v>
      </c>
      <c r="L648">
        <v>41.6</v>
      </c>
      <c r="M648">
        <f t="shared" si="18"/>
        <v>0.97971137921128404</v>
      </c>
    </row>
    <row r="649" spans="1:13" x14ac:dyDescent="0.2">
      <c r="B649" t="s">
        <v>554</v>
      </c>
      <c r="C649" s="42">
        <v>13</v>
      </c>
      <c r="D649" s="42" t="s">
        <v>47</v>
      </c>
      <c r="E649" s="42">
        <v>17.36</v>
      </c>
      <c r="F649" s="42">
        <v>0</v>
      </c>
      <c r="I649" t="s">
        <v>419</v>
      </c>
      <c r="J649" t="s">
        <v>554</v>
      </c>
      <c r="K649">
        <v>1.7759543652412271</v>
      </c>
      <c r="L649" s="81">
        <v>30.35</v>
      </c>
      <c r="M649">
        <f t="shared" si="18"/>
        <v>0.53900214985071249</v>
      </c>
    </row>
    <row r="650" spans="1:13" x14ac:dyDescent="0.2">
      <c r="B650" t="s">
        <v>555</v>
      </c>
      <c r="C650" s="42">
        <v>11</v>
      </c>
      <c r="D650" s="42" t="s">
        <v>47</v>
      </c>
      <c r="E650" s="42">
        <v>12.85</v>
      </c>
      <c r="F650" s="42">
        <v>8</v>
      </c>
      <c r="I650" t="s">
        <v>419</v>
      </c>
      <c r="J650" t="s">
        <v>555</v>
      </c>
      <c r="K650">
        <v>1.4060508651984076</v>
      </c>
      <c r="L650" s="81">
        <v>18.48</v>
      </c>
      <c r="M650">
        <f t="shared" si="18"/>
        <v>0.25983819988866574</v>
      </c>
    </row>
    <row r="651" spans="1:13" x14ac:dyDescent="0.2">
      <c r="B651" t="s">
        <v>556</v>
      </c>
      <c r="C651" s="42">
        <v>39.01</v>
      </c>
      <c r="D651" s="42" t="s">
        <v>46</v>
      </c>
      <c r="E651" s="42">
        <v>35</v>
      </c>
      <c r="F651" s="42">
        <v>10</v>
      </c>
      <c r="I651" t="s">
        <v>419</v>
      </c>
      <c r="J651" t="s">
        <v>556</v>
      </c>
      <c r="K651">
        <v>2.5494922550516841</v>
      </c>
      <c r="L651" s="81">
        <v>39.93</v>
      </c>
      <c r="M651">
        <f t="shared" si="18"/>
        <v>1.0180122574421373</v>
      </c>
    </row>
    <row r="652" spans="1:13" x14ac:dyDescent="0.2">
      <c r="B652" t="s">
        <v>557</v>
      </c>
      <c r="C652" s="42">
        <v>26</v>
      </c>
      <c r="D652" s="42" t="s">
        <v>47</v>
      </c>
      <c r="E652" s="42">
        <v>21.8</v>
      </c>
      <c r="F652" s="42">
        <v>15</v>
      </c>
      <c r="I652" t="s">
        <v>419</v>
      </c>
      <c r="J652" t="s">
        <v>557</v>
      </c>
      <c r="K652">
        <v>2.0114861053856039</v>
      </c>
      <c r="L652" s="81">
        <v>26.41</v>
      </c>
      <c r="M652">
        <f t="shared" si="18"/>
        <v>0.53123348043233798</v>
      </c>
    </row>
    <row r="653" spans="1:13" x14ac:dyDescent="0.2">
      <c r="B653" t="s">
        <v>558</v>
      </c>
      <c r="C653" s="42">
        <v>12.5</v>
      </c>
      <c r="D653" s="42" t="s">
        <v>46</v>
      </c>
      <c r="E653" s="42">
        <v>16.600000000000001</v>
      </c>
      <c r="F653" s="42">
        <v>2</v>
      </c>
      <c r="I653" t="s">
        <v>419</v>
      </c>
      <c r="J653" t="s">
        <v>558</v>
      </c>
      <c r="K653">
        <v>0.39707848740816215</v>
      </c>
      <c r="L653" s="81">
        <v>22.76</v>
      </c>
      <c r="M653">
        <f t="shared" si="18"/>
        <v>9.0375063734097705E-2</v>
      </c>
    </row>
    <row r="654" spans="1:13" x14ac:dyDescent="0.2">
      <c r="B654" t="s">
        <v>559</v>
      </c>
      <c r="C654" s="42">
        <v>23.1</v>
      </c>
      <c r="D654" s="42" t="s">
        <v>47</v>
      </c>
      <c r="E654" s="42">
        <v>28.4</v>
      </c>
      <c r="F654" s="42">
        <v>0.43</v>
      </c>
      <c r="I654" t="s">
        <v>419</v>
      </c>
      <c r="J654" t="s">
        <v>559</v>
      </c>
      <c r="K654">
        <v>2.1207937444663334</v>
      </c>
      <c r="L654" s="81">
        <v>98.5</v>
      </c>
      <c r="M654">
        <f t="shared" si="18"/>
        <v>2.0889818382993384</v>
      </c>
    </row>
    <row r="655" spans="1:13" x14ac:dyDescent="0.2">
      <c r="B655" t="s">
        <v>560</v>
      </c>
      <c r="C655" s="42">
        <v>30.49</v>
      </c>
      <c r="D655" s="42" t="s">
        <v>46</v>
      </c>
      <c r="E655" s="42">
        <v>30.1</v>
      </c>
      <c r="F655" s="42">
        <v>0</v>
      </c>
      <c r="I655" t="s">
        <v>419</v>
      </c>
      <c r="J655" t="s">
        <v>560</v>
      </c>
      <c r="K655">
        <v>2.168160681949812</v>
      </c>
      <c r="L655" s="81">
        <v>84.97</v>
      </c>
      <c r="M655">
        <f t="shared" si="18"/>
        <v>1.8422861314527552</v>
      </c>
    </row>
    <row r="656" spans="1:13" x14ac:dyDescent="0.2">
      <c r="B656" t="s">
        <v>562</v>
      </c>
      <c r="C656" s="42">
        <v>14</v>
      </c>
      <c r="D656" s="42" t="s">
        <v>46</v>
      </c>
      <c r="E656" s="42">
        <v>24.3</v>
      </c>
      <c r="F656" s="42">
        <v>2</v>
      </c>
      <c r="I656" t="s">
        <v>419</v>
      </c>
      <c r="J656" t="s">
        <v>562</v>
      </c>
      <c r="K656">
        <v>0.65196887622587163</v>
      </c>
      <c r="L656" s="81">
        <v>34</v>
      </c>
      <c r="M656">
        <f t="shared" si="18"/>
        <v>0.22166941791679637</v>
      </c>
    </row>
    <row r="657" spans="1:13" x14ac:dyDescent="0.2">
      <c r="B657" t="s">
        <v>563</v>
      </c>
      <c r="C657" s="42">
        <v>21.61</v>
      </c>
      <c r="D657" s="42" t="s">
        <v>47</v>
      </c>
      <c r="E657" s="42">
        <v>29.3</v>
      </c>
      <c r="F657" s="42">
        <v>0</v>
      </c>
      <c r="I657" t="s">
        <v>419</v>
      </c>
      <c r="J657" t="s">
        <v>563</v>
      </c>
      <c r="K657">
        <v>1.4667244499457253</v>
      </c>
      <c r="L657" s="81">
        <v>51.78</v>
      </c>
      <c r="M657">
        <f t="shared" si="18"/>
        <v>0.75946992018189663</v>
      </c>
    </row>
    <row r="658" spans="1:13" x14ac:dyDescent="0.2">
      <c r="B658" t="s">
        <v>565</v>
      </c>
      <c r="C658" s="42">
        <v>11.6</v>
      </c>
      <c r="D658" s="42" t="s">
        <v>46</v>
      </c>
      <c r="E658" s="42">
        <v>14.6</v>
      </c>
      <c r="F658" s="42">
        <v>0</v>
      </c>
      <c r="I658" t="s">
        <v>419</v>
      </c>
      <c r="J658" t="s">
        <v>565</v>
      </c>
      <c r="K658">
        <v>0.57233204017103867</v>
      </c>
      <c r="L658" s="81">
        <v>34.26</v>
      </c>
      <c r="M658">
        <f t="shared" si="18"/>
        <v>0.19608095696259784</v>
      </c>
    </row>
    <row r="659" spans="1:13" x14ac:dyDescent="0.2">
      <c r="B659" t="s">
        <v>566</v>
      </c>
      <c r="C659" s="42">
        <v>20</v>
      </c>
      <c r="D659" s="42" t="s">
        <v>46</v>
      </c>
      <c r="E659" s="42">
        <v>31.2</v>
      </c>
      <c r="F659" s="42">
        <v>6</v>
      </c>
      <c r="I659" t="s">
        <v>419</v>
      </c>
      <c r="J659" t="s">
        <v>566</v>
      </c>
      <c r="K659">
        <v>1.6814046838995915</v>
      </c>
      <c r="L659" s="81">
        <v>41.03</v>
      </c>
      <c r="M659">
        <f t="shared" si="18"/>
        <v>0.68988034180400248</v>
      </c>
    </row>
    <row r="660" spans="1:13" x14ac:dyDescent="0.2">
      <c r="B660" t="s">
        <v>567</v>
      </c>
      <c r="C660" s="42">
        <v>12</v>
      </c>
      <c r="D660" s="42" t="s">
        <v>46</v>
      </c>
      <c r="E660" s="42">
        <v>26.6</v>
      </c>
      <c r="F660" s="42">
        <v>3</v>
      </c>
      <c r="I660" t="s">
        <v>419</v>
      </c>
      <c r="J660" t="s">
        <v>567</v>
      </c>
      <c r="K660">
        <v>1.182841096867939</v>
      </c>
      <c r="L660" s="81">
        <v>41.1</v>
      </c>
      <c r="M660">
        <f t="shared" si="18"/>
        <v>0.48614769081272291</v>
      </c>
    </row>
    <row r="661" spans="1:13" x14ac:dyDescent="0.2">
      <c r="B661" t="s">
        <v>568</v>
      </c>
      <c r="C661" s="42">
        <v>19.3</v>
      </c>
      <c r="D661" s="42" t="s">
        <v>47</v>
      </c>
      <c r="E661" s="42">
        <v>23.7</v>
      </c>
      <c r="F661" s="42">
        <v>5</v>
      </c>
      <c r="I661" t="s">
        <v>419</v>
      </c>
      <c r="J661" t="s">
        <v>568</v>
      </c>
      <c r="K661">
        <v>1.6942468869365348</v>
      </c>
      <c r="L661" s="81">
        <v>29.8</v>
      </c>
      <c r="M661">
        <f t="shared" si="18"/>
        <v>0.5048855723070873</v>
      </c>
    </row>
    <row r="665" spans="1:13" ht="24" x14ac:dyDescent="0.3">
      <c r="A665" s="26" t="s">
        <v>592</v>
      </c>
    </row>
    <row r="666" spans="1:13" x14ac:dyDescent="0.2">
      <c r="A666" t="s">
        <v>510</v>
      </c>
      <c r="B666" t="s">
        <v>573</v>
      </c>
      <c r="C666" s="40" t="s">
        <v>505</v>
      </c>
      <c r="D666" s="40" t="s">
        <v>506</v>
      </c>
      <c r="E666" s="40" t="s">
        <v>316</v>
      </c>
      <c r="J666" t="s">
        <v>573</v>
      </c>
      <c r="K666" t="s">
        <v>571</v>
      </c>
      <c r="L666" t="s">
        <v>574</v>
      </c>
      <c r="M666" s="1" t="s">
        <v>593</v>
      </c>
    </row>
    <row r="667" spans="1:13" x14ac:dyDescent="0.2">
      <c r="B667" t="s">
        <v>511</v>
      </c>
      <c r="C667" s="42">
        <v>26.7</v>
      </c>
      <c r="D667" s="42" t="s">
        <v>47</v>
      </c>
      <c r="E667" s="42">
        <v>20.100000000000001</v>
      </c>
      <c r="I667" t="s">
        <v>510</v>
      </c>
      <c r="J667" t="s">
        <v>511</v>
      </c>
      <c r="K667">
        <v>0.36381614621169645</v>
      </c>
      <c r="L667">
        <v>82.42</v>
      </c>
      <c r="M667">
        <f>K667*L667/100</f>
        <v>0.29985726770768023</v>
      </c>
    </row>
    <row r="668" spans="1:13" x14ac:dyDescent="0.2">
      <c r="B668" t="s">
        <v>512</v>
      </c>
      <c r="C668" s="42">
        <v>22.1</v>
      </c>
      <c r="D668" s="42" t="s">
        <v>47</v>
      </c>
      <c r="E668" s="42">
        <v>23.9</v>
      </c>
      <c r="I668" t="s">
        <v>510</v>
      </c>
      <c r="J668" t="s">
        <v>512</v>
      </c>
      <c r="K668">
        <v>0.26440237003564504</v>
      </c>
      <c r="L668">
        <v>79.400000000000006</v>
      </c>
      <c r="M668">
        <f t="shared" ref="M668:M686" si="19">K668*L668/100</f>
        <v>0.20993548180830218</v>
      </c>
    </row>
    <row r="669" spans="1:13" x14ac:dyDescent="0.2">
      <c r="B669" t="s">
        <v>513</v>
      </c>
      <c r="C669" s="42">
        <v>18.600000000000001</v>
      </c>
      <c r="D669" s="42" t="s">
        <v>47</v>
      </c>
      <c r="E669" s="42">
        <v>20.93</v>
      </c>
      <c r="I669" t="s">
        <v>510</v>
      </c>
      <c r="J669" t="s">
        <v>513</v>
      </c>
      <c r="K669">
        <v>0.29873601160512026</v>
      </c>
      <c r="L669" s="81">
        <v>65.849999999999994</v>
      </c>
      <c r="M669">
        <f t="shared" si="19"/>
        <v>0.19671766364197169</v>
      </c>
    </row>
    <row r="670" spans="1:13" x14ac:dyDescent="0.2">
      <c r="B670" t="s">
        <v>514</v>
      </c>
      <c r="C670" s="42">
        <v>11.5</v>
      </c>
      <c r="D670" s="42" t="s">
        <v>47</v>
      </c>
      <c r="E670" s="42">
        <v>15.4</v>
      </c>
      <c r="I670" t="s">
        <v>510</v>
      </c>
      <c r="J670" t="s">
        <v>514</v>
      </c>
      <c r="K670">
        <v>0.20755429504934811</v>
      </c>
      <c r="L670" s="81">
        <v>38.83</v>
      </c>
      <c r="M670">
        <f t="shared" si="19"/>
        <v>8.0593332767661868E-2</v>
      </c>
    </row>
    <row r="671" spans="1:13" x14ac:dyDescent="0.2">
      <c r="B671" t="s">
        <v>515</v>
      </c>
      <c r="C671" s="42">
        <v>13</v>
      </c>
      <c r="D671" s="42" t="s">
        <v>47</v>
      </c>
      <c r="E671" s="42">
        <v>35.799999999999997</v>
      </c>
      <c r="I671" t="s">
        <v>510</v>
      </c>
      <c r="J671" t="s">
        <v>515</v>
      </c>
      <c r="K671">
        <v>0.12094850320558193</v>
      </c>
      <c r="L671" s="81">
        <v>77.930000000000007</v>
      </c>
      <c r="M671">
        <f t="shared" si="19"/>
        <v>9.4255168548110002E-2</v>
      </c>
    </row>
    <row r="672" spans="1:13" x14ac:dyDescent="0.2">
      <c r="B672" t="s">
        <v>516</v>
      </c>
      <c r="C672" s="42">
        <v>24.2</v>
      </c>
      <c r="D672" s="42" t="s">
        <v>47</v>
      </c>
      <c r="E672" s="42">
        <v>24.8</v>
      </c>
      <c r="I672" t="s">
        <v>510</v>
      </c>
      <c r="J672" t="s">
        <v>516</v>
      </c>
      <c r="K672">
        <v>0.15234193944247082</v>
      </c>
      <c r="L672" s="81">
        <v>108.92</v>
      </c>
      <c r="M672">
        <f t="shared" si="19"/>
        <v>0.16593084044073922</v>
      </c>
    </row>
    <row r="673" spans="2:13" x14ac:dyDescent="0.2">
      <c r="B673" t="s">
        <v>518</v>
      </c>
      <c r="C673" s="42">
        <v>22</v>
      </c>
      <c r="D673" s="42" t="s">
        <v>47</v>
      </c>
      <c r="E673" s="42">
        <v>26</v>
      </c>
      <c r="I673" t="s">
        <v>510</v>
      </c>
      <c r="J673" t="s">
        <v>518</v>
      </c>
      <c r="K673">
        <v>0.39220786895196036</v>
      </c>
      <c r="L673" s="81">
        <v>104.36</v>
      </c>
      <c r="M673">
        <f t="shared" si="19"/>
        <v>0.40930813203826583</v>
      </c>
    </row>
    <row r="674" spans="2:13" x14ac:dyDescent="0.2">
      <c r="B674" t="s">
        <v>519</v>
      </c>
      <c r="C674" s="42">
        <v>22.7</v>
      </c>
      <c r="D674" s="42" t="s">
        <v>47</v>
      </c>
      <c r="E674" s="42">
        <v>28.9</v>
      </c>
      <c r="I674" t="s">
        <v>510</v>
      </c>
      <c r="J674" t="s">
        <v>519</v>
      </c>
      <c r="K674">
        <v>0.27312138373885136</v>
      </c>
      <c r="L674" s="81">
        <v>81.5</v>
      </c>
      <c r="M674">
        <f t="shared" si="19"/>
        <v>0.22259392774716386</v>
      </c>
    </row>
    <row r="675" spans="2:13" x14ac:dyDescent="0.2">
      <c r="B675" t="s">
        <v>520</v>
      </c>
      <c r="C675" s="42">
        <v>31</v>
      </c>
      <c r="D675" s="42" t="s">
        <v>46</v>
      </c>
      <c r="E675" s="42">
        <v>26.9</v>
      </c>
      <c r="I675" t="s">
        <v>510</v>
      </c>
      <c r="J675" t="s">
        <v>520</v>
      </c>
      <c r="K675">
        <v>0.47810013136594931</v>
      </c>
      <c r="L675" s="81">
        <v>45.6</v>
      </c>
      <c r="M675">
        <f t="shared" si="19"/>
        <v>0.21801365990287291</v>
      </c>
    </row>
    <row r="676" spans="2:13" x14ac:dyDescent="0.2">
      <c r="B676" t="s">
        <v>521</v>
      </c>
      <c r="C676" s="42">
        <v>58</v>
      </c>
      <c r="D676" s="42" t="s">
        <v>47</v>
      </c>
      <c r="E676" s="42">
        <v>22.51</v>
      </c>
      <c r="I676" t="s">
        <v>510</v>
      </c>
      <c r="J676" t="s">
        <v>521</v>
      </c>
      <c r="K676">
        <v>0.41261092030918334</v>
      </c>
      <c r="L676" s="81">
        <v>85.84</v>
      </c>
      <c r="M676">
        <f t="shared" si="19"/>
        <v>0.35418521399340297</v>
      </c>
    </row>
    <row r="677" spans="2:13" x14ac:dyDescent="0.2">
      <c r="B677" t="s">
        <v>522</v>
      </c>
      <c r="C677" s="42">
        <v>17.579999999999998</v>
      </c>
      <c r="D677" s="42" t="s">
        <v>46</v>
      </c>
      <c r="E677" s="42">
        <v>24</v>
      </c>
      <c r="I677" t="s">
        <v>510</v>
      </c>
      <c r="J677" t="s">
        <v>522</v>
      </c>
      <c r="K677">
        <v>0.31941605994459432</v>
      </c>
      <c r="L677" s="81">
        <v>80.78</v>
      </c>
      <c r="M677">
        <f t="shared" si="19"/>
        <v>0.25802429322324327</v>
      </c>
    </row>
    <row r="678" spans="2:13" x14ac:dyDescent="0.2">
      <c r="B678" t="s">
        <v>524</v>
      </c>
      <c r="C678" s="42">
        <v>13.8</v>
      </c>
      <c r="D678" s="42" t="s">
        <v>47</v>
      </c>
      <c r="E678" s="42">
        <v>23.1</v>
      </c>
      <c r="I678" t="s">
        <v>510</v>
      </c>
      <c r="J678" t="s">
        <v>524</v>
      </c>
      <c r="K678">
        <v>0.40118136417066669</v>
      </c>
      <c r="L678" s="81">
        <v>68.97</v>
      </c>
      <c r="M678">
        <f t="shared" si="19"/>
        <v>0.27669478686850879</v>
      </c>
    </row>
    <row r="679" spans="2:13" x14ac:dyDescent="0.2">
      <c r="B679" t="s">
        <v>525</v>
      </c>
      <c r="C679" s="42">
        <v>27</v>
      </c>
      <c r="D679" s="42" t="s">
        <v>47</v>
      </c>
      <c r="E679" s="42">
        <v>29.1</v>
      </c>
      <c r="I679" t="s">
        <v>510</v>
      </c>
      <c r="J679" t="s">
        <v>525</v>
      </c>
      <c r="K679">
        <v>0.40075918655425685</v>
      </c>
      <c r="L679" s="81">
        <v>72.680000000000007</v>
      </c>
      <c r="M679">
        <f t="shared" si="19"/>
        <v>0.29127177678763394</v>
      </c>
    </row>
    <row r="680" spans="2:13" x14ac:dyDescent="0.2">
      <c r="B680" t="s">
        <v>526</v>
      </c>
      <c r="C680" s="42">
        <v>17.25</v>
      </c>
      <c r="D680" s="42" t="s">
        <v>47</v>
      </c>
      <c r="E680" s="42">
        <v>20.6</v>
      </c>
      <c r="I680" t="s">
        <v>510</v>
      </c>
      <c r="J680" t="s">
        <v>526</v>
      </c>
      <c r="K680">
        <v>0.33275618978198762</v>
      </c>
      <c r="L680" s="81">
        <v>64.09</v>
      </c>
      <c r="M680">
        <f t="shared" si="19"/>
        <v>0.21326344203127587</v>
      </c>
    </row>
    <row r="681" spans="2:13" x14ac:dyDescent="0.2">
      <c r="B681" t="s">
        <v>527</v>
      </c>
      <c r="C681" s="42">
        <v>17</v>
      </c>
      <c r="D681" s="42" t="s">
        <v>46</v>
      </c>
      <c r="E681" s="42">
        <v>26.4</v>
      </c>
      <c r="I681" t="s">
        <v>510</v>
      </c>
      <c r="J681" t="s">
        <v>527</v>
      </c>
      <c r="K681">
        <v>0.20114600453910592</v>
      </c>
      <c r="L681" s="81">
        <v>60.4</v>
      </c>
      <c r="M681">
        <f t="shared" si="19"/>
        <v>0.12149218674161996</v>
      </c>
    </row>
    <row r="682" spans="2:13" x14ac:dyDescent="0.2">
      <c r="B682" t="s">
        <v>528</v>
      </c>
      <c r="C682" s="42">
        <v>13.52</v>
      </c>
      <c r="D682" s="42" t="s">
        <v>46</v>
      </c>
      <c r="E682" s="42">
        <v>15.2</v>
      </c>
      <c r="I682" t="s">
        <v>510</v>
      </c>
      <c r="J682" t="s">
        <v>528</v>
      </c>
      <c r="K682">
        <v>0.18881579257328329</v>
      </c>
      <c r="L682" s="81">
        <v>59.29</v>
      </c>
      <c r="M682">
        <f t="shared" si="19"/>
        <v>0.11194888341669966</v>
      </c>
    </row>
    <row r="683" spans="2:13" x14ac:dyDescent="0.2">
      <c r="B683" t="s">
        <v>529</v>
      </c>
      <c r="C683" s="42">
        <v>18.690000000000001</v>
      </c>
      <c r="D683" s="42" t="s">
        <v>46</v>
      </c>
      <c r="E683" s="42">
        <v>20</v>
      </c>
      <c r="I683" t="s">
        <v>510</v>
      </c>
      <c r="J683" t="s">
        <v>529</v>
      </c>
      <c r="K683">
        <v>0.15970405602288845</v>
      </c>
      <c r="L683" s="81">
        <v>57.64</v>
      </c>
      <c r="M683">
        <f t="shared" si="19"/>
        <v>9.2053417891592895E-2</v>
      </c>
    </row>
    <row r="684" spans="2:13" x14ac:dyDescent="0.2">
      <c r="B684" t="s">
        <v>530</v>
      </c>
      <c r="C684" s="42">
        <v>12.85</v>
      </c>
      <c r="D684" s="42" t="s">
        <v>47</v>
      </c>
      <c r="E684" s="42">
        <v>15.8</v>
      </c>
      <c r="I684" t="s">
        <v>510</v>
      </c>
      <c r="J684" t="s">
        <v>530</v>
      </c>
      <c r="K684">
        <v>0.37329644278867402</v>
      </c>
      <c r="L684" s="81">
        <v>52.26</v>
      </c>
      <c r="M684">
        <f t="shared" si="19"/>
        <v>0.19508472100136104</v>
      </c>
    </row>
    <row r="685" spans="2:13" x14ac:dyDescent="0.2">
      <c r="B685" t="s">
        <v>532</v>
      </c>
      <c r="C685" s="42">
        <v>18.84</v>
      </c>
      <c r="D685" s="42" t="s">
        <v>47</v>
      </c>
      <c r="E685" s="42">
        <v>17.7</v>
      </c>
      <c r="I685" t="s">
        <v>510</v>
      </c>
      <c r="J685" t="s">
        <v>532</v>
      </c>
      <c r="K685">
        <v>0.54481667492119379</v>
      </c>
      <c r="L685" s="81">
        <v>53.77</v>
      </c>
      <c r="M685">
        <f t="shared" si="19"/>
        <v>0.29294792610512593</v>
      </c>
    </row>
    <row r="686" spans="2:13" x14ac:dyDescent="0.2">
      <c r="B686" t="s">
        <v>533</v>
      </c>
      <c r="C686" s="42">
        <v>20</v>
      </c>
      <c r="D686" s="42" t="s">
        <v>46</v>
      </c>
      <c r="E686" s="42">
        <v>25.6</v>
      </c>
      <c r="I686" t="s">
        <v>510</v>
      </c>
      <c r="J686" t="s">
        <v>533</v>
      </c>
      <c r="K686">
        <v>0.30637219166606855</v>
      </c>
      <c r="L686" s="81">
        <v>49.86</v>
      </c>
      <c r="M686">
        <f t="shared" si="19"/>
        <v>0.15275717476470177</v>
      </c>
    </row>
    <row r="689" spans="1:13" x14ac:dyDescent="0.2">
      <c r="A689" t="s">
        <v>234</v>
      </c>
      <c r="B689" t="s">
        <v>463</v>
      </c>
      <c r="C689" s="40" t="s">
        <v>505</v>
      </c>
      <c r="D689" s="40" t="s">
        <v>506</v>
      </c>
      <c r="E689" s="40" t="s">
        <v>316</v>
      </c>
      <c r="F689" s="40" t="s">
        <v>375</v>
      </c>
      <c r="J689" t="s">
        <v>463</v>
      </c>
      <c r="K689" t="s">
        <v>571</v>
      </c>
      <c r="L689" t="s">
        <v>574</v>
      </c>
      <c r="M689" s="1" t="s">
        <v>593</v>
      </c>
    </row>
    <row r="690" spans="1:13" x14ac:dyDescent="0.2">
      <c r="B690" t="s">
        <v>535</v>
      </c>
      <c r="C690" s="42">
        <v>57</v>
      </c>
      <c r="D690" s="42" t="s">
        <v>47</v>
      </c>
      <c r="E690" s="42">
        <v>32.299999999999997</v>
      </c>
      <c r="F690" s="42">
        <v>10</v>
      </c>
      <c r="I690" t="s">
        <v>234</v>
      </c>
      <c r="J690" t="s">
        <v>535</v>
      </c>
      <c r="K690">
        <v>0.38927888657002796</v>
      </c>
      <c r="L690" s="82">
        <v>189.6</v>
      </c>
      <c r="M690">
        <f>K690*L690/100</f>
        <v>0.73807276893677298</v>
      </c>
    </row>
    <row r="691" spans="1:13" x14ac:dyDescent="0.2">
      <c r="B691" t="s">
        <v>537</v>
      </c>
      <c r="C691" s="42">
        <v>20</v>
      </c>
      <c r="D691" s="42" t="s">
        <v>47</v>
      </c>
      <c r="E691" s="42">
        <v>37.799999999999997</v>
      </c>
      <c r="I691" t="s">
        <v>234</v>
      </c>
      <c r="J691" t="s">
        <v>537</v>
      </c>
      <c r="K691">
        <v>0.32408996019825442</v>
      </c>
      <c r="L691" s="82">
        <v>79.33</v>
      </c>
      <c r="M691">
        <f t="shared" ref="M691:M703" si="20">K691*L691/100</f>
        <v>0.25710056542527521</v>
      </c>
    </row>
    <row r="692" spans="1:13" x14ac:dyDescent="0.2">
      <c r="B692" t="s">
        <v>538</v>
      </c>
      <c r="C692" s="42">
        <v>55</v>
      </c>
      <c r="D692" s="42" t="s">
        <v>47</v>
      </c>
      <c r="E692" s="42">
        <v>29.4</v>
      </c>
      <c r="F692" s="42">
        <v>6</v>
      </c>
      <c r="I692" t="s">
        <v>234</v>
      </c>
      <c r="J692" t="s">
        <v>538</v>
      </c>
      <c r="K692">
        <v>0.52900560479431524</v>
      </c>
      <c r="L692" s="81">
        <v>104.16</v>
      </c>
      <c r="M692">
        <f t="shared" si="20"/>
        <v>0.55101223795375875</v>
      </c>
    </row>
    <row r="693" spans="1:13" x14ac:dyDescent="0.2">
      <c r="B693" t="s">
        <v>539</v>
      </c>
      <c r="C693" s="42">
        <v>47</v>
      </c>
      <c r="D693" s="42" t="s">
        <v>47</v>
      </c>
      <c r="E693" s="42">
        <v>28.1</v>
      </c>
      <c r="F693" s="42">
        <v>10</v>
      </c>
      <c r="I693" t="s">
        <v>234</v>
      </c>
      <c r="J693" t="s">
        <v>539</v>
      </c>
      <c r="K693">
        <v>9.8106534174449755E-2</v>
      </c>
      <c r="L693" s="82">
        <v>58.86</v>
      </c>
      <c r="M693">
        <f t="shared" si="20"/>
        <v>5.7745506015081126E-2</v>
      </c>
    </row>
    <row r="694" spans="1:13" x14ac:dyDescent="0.2">
      <c r="B694" t="s">
        <v>540</v>
      </c>
      <c r="C694" s="42">
        <v>33.200000000000003</v>
      </c>
      <c r="D694" s="42" t="s">
        <v>47</v>
      </c>
      <c r="E694" s="42">
        <v>30.2</v>
      </c>
      <c r="F694" s="42">
        <v>17</v>
      </c>
      <c r="I694" t="s">
        <v>234</v>
      </c>
      <c r="J694" t="s">
        <v>540</v>
      </c>
      <c r="K694">
        <v>0.20695021605602557</v>
      </c>
      <c r="L694" s="81">
        <v>48.5</v>
      </c>
      <c r="M694">
        <f t="shared" si="20"/>
        <v>0.10037085478717239</v>
      </c>
    </row>
    <row r="695" spans="1:13" x14ac:dyDescent="0.2">
      <c r="B695" t="s">
        <v>541</v>
      </c>
      <c r="C695" s="42">
        <v>42.8</v>
      </c>
      <c r="D695" s="42" t="s">
        <v>47</v>
      </c>
      <c r="E695" s="42">
        <v>31</v>
      </c>
      <c r="F695" s="42">
        <v>2</v>
      </c>
      <c r="I695" t="s">
        <v>234</v>
      </c>
      <c r="J695" t="s">
        <v>541</v>
      </c>
      <c r="K695">
        <v>0.62456763020289574</v>
      </c>
      <c r="L695" s="81">
        <v>100</v>
      </c>
      <c r="M695">
        <f t="shared" si="20"/>
        <v>0.62456763020289574</v>
      </c>
    </row>
    <row r="696" spans="1:13" x14ac:dyDescent="0.2">
      <c r="B696" t="s">
        <v>542</v>
      </c>
      <c r="C696" s="42">
        <v>39.299999999999997</v>
      </c>
      <c r="D696" s="42" t="s">
        <v>46</v>
      </c>
      <c r="E696" s="42">
        <v>29.1</v>
      </c>
      <c r="F696" s="42">
        <v>16</v>
      </c>
      <c r="I696" t="s">
        <v>234</v>
      </c>
      <c r="J696" t="s">
        <v>542</v>
      </c>
      <c r="K696">
        <v>0.62120834566104377</v>
      </c>
      <c r="L696" s="81">
        <v>66.2</v>
      </c>
      <c r="M696">
        <f t="shared" si="20"/>
        <v>0.41123992482761096</v>
      </c>
    </row>
    <row r="697" spans="1:13" x14ac:dyDescent="0.2">
      <c r="B697" t="s">
        <v>543</v>
      </c>
      <c r="C697" s="42">
        <v>48.5</v>
      </c>
      <c r="D697" s="42" t="s">
        <v>46</v>
      </c>
      <c r="E697" s="42">
        <v>36.1</v>
      </c>
      <c r="F697" s="42">
        <v>26</v>
      </c>
      <c r="I697" t="s">
        <v>234</v>
      </c>
      <c r="J697" t="s">
        <v>543</v>
      </c>
      <c r="K697">
        <v>0.65056442229833411</v>
      </c>
      <c r="L697" s="81">
        <v>133.69999999999999</v>
      </c>
      <c r="M697">
        <f t="shared" si="20"/>
        <v>0.86980463261287266</v>
      </c>
    </row>
    <row r="698" spans="1:13" x14ac:dyDescent="0.2">
      <c r="B698" t="s">
        <v>544</v>
      </c>
      <c r="C698" s="42">
        <v>47.4</v>
      </c>
      <c r="D698" s="42" t="s">
        <v>47</v>
      </c>
      <c r="E698" s="42">
        <v>29.5</v>
      </c>
      <c r="F698" s="42">
        <v>13</v>
      </c>
      <c r="I698" t="s">
        <v>234</v>
      </c>
      <c r="J698" t="s">
        <v>544</v>
      </c>
      <c r="K698">
        <v>0.75475589688143274</v>
      </c>
      <c r="L698" s="81">
        <v>57.1</v>
      </c>
      <c r="M698">
        <f t="shared" si="20"/>
        <v>0.43096561711929809</v>
      </c>
    </row>
    <row r="699" spans="1:13" x14ac:dyDescent="0.2">
      <c r="B699" t="s">
        <v>545</v>
      </c>
      <c r="C699" s="42">
        <v>57</v>
      </c>
      <c r="D699" s="42" t="s">
        <v>46</v>
      </c>
      <c r="E699" s="42">
        <v>29.6</v>
      </c>
      <c r="F699" s="42">
        <v>10</v>
      </c>
      <c r="I699" t="s">
        <v>234</v>
      </c>
      <c r="J699" t="s">
        <v>545</v>
      </c>
      <c r="K699">
        <v>1.7440289030378038</v>
      </c>
      <c r="L699" s="81">
        <v>72.290000000000006</v>
      </c>
      <c r="M699">
        <f t="shared" si="20"/>
        <v>1.2607584940060286</v>
      </c>
    </row>
    <row r="700" spans="1:13" x14ac:dyDescent="0.2">
      <c r="B700" t="s">
        <v>546</v>
      </c>
      <c r="C700" s="42">
        <v>48</v>
      </c>
      <c r="D700" s="42" t="s">
        <v>47</v>
      </c>
      <c r="E700" s="42">
        <v>29.5</v>
      </c>
      <c r="F700" s="42">
        <v>10</v>
      </c>
      <c r="I700" t="s">
        <v>234</v>
      </c>
      <c r="J700" t="s">
        <v>546</v>
      </c>
      <c r="K700">
        <v>0.33256377126225517</v>
      </c>
      <c r="L700" s="81">
        <v>74.44</v>
      </c>
      <c r="M700">
        <f t="shared" si="20"/>
        <v>0.24756047132762274</v>
      </c>
    </row>
    <row r="701" spans="1:13" x14ac:dyDescent="0.2">
      <c r="B701" t="s">
        <v>547</v>
      </c>
      <c r="C701" s="42">
        <v>56</v>
      </c>
      <c r="D701" s="42" t="s">
        <v>46</v>
      </c>
      <c r="E701" s="42">
        <v>28.1</v>
      </c>
      <c r="F701" s="42">
        <v>17</v>
      </c>
      <c r="I701" t="s">
        <v>234</v>
      </c>
      <c r="J701" t="s">
        <v>547</v>
      </c>
      <c r="K701">
        <v>0.57164395633828813</v>
      </c>
      <c r="L701" s="81">
        <v>111.48</v>
      </c>
      <c r="M701">
        <f t="shared" si="20"/>
        <v>0.63726868252592361</v>
      </c>
    </row>
    <row r="702" spans="1:13" x14ac:dyDescent="0.2">
      <c r="B702" t="s">
        <v>548</v>
      </c>
      <c r="C702" s="42">
        <v>13</v>
      </c>
      <c r="D702" s="42" t="s">
        <v>46</v>
      </c>
      <c r="E702" s="42">
        <v>34.1</v>
      </c>
      <c r="F702" s="42">
        <v>1</v>
      </c>
      <c r="I702" t="s">
        <v>234</v>
      </c>
      <c r="J702" t="s">
        <v>548</v>
      </c>
      <c r="K702">
        <v>0.33194677785139709</v>
      </c>
      <c r="L702" s="82">
        <v>71.19</v>
      </c>
      <c r="M702">
        <f t="shared" si="20"/>
        <v>0.2363129111524096</v>
      </c>
    </row>
    <row r="703" spans="1:13" x14ac:dyDescent="0.2">
      <c r="B703" t="s">
        <v>549</v>
      </c>
      <c r="C703" s="42">
        <v>53</v>
      </c>
      <c r="D703" s="42" t="s">
        <v>47</v>
      </c>
      <c r="E703" s="42">
        <v>29.6</v>
      </c>
      <c r="F703" s="42">
        <v>20</v>
      </c>
      <c r="I703" t="s">
        <v>234</v>
      </c>
      <c r="J703" t="s">
        <v>549</v>
      </c>
      <c r="K703">
        <v>0.64188561828067348</v>
      </c>
      <c r="L703" s="81">
        <v>114.1</v>
      </c>
      <c r="M703">
        <f t="shared" si="20"/>
        <v>0.73239149045824847</v>
      </c>
    </row>
    <row r="706" spans="1:13" x14ac:dyDescent="0.2">
      <c r="A706" t="s">
        <v>419</v>
      </c>
      <c r="B706" t="s">
        <v>575</v>
      </c>
      <c r="C706" s="40" t="s">
        <v>505</v>
      </c>
      <c r="D706" s="40" t="s">
        <v>506</v>
      </c>
      <c r="E706" s="40" t="s">
        <v>316</v>
      </c>
      <c r="F706" s="40" t="s">
        <v>375</v>
      </c>
      <c r="J706" t="s">
        <v>575</v>
      </c>
      <c r="K706" t="s">
        <v>571</v>
      </c>
      <c r="L706" t="s">
        <v>574</v>
      </c>
      <c r="M706" s="1" t="s">
        <v>593</v>
      </c>
    </row>
    <row r="707" spans="1:13" x14ac:dyDescent="0.2">
      <c r="B707" t="s">
        <v>551</v>
      </c>
      <c r="C707" s="42">
        <v>18.760000000000002</v>
      </c>
      <c r="D707" s="42" t="s">
        <v>46</v>
      </c>
      <c r="E707" s="42">
        <v>25.03</v>
      </c>
      <c r="F707" s="42">
        <v>2</v>
      </c>
      <c r="I707" t="s">
        <v>419</v>
      </c>
      <c r="J707" t="s">
        <v>551</v>
      </c>
      <c r="K707">
        <v>0.65819147692153501</v>
      </c>
      <c r="L707">
        <v>39</v>
      </c>
      <c r="M707">
        <f>K707*L707/100</f>
        <v>0.25669467599939866</v>
      </c>
    </row>
    <row r="708" spans="1:13" x14ac:dyDescent="0.2">
      <c r="B708" t="s">
        <v>552</v>
      </c>
      <c r="C708" s="42">
        <v>28.7</v>
      </c>
      <c r="D708" s="42" t="s">
        <v>46</v>
      </c>
      <c r="E708" s="42">
        <v>23.4</v>
      </c>
      <c r="F708" s="42">
        <v>12</v>
      </c>
      <c r="I708" t="s">
        <v>419</v>
      </c>
      <c r="J708" t="s">
        <v>552</v>
      </c>
      <c r="K708">
        <v>0.17804452814743776</v>
      </c>
      <c r="L708" s="81">
        <v>42.2</v>
      </c>
      <c r="M708">
        <f t="shared" ref="M708:M722" si="21">K708*L708/100</f>
        <v>7.5134790878218741E-2</v>
      </c>
    </row>
    <row r="709" spans="1:13" x14ac:dyDescent="0.2">
      <c r="B709" t="s">
        <v>553</v>
      </c>
      <c r="C709" s="42">
        <v>22.6</v>
      </c>
      <c r="D709" s="42" t="s">
        <v>46</v>
      </c>
      <c r="E709" s="42">
        <v>21.6</v>
      </c>
      <c r="F709" s="42">
        <v>7</v>
      </c>
      <c r="I709" t="s">
        <v>419</v>
      </c>
      <c r="J709" t="s">
        <v>553</v>
      </c>
      <c r="K709">
        <v>0.62406263504410386</v>
      </c>
      <c r="L709">
        <v>41.6</v>
      </c>
      <c r="M709">
        <f t="shared" si="21"/>
        <v>0.2596100561783472</v>
      </c>
    </row>
    <row r="710" spans="1:13" x14ac:dyDescent="0.2">
      <c r="B710" t="s">
        <v>554</v>
      </c>
      <c r="C710" s="42">
        <v>13</v>
      </c>
      <c r="D710" s="42" t="s">
        <v>47</v>
      </c>
      <c r="E710" s="42">
        <v>17.36</v>
      </c>
      <c r="F710" s="42">
        <v>0</v>
      </c>
      <c r="I710" t="s">
        <v>419</v>
      </c>
      <c r="J710" t="s">
        <v>554</v>
      </c>
      <c r="K710">
        <v>0.43271768081971362</v>
      </c>
      <c r="L710" s="81">
        <v>30.35</v>
      </c>
      <c r="M710">
        <f t="shared" si="21"/>
        <v>0.13132981612878308</v>
      </c>
    </row>
    <row r="711" spans="1:13" x14ac:dyDescent="0.2">
      <c r="B711" t="s">
        <v>555</v>
      </c>
      <c r="C711" s="42">
        <v>11</v>
      </c>
      <c r="D711" s="42" t="s">
        <v>47</v>
      </c>
      <c r="E711" s="42">
        <v>12.85</v>
      </c>
      <c r="F711" s="42">
        <v>8</v>
      </c>
      <c r="I711" t="s">
        <v>419</v>
      </c>
      <c r="J711" t="s">
        <v>555</v>
      </c>
      <c r="K711">
        <v>0.27715074369771014</v>
      </c>
      <c r="L711" s="81">
        <v>18.48</v>
      </c>
      <c r="M711">
        <f t="shared" si="21"/>
        <v>5.121745743533683E-2</v>
      </c>
    </row>
    <row r="712" spans="1:13" x14ac:dyDescent="0.2">
      <c r="B712" t="s">
        <v>556</v>
      </c>
      <c r="C712" s="42">
        <v>39.01</v>
      </c>
      <c r="D712" s="42" t="s">
        <v>46</v>
      </c>
      <c r="E712" s="42">
        <v>35</v>
      </c>
      <c r="F712" s="42">
        <v>10</v>
      </c>
      <c r="I712" t="s">
        <v>419</v>
      </c>
      <c r="J712" t="s">
        <v>556</v>
      </c>
      <c r="K712">
        <v>0.49024680251174585</v>
      </c>
      <c r="L712" s="81">
        <v>39.93</v>
      </c>
      <c r="M712">
        <f t="shared" si="21"/>
        <v>0.19575554824294014</v>
      </c>
    </row>
    <row r="713" spans="1:13" x14ac:dyDescent="0.2">
      <c r="B713" t="s">
        <v>557</v>
      </c>
      <c r="C713" s="42">
        <v>26</v>
      </c>
      <c r="D713" s="42" t="s">
        <v>47</v>
      </c>
      <c r="E713" s="42">
        <v>21.8</v>
      </c>
      <c r="F713" s="42">
        <v>15</v>
      </c>
      <c r="I713" t="s">
        <v>419</v>
      </c>
      <c r="J713" t="s">
        <v>557</v>
      </c>
      <c r="K713">
        <v>0.75161700589211466</v>
      </c>
      <c r="L713" s="81">
        <v>26.41</v>
      </c>
      <c r="M713">
        <f t="shared" si="21"/>
        <v>0.19850205125610748</v>
      </c>
    </row>
    <row r="714" spans="1:13" x14ac:dyDescent="0.2">
      <c r="B714" t="s">
        <v>558</v>
      </c>
      <c r="C714" s="42">
        <v>12.5</v>
      </c>
      <c r="D714" s="42" t="s">
        <v>46</v>
      </c>
      <c r="E714" s="42">
        <v>16.600000000000001</v>
      </c>
      <c r="F714" s="42">
        <v>2</v>
      </c>
      <c r="I714" t="s">
        <v>419</v>
      </c>
      <c r="J714" t="s">
        <v>558</v>
      </c>
      <c r="K714">
        <v>0.11934383850374558</v>
      </c>
      <c r="L714" s="81">
        <v>22.76</v>
      </c>
      <c r="M714">
        <f t="shared" si="21"/>
        <v>2.7162657643452496E-2</v>
      </c>
    </row>
    <row r="715" spans="1:13" x14ac:dyDescent="0.2">
      <c r="B715" t="s">
        <v>559</v>
      </c>
      <c r="C715" s="42">
        <v>23.1</v>
      </c>
      <c r="D715" s="42" t="s">
        <v>47</v>
      </c>
      <c r="E715" s="42">
        <v>28.4</v>
      </c>
      <c r="F715" s="42">
        <v>0.43</v>
      </c>
      <c r="I715" t="s">
        <v>419</v>
      </c>
      <c r="J715" t="s">
        <v>559</v>
      </c>
      <c r="K715">
        <v>0.63624157583103436</v>
      </c>
      <c r="L715" s="81">
        <v>98.5</v>
      </c>
      <c r="M715">
        <f t="shared" si="21"/>
        <v>0.62669795219356883</v>
      </c>
    </row>
    <row r="716" spans="1:13" x14ac:dyDescent="0.2">
      <c r="B716" t="s">
        <v>560</v>
      </c>
      <c r="C716" s="42">
        <v>30.49</v>
      </c>
      <c r="D716" s="42" t="s">
        <v>46</v>
      </c>
      <c r="E716" s="42">
        <v>30.1</v>
      </c>
      <c r="F716" s="42">
        <v>0</v>
      </c>
      <c r="I716" t="s">
        <v>419</v>
      </c>
      <c r="J716" t="s">
        <v>560</v>
      </c>
      <c r="K716">
        <v>0.5989738281296757</v>
      </c>
      <c r="L716" s="81">
        <v>84.97</v>
      </c>
      <c r="M716">
        <f t="shared" si="21"/>
        <v>0.50894806176178542</v>
      </c>
    </row>
    <row r="717" spans="1:13" x14ac:dyDescent="0.2">
      <c r="B717" t="s">
        <v>562</v>
      </c>
      <c r="C717" s="42">
        <v>14</v>
      </c>
      <c r="D717" s="42" t="s">
        <v>46</v>
      </c>
      <c r="E717" s="42">
        <v>24.3</v>
      </c>
      <c r="F717" s="42">
        <v>2</v>
      </c>
      <c r="I717" t="s">
        <v>419</v>
      </c>
      <c r="J717" t="s">
        <v>562</v>
      </c>
      <c r="K717">
        <v>0.2472875114273137</v>
      </c>
      <c r="L717" s="81">
        <v>34</v>
      </c>
      <c r="M717">
        <f t="shared" si="21"/>
        <v>8.4077753885286655E-2</v>
      </c>
    </row>
    <row r="718" spans="1:13" x14ac:dyDescent="0.2">
      <c r="B718" t="s">
        <v>563</v>
      </c>
      <c r="C718" s="42">
        <v>21.61</v>
      </c>
      <c r="D718" s="42" t="s">
        <v>47</v>
      </c>
      <c r="E718" s="42">
        <v>29.3</v>
      </c>
      <c r="F718" s="42">
        <v>0</v>
      </c>
      <c r="I718" t="s">
        <v>419</v>
      </c>
      <c r="J718" t="s">
        <v>563</v>
      </c>
      <c r="K718">
        <v>0.54561318976942896</v>
      </c>
      <c r="L718" s="81">
        <v>51.78</v>
      </c>
      <c r="M718">
        <f t="shared" si="21"/>
        <v>0.28251850966261033</v>
      </c>
    </row>
    <row r="719" spans="1:13" x14ac:dyDescent="0.2">
      <c r="B719" t="s">
        <v>565</v>
      </c>
      <c r="C719" s="42">
        <v>11.6</v>
      </c>
      <c r="D719" s="42" t="s">
        <v>46</v>
      </c>
      <c r="E719" s="42">
        <v>14.6</v>
      </c>
      <c r="F719" s="42">
        <v>0</v>
      </c>
      <c r="I719" t="s">
        <v>419</v>
      </c>
      <c r="J719" t="s">
        <v>565</v>
      </c>
      <c r="K719">
        <v>0.1973215205306823</v>
      </c>
      <c r="L719" s="81">
        <v>34.26</v>
      </c>
      <c r="M719">
        <f t="shared" si="21"/>
        <v>6.7602352933811755E-2</v>
      </c>
    </row>
    <row r="720" spans="1:13" x14ac:dyDescent="0.2">
      <c r="B720" t="s">
        <v>566</v>
      </c>
      <c r="C720" s="42">
        <v>20</v>
      </c>
      <c r="D720" s="42" t="s">
        <v>46</v>
      </c>
      <c r="E720" s="42">
        <v>31.2</v>
      </c>
      <c r="F720" s="42">
        <v>6</v>
      </c>
      <c r="I720" t="s">
        <v>419</v>
      </c>
      <c r="J720" t="s">
        <v>566</v>
      </c>
      <c r="K720">
        <v>0.50536988924026216</v>
      </c>
      <c r="L720" s="81">
        <v>41.03</v>
      </c>
      <c r="M720">
        <f t="shared" si="21"/>
        <v>0.20735326555527958</v>
      </c>
    </row>
    <row r="721" spans="2:13" x14ac:dyDescent="0.2">
      <c r="B721" t="s">
        <v>567</v>
      </c>
      <c r="C721" s="42">
        <v>12</v>
      </c>
      <c r="D721" s="42" t="s">
        <v>46</v>
      </c>
      <c r="E721" s="42">
        <v>26.6</v>
      </c>
      <c r="F721" s="42">
        <v>3</v>
      </c>
      <c r="I721" t="s">
        <v>419</v>
      </c>
      <c r="J721" t="s">
        <v>567</v>
      </c>
      <c r="K721">
        <v>0.65590921894491172</v>
      </c>
      <c r="L721" s="81">
        <v>41.1</v>
      </c>
      <c r="M721">
        <f t="shared" si="21"/>
        <v>0.26957868898635873</v>
      </c>
    </row>
    <row r="722" spans="2:13" x14ac:dyDescent="0.2">
      <c r="B722" t="s">
        <v>568</v>
      </c>
      <c r="C722" s="42">
        <v>19.3</v>
      </c>
      <c r="D722" s="42" t="s">
        <v>47</v>
      </c>
      <c r="E722" s="42">
        <v>23.7</v>
      </c>
      <c r="F722" s="42">
        <v>5</v>
      </c>
      <c r="I722" t="s">
        <v>419</v>
      </c>
      <c r="J722" t="s">
        <v>568</v>
      </c>
      <c r="K722">
        <v>0.58418063070613735</v>
      </c>
      <c r="L722" s="81">
        <v>29.8</v>
      </c>
      <c r="M722">
        <f t="shared" si="21"/>
        <v>0.17408582795042893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62875-8EA6-364B-8E56-06F6CCD27E86}">
  <dimension ref="A1:M47"/>
  <sheetViews>
    <sheetView workbookViewId="0">
      <selection activeCell="D15" sqref="D15"/>
    </sheetView>
  </sheetViews>
  <sheetFormatPr baseColWidth="10" defaultRowHeight="16" x14ac:dyDescent="0.2"/>
  <cols>
    <col min="1" max="1" width="19.6640625" customWidth="1"/>
  </cols>
  <sheetData>
    <row r="1" spans="1:13" ht="24" x14ac:dyDescent="0.3">
      <c r="A1" s="26" t="s">
        <v>620</v>
      </c>
    </row>
    <row r="2" spans="1:13" x14ac:dyDescent="0.2">
      <c r="A2" s="22" t="s">
        <v>550</v>
      </c>
      <c r="B2" s="90" t="s">
        <v>505</v>
      </c>
      <c r="C2" s="90" t="s">
        <v>506</v>
      </c>
      <c r="D2" s="90" t="s">
        <v>316</v>
      </c>
      <c r="E2" s="90" t="s">
        <v>375</v>
      </c>
      <c r="F2" s="90"/>
      <c r="G2" s="90"/>
      <c r="H2" s="22"/>
      <c r="I2" s="22" t="s">
        <v>550</v>
      </c>
      <c r="J2" s="1" t="s">
        <v>617</v>
      </c>
      <c r="K2" s="1" t="s">
        <v>618</v>
      </c>
      <c r="L2" s="1" t="s">
        <v>619</v>
      </c>
      <c r="M2" s="88" t="s">
        <v>375</v>
      </c>
    </row>
    <row r="3" spans="1:13" x14ac:dyDescent="0.2">
      <c r="A3" s="22" t="s">
        <v>551</v>
      </c>
      <c r="B3" s="91">
        <v>18.760000000000002</v>
      </c>
      <c r="C3" s="91" t="s">
        <v>46</v>
      </c>
      <c r="D3" s="91">
        <v>25.03</v>
      </c>
      <c r="E3" s="91">
        <v>2</v>
      </c>
      <c r="F3" s="22"/>
      <c r="G3" s="22"/>
      <c r="H3" s="22" t="s">
        <v>419</v>
      </c>
      <c r="I3" s="22" t="s">
        <v>551</v>
      </c>
      <c r="J3" s="1">
        <v>0.71476262293713699</v>
      </c>
      <c r="K3" s="20">
        <v>348</v>
      </c>
      <c r="L3">
        <v>2.4873739278212366</v>
      </c>
      <c r="M3" s="40">
        <v>2</v>
      </c>
    </row>
    <row r="4" spans="1:13" x14ac:dyDescent="0.2">
      <c r="A4" s="22" t="s">
        <v>552</v>
      </c>
      <c r="B4" s="91">
        <v>28.7</v>
      </c>
      <c r="C4" s="91" t="s">
        <v>46</v>
      </c>
      <c r="D4" s="91">
        <v>23.4</v>
      </c>
      <c r="E4" s="91">
        <v>12</v>
      </c>
      <c r="F4" s="22"/>
      <c r="G4" s="22"/>
      <c r="H4" s="22" t="s">
        <v>419</v>
      </c>
      <c r="I4" s="22" t="s">
        <v>552</v>
      </c>
      <c r="J4" s="1">
        <v>0.25437557824946788</v>
      </c>
      <c r="K4" s="20">
        <v>568</v>
      </c>
      <c r="L4">
        <v>1.4448532844569775</v>
      </c>
      <c r="M4" s="40">
        <v>12</v>
      </c>
    </row>
    <row r="5" spans="1:13" x14ac:dyDescent="0.2">
      <c r="A5" s="22" t="s">
        <v>553</v>
      </c>
      <c r="B5" s="91">
        <v>22.6</v>
      </c>
      <c r="C5" s="91" t="s">
        <v>46</v>
      </c>
      <c r="D5" s="91">
        <v>21.6</v>
      </c>
      <c r="E5" s="91">
        <v>7</v>
      </c>
      <c r="F5" s="22"/>
      <c r="G5" s="22"/>
      <c r="H5" s="22" t="s">
        <v>419</v>
      </c>
      <c r="I5" s="22" t="s">
        <v>553</v>
      </c>
      <c r="J5" s="1">
        <v>0.35691857106398528</v>
      </c>
      <c r="K5" s="20">
        <v>656</v>
      </c>
      <c r="L5">
        <v>2.3413858261797436</v>
      </c>
      <c r="M5" s="40">
        <v>7</v>
      </c>
    </row>
    <row r="6" spans="1:13" x14ac:dyDescent="0.2">
      <c r="A6" s="22" t="s">
        <v>554</v>
      </c>
      <c r="B6" s="91">
        <v>13</v>
      </c>
      <c r="C6" s="91" t="s">
        <v>47</v>
      </c>
      <c r="D6" s="91">
        <v>17.36</v>
      </c>
      <c r="E6" s="91">
        <v>0</v>
      </c>
      <c r="F6" s="22"/>
      <c r="G6" s="22"/>
      <c r="H6" s="22" t="s">
        <v>419</v>
      </c>
      <c r="I6" s="22" t="s">
        <v>554</v>
      </c>
      <c r="J6" s="1">
        <v>1.0938635810367858</v>
      </c>
      <c r="K6" s="20">
        <v>254.4</v>
      </c>
      <c r="L6">
        <v>2.7827889501575833</v>
      </c>
      <c r="M6" s="88">
        <v>0</v>
      </c>
    </row>
    <row r="7" spans="1:13" x14ac:dyDescent="0.2">
      <c r="A7" s="22" t="s">
        <v>555</v>
      </c>
      <c r="B7" s="91">
        <v>11</v>
      </c>
      <c r="C7" s="91" t="s">
        <v>47</v>
      </c>
      <c r="D7" s="91">
        <v>12.85</v>
      </c>
      <c r="E7" s="91">
        <v>8</v>
      </c>
      <c r="F7" s="22"/>
      <c r="G7" s="22"/>
      <c r="H7" s="22" t="s">
        <v>419</v>
      </c>
      <c r="I7" s="22" t="s">
        <v>555</v>
      </c>
      <c r="J7" s="1">
        <v>8.4804009758980281E-2</v>
      </c>
      <c r="K7" s="20">
        <v>720</v>
      </c>
      <c r="L7">
        <v>0.61058887026465802</v>
      </c>
      <c r="M7" s="88">
        <v>8</v>
      </c>
    </row>
    <row r="8" spans="1:13" x14ac:dyDescent="0.2">
      <c r="A8" s="22" t="s">
        <v>556</v>
      </c>
      <c r="B8" s="91">
        <v>39.01</v>
      </c>
      <c r="C8" s="91" t="s">
        <v>46</v>
      </c>
      <c r="D8" s="91">
        <v>35</v>
      </c>
      <c r="E8" s="91">
        <v>10</v>
      </c>
      <c r="F8" s="22"/>
      <c r="G8" s="22"/>
      <c r="H8" s="22" t="s">
        <v>419</v>
      </c>
      <c r="I8" s="22" t="s">
        <v>556</v>
      </c>
      <c r="J8" s="1">
        <v>0.21319211188544007</v>
      </c>
      <c r="K8" s="20">
        <v>1128</v>
      </c>
      <c r="L8">
        <v>2.404807022067764</v>
      </c>
      <c r="M8" s="88">
        <v>10</v>
      </c>
    </row>
    <row r="9" spans="1:13" x14ac:dyDescent="0.2">
      <c r="A9" s="22" t="s">
        <v>557</v>
      </c>
      <c r="B9" s="91">
        <v>26</v>
      </c>
      <c r="C9" s="91" t="s">
        <v>47</v>
      </c>
      <c r="D9" s="91">
        <v>21.8</v>
      </c>
      <c r="E9" s="91">
        <v>15</v>
      </c>
      <c r="F9" s="22"/>
      <c r="G9" s="22"/>
      <c r="H9" s="22" t="s">
        <v>419</v>
      </c>
      <c r="I9" s="22" t="s">
        <v>557</v>
      </c>
      <c r="J9" s="1">
        <v>0.3420965736083717</v>
      </c>
      <c r="K9" s="20">
        <v>668</v>
      </c>
      <c r="L9">
        <v>2.2852051117039229</v>
      </c>
      <c r="M9" s="88">
        <v>15</v>
      </c>
    </row>
    <row r="10" spans="1:13" x14ac:dyDescent="0.2">
      <c r="A10" s="22" t="s">
        <v>558</v>
      </c>
      <c r="B10" s="91">
        <v>12.5</v>
      </c>
      <c r="C10" s="91" t="s">
        <v>46</v>
      </c>
      <c r="D10" s="91">
        <v>16.600000000000001</v>
      </c>
      <c r="E10" s="91">
        <v>2</v>
      </c>
      <c r="F10" s="22"/>
      <c r="G10" s="22"/>
      <c r="H10" s="22" t="s">
        <v>419</v>
      </c>
      <c r="I10" s="22" t="s">
        <v>558</v>
      </c>
      <c r="J10" s="1">
        <v>9.9328236774097356E-2</v>
      </c>
      <c r="K10" s="20">
        <v>379.2</v>
      </c>
      <c r="L10">
        <v>0.37665267384737716</v>
      </c>
      <c r="M10" s="88">
        <v>2</v>
      </c>
    </row>
    <row r="11" spans="1:13" x14ac:dyDescent="0.2">
      <c r="A11" s="22" t="s">
        <v>559</v>
      </c>
      <c r="B11" s="91">
        <v>23.1</v>
      </c>
      <c r="C11" s="91" t="s">
        <v>47</v>
      </c>
      <c r="D11" s="91">
        <v>28.4</v>
      </c>
      <c r="E11" s="91">
        <v>0.43</v>
      </c>
      <c r="F11" s="22"/>
      <c r="G11" s="22"/>
      <c r="H11" s="22" t="s">
        <v>419</v>
      </c>
      <c r="I11" s="22" t="s">
        <v>559</v>
      </c>
      <c r="J11" s="1">
        <v>1.903881961973843</v>
      </c>
      <c r="K11" s="20">
        <v>636</v>
      </c>
      <c r="L11">
        <v>12.108689278153641</v>
      </c>
      <c r="M11" s="88">
        <v>0.43</v>
      </c>
    </row>
    <row r="12" spans="1:13" x14ac:dyDescent="0.2">
      <c r="A12" s="22" t="s">
        <v>560</v>
      </c>
      <c r="B12" s="91">
        <v>30.49</v>
      </c>
      <c r="C12" s="91" t="s">
        <v>46</v>
      </c>
      <c r="D12" s="91">
        <v>30.1</v>
      </c>
      <c r="E12" s="91">
        <v>0</v>
      </c>
      <c r="F12" s="22"/>
      <c r="G12" s="22"/>
      <c r="H12" s="22" t="s">
        <v>419</v>
      </c>
      <c r="I12" s="22" t="s">
        <v>560</v>
      </c>
      <c r="J12" s="1">
        <v>1.7016929771300084</v>
      </c>
      <c r="K12" s="20">
        <v>944</v>
      </c>
      <c r="L12">
        <v>16.063981704107281</v>
      </c>
      <c r="M12" s="88">
        <v>0</v>
      </c>
    </row>
    <row r="13" spans="1:13" x14ac:dyDescent="0.2">
      <c r="A13" s="22" t="s">
        <v>561</v>
      </c>
      <c r="B13" s="91">
        <v>28</v>
      </c>
      <c r="C13" s="91" t="s">
        <v>47</v>
      </c>
      <c r="D13" s="91">
        <v>24.9</v>
      </c>
      <c r="E13" s="91">
        <v>10</v>
      </c>
      <c r="F13" s="22"/>
      <c r="G13" s="22"/>
      <c r="H13" s="22" t="s">
        <v>419</v>
      </c>
      <c r="I13" s="22" t="s">
        <v>561</v>
      </c>
      <c r="J13" s="1">
        <v>0.15802540075569846</v>
      </c>
      <c r="K13" s="20">
        <v>158.4</v>
      </c>
      <c r="L13">
        <v>0.25031223479702636</v>
      </c>
      <c r="M13" s="88">
        <v>10</v>
      </c>
    </row>
    <row r="14" spans="1:13" x14ac:dyDescent="0.2">
      <c r="A14" s="22" t="s">
        <v>562</v>
      </c>
      <c r="B14" s="91">
        <v>14</v>
      </c>
      <c r="C14" s="91" t="s">
        <v>46</v>
      </c>
      <c r="D14" s="91">
        <v>24.3</v>
      </c>
      <c r="E14" s="91">
        <v>2</v>
      </c>
      <c r="F14" s="22"/>
      <c r="G14" s="22"/>
      <c r="H14" s="22" t="s">
        <v>419</v>
      </c>
      <c r="I14" s="22" t="s">
        <v>562</v>
      </c>
      <c r="J14" s="1">
        <v>6.2640861762998809E-2</v>
      </c>
      <c r="K14" s="20">
        <v>57.2</v>
      </c>
      <c r="L14">
        <v>3.583057292843532E-2</v>
      </c>
      <c r="M14" s="88">
        <v>2</v>
      </c>
    </row>
    <row r="15" spans="1:13" x14ac:dyDescent="0.2">
      <c r="A15" s="22" t="s">
        <v>563</v>
      </c>
      <c r="B15" s="91">
        <v>21.61</v>
      </c>
      <c r="C15" s="91" t="s">
        <v>47</v>
      </c>
      <c r="D15" s="91">
        <v>29.3</v>
      </c>
      <c r="E15" s="91">
        <v>0</v>
      </c>
      <c r="F15" s="22"/>
      <c r="G15" s="22"/>
      <c r="H15" s="22" t="s">
        <v>419</v>
      </c>
      <c r="I15" s="22" t="s">
        <v>563</v>
      </c>
      <c r="J15" s="1">
        <v>1.7160045505270796</v>
      </c>
      <c r="K15" s="20">
        <v>2744</v>
      </c>
      <c r="L15">
        <v>47.087164866463063</v>
      </c>
      <c r="M15" s="88">
        <v>0</v>
      </c>
    </row>
    <row r="16" spans="1:13" x14ac:dyDescent="0.2">
      <c r="A16" s="22" t="s">
        <v>564</v>
      </c>
      <c r="B16" s="91">
        <v>17</v>
      </c>
      <c r="C16" s="91" t="s">
        <v>47</v>
      </c>
      <c r="D16" s="91">
        <v>32</v>
      </c>
      <c r="E16" s="91">
        <v>0</v>
      </c>
      <c r="F16" s="22"/>
      <c r="G16" s="22"/>
      <c r="H16" s="22" t="s">
        <v>419</v>
      </c>
      <c r="I16" s="22" t="s">
        <v>564</v>
      </c>
      <c r="J16" s="1">
        <v>0.46825098143036747</v>
      </c>
      <c r="K16" s="20">
        <v>278.39999999999998</v>
      </c>
      <c r="L16">
        <v>1.3036107323021429</v>
      </c>
      <c r="M16" s="88">
        <v>0</v>
      </c>
    </row>
    <row r="17" spans="1:13" x14ac:dyDescent="0.2">
      <c r="A17" s="22" t="s">
        <v>565</v>
      </c>
      <c r="B17" s="91">
        <v>11.6</v>
      </c>
      <c r="C17" s="91" t="s">
        <v>46</v>
      </c>
      <c r="D17" s="91">
        <v>14.6</v>
      </c>
      <c r="E17" s="91">
        <v>0</v>
      </c>
      <c r="F17" s="22"/>
      <c r="G17" s="22"/>
      <c r="H17" s="22" t="s">
        <v>419</v>
      </c>
      <c r="I17" s="22" t="s">
        <v>565</v>
      </c>
      <c r="J17" s="1">
        <v>0.28462372913212719</v>
      </c>
      <c r="K17" s="20">
        <v>2256</v>
      </c>
      <c r="L17">
        <v>6.4211113292207891</v>
      </c>
      <c r="M17" s="88">
        <v>0</v>
      </c>
    </row>
    <row r="18" spans="1:13" x14ac:dyDescent="0.2">
      <c r="A18" s="22" t="s">
        <v>566</v>
      </c>
      <c r="B18" s="91">
        <v>20</v>
      </c>
      <c r="C18" s="91" t="s">
        <v>46</v>
      </c>
      <c r="D18" s="91">
        <v>31.2</v>
      </c>
      <c r="E18" s="91">
        <v>6</v>
      </c>
      <c r="F18" s="22"/>
      <c r="G18" s="22"/>
      <c r="H18" s="22" t="s">
        <v>419</v>
      </c>
      <c r="I18" s="22" t="s">
        <v>566</v>
      </c>
      <c r="J18" s="1">
        <v>0.97043820623849031</v>
      </c>
      <c r="K18" s="20">
        <v>1832</v>
      </c>
      <c r="L18">
        <v>17.778427938289141</v>
      </c>
      <c r="M18" s="40">
        <v>6</v>
      </c>
    </row>
    <row r="19" spans="1:13" x14ac:dyDescent="0.2">
      <c r="A19" s="22" t="s">
        <v>567</v>
      </c>
      <c r="B19" s="91">
        <v>12</v>
      </c>
      <c r="C19" s="91" t="s">
        <v>46</v>
      </c>
      <c r="D19" s="91">
        <v>26.6</v>
      </c>
      <c r="E19" s="91">
        <v>3</v>
      </c>
      <c r="F19" s="22"/>
      <c r="G19" s="22"/>
      <c r="H19" s="22" t="s">
        <v>419</v>
      </c>
      <c r="I19" s="22" t="s">
        <v>567</v>
      </c>
      <c r="J19" s="1">
        <v>0.42019417301417999</v>
      </c>
      <c r="K19" s="20">
        <v>176</v>
      </c>
      <c r="L19">
        <v>0.7395417445049568</v>
      </c>
      <c r="M19" s="40">
        <v>3</v>
      </c>
    </row>
    <row r="20" spans="1:13" x14ac:dyDescent="0.2">
      <c r="A20" s="22" t="s">
        <v>568</v>
      </c>
      <c r="B20" s="91">
        <v>19.3</v>
      </c>
      <c r="C20" s="91" t="s">
        <v>47</v>
      </c>
      <c r="D20" s="91">
        <v>23.7</v>
      </c>
      <c r="E20" s="91">
        <v>5</v>
      </c>
      <c r="F20" s="22"/>
      <c r="G20" s="22"/>
      <c r="H20" s="22" t="s">
        <v>419</v>
      </c>
      <c r="I20" s="22" t="s">
        <v>568</v>
      </c>
      <c r="J20" s="1">
        <v>0.14518736833823198</v>
      </c>
      <c r="K20" s="20">
        <v>347.2</v>
      </c>
      <c r="L20">
        <v>0.5040905428703415</v>
      </c>
      <c r="M20" s="40">
        <v>5</v>
      </c>
    </row>
    <row r="28" spans="1:13" ht="24" x14ac:dyDescent="0.3">
      <c r="A28" s="26" t="s">
        <v>621</v>
      </c>
    </row>
    <row r="29" spans="1:13" x14ac:dyDescent="0.2">
      <c r="A29" s="22" t="s">
        <v>550</v>
      </c>
      <c r="B29" s="90" t="s">
        <v>505</v>
      </c>
      <c r="C29" s="90" t="s">
        <v>506</v>
      </c>
      <c r="D29" s="90" t="s">
        <v>316</v>
      </c>
      <c r="E29" s="90" t="s">
        <v>375</v>
      </c>
      <c r="F29" s="90"/>
      <c r="G29" s="90"/>
      <c r="H29" s="22"/>
      <c r="I29" s="22" t="s">
        <v>550</v>
      </c>
      <c r="J29" s="1" t="s">
        <v>617</v>
      </c>
      <c r="K29" s="1" t="s">
        <v>618</v>
      </c>
      <c r="L29" s="1" t="s">
        <v>619</v>
      </c>
      <c r="M29" s="88" t="s">
        <v>622</v>
      </c>
    </row>
    <row r="30" spans="1:13" x14ac:dyDescent="0.2">
      <c r="A30" s="22" t="s">
        <v>551</v>
      </c>
      <c r="B30" s="91">
        <v>18.760000000000002</v>
      </c>
      <c r="C30" s="91" t="s">
        <v>46</v>
      </c>
      <c r="D30" s="91">
        <v>25.03</v>
      </c>
      <c r="E30" s="91">
        <v>2</v>
      </c>
      <c r="F30" s="22"/>
      <c r="G30" s="22"/>
      <c r="H30" s="22" t="s">
        <v>419</v>
      </c>
      <c r="I30" s="22" t="s">
        <v>551</v>
      </c>
      <c r="J30" s="1">
        <v>0.71476262293713699</v>
      </c>
      <c r="K30" s="20">
        <v>348</v>
      </c>
      <c r="L30">
        <v>2.4873739278212366</v>
      </c>
      <c r="M30" s="88">
        <v>16.760000000000002</v>
      </c>
    </row>
    <row r="31" spans="1:13" x14ac:dyDescent="0.2">
      <c r="A31" s="22" t="s">
        <v>552</v>
      </c>
      <c r="B31" s="91">
        <v>28.7</v>
      </c>
      <c r="C31" s="91" t="s">
        <v>46</v>
      </c>
      <c r="D31" s="91">
        <v>23.4</v>
      </c>
      <c r="E31" s="91">
        <v>12</v>
      </c>
      <c r="F31" s="22"/>
      <c r="G31" s="22"/>
      <c r="H31" s="22" t="s">
        <v>419</v>
      </c>
      <c r="I31" s="22" t="s">
        <v>552</v>
      </c>
      <c r="J31" s="1">
        <v>0.25437557824946788</v>
      </c>
      <c r="K31" s="20">
        <v>568</v>
      </c>
      <c r="L31">
        <v>1.4448532844569775</v>
      </c>
      <c r="M31" s="88">
        <v>16.7</v>
      </c>
    </row>
    <row r="32" spans="1:13" x14ac:dyDescent="0.2">
      <c r="A32" s="22" t="s">
        <v>553</v>
      </c>
      <c r="B32" s="91">
        <v>22.6</v>
      </c>
      <c r="C32" s="91" t="s">
        <v>46</v>
      </c>
      <c r="D32" s="91">
        <v>21.6</v>
      </c>
      <c r="E32" s="91">
        <v>7</v>
      </c>
      <c r="F32" s="22"/>
      <c r="G32" s="22"/>
      <c r="H32" s="22" t="s">
        <v>419</v>
      </c>
      <c r="I32" s="22" t="s">
        <v>553</v>
      </c>
      <c r="J32" s="1">
        <v>0.35691857106398528</v>
      </c>
      <c r="K32" s="20">
        <v>656</v>
      </c>
      <c r="L32">
        <v>2.3413858261797436</v>
      </c>
      <c r="M32" s="88">
        <v>15.600000000000001</v>
      </c>
    </row>
    <row r="33" spans="1:13" x14ac:dyDescent="0.2">
      <c r="A33" s="22" t="s">
        <v>554</v>
      </c>
      <c r="B33" s="91">
        <v>13</v>
      </c>
      <c r="C33" s="91" t="s">
        <v>47</v>
      </c>
      <c r="D33" s="91">
        <v>17.36</v>
      </c>
      <c r="E33" s="91">
        <v>0</v>
      </c>
      <c r="F33" s="22"/>
      <c r="G33" s="22"/>
      <c r="H33" s="22" t="s">
        <v>419</v>
      </c>
      <c r="I33" s="22" t="s">
        <v>554</v>
      </c>
      <c r="J33" s="1">
        <v>1.0938635810367858</v>
      </c>
      <c r="K33" s="20">
        <v>254.4</v>
      </c>
      <c r="L33">
        <v>2.7827889501575833</v>
      </c>
      <c r="M33" s="88">
        <v>13</v>
      </c>
    </row>
    <row r="34" spans="1:13" x14ac:dyDescent="0.2">
      <c r="A34" s="22" t="s">
        <v>555</v>
      </c>
      <c r="B34" s="91">
        <v>11</v>
      </c>
      <c r="C34" s="91" t="s">
        <v>47</v>
      </c>
      <c r="D34" s="91">
        <v>12.85</v>
      </c>
      <c r="E34" s="91">
        <v>8</v>
      </c>
      <c r="F34" s="22"/>
      <c r="G34" s="22"/>
      <c r="H34" s="22" t="s">
        <v>419</v>
      </c>
      <c r="I34" s="22" t="s">
        <v>555</v>
      </c>
      <c r="J34" s="1">
        <v>8.4804009758980281E-2</v>
      </c>
      <c r="K34" s="20">
        <v>720</v>
      </c>
      <c r="L34">
        <v>0.61058887026465802</v>
      </c>
      <c r="M34" s="88">
        <v>3</v>
      </c>
    </row>
    <row r="35" spans="1:13" x14ac:dyDescent="0.2">
      <c r="A35" s="22" t="s">
        <v>556</v>
      </c>
      <c r="B35" s="91">
        <v>39.01</v>
      </c>
      <c r="C35" s="91" t="s">
        <v>46</v>
      </c>
      <c r="D35" s="91">
        <v>35</v>
      </c>
      <c r="E35" s="91">
        <v>10</v>
      </c>
      <c r="F35" s="22"/>
      <c r="G35" s="22"/>
      <c r="H35" s="22" t="s">
        <v>419</v>
      </c>
      <c r="I35" s="22" t="s">
        <v>556</v>
      </c>
      <c r="J35" s="1">
        <v>0.21319211188544007</v>
      </c>
      <c r="K35" s="20">
        <v>1128</v>
      </c>
      <c r="L35">
        <v>2.404807022067764</v>
      </c>
      <c r="M35" s="88">
        <v>29.009999999999998</v>
      </c>
    </row>
    <row r="36" spans="1:13" x14ac:dyDescent="0.2">
      <c r="A36" s="22" t="s">
        <v>557</v>
      </c>
      <c r="B36" s="91">
        <v>26</v>
      </c>
      <c r="C36" s="91" t="s">
        <v>47</v>
      </c>
      <c r="D36" s="91">
        <v>21.8</v>
      </c>
      <c r="E36" s="91">
        <v>15</v>
      </c>
      <c r="F36" s="22"/>
      <c r="G36" s="22"/>
      <c r="H36" s="22" t="s">
        <v>419</v>
      </c>
      <c r="I36" s="22" t="s">
        <v>557</v>
      </c>
      <c r="J36" s="1">
        <v>0.3420965736083717</v>
      </c>
      <c r="K36" s="20">
        <v>668</v>
      </c>
      <c r="L36">
        <v>2.2852051117039229</v>
      </c>
      <c r="M36" s="88">
        <v>11</v>
      </c>
    </row>
    <row r="37" spans="1:13" x14ac:dyDescent="0.2">
      <c r="A37" s="22" t="s">
        <v>558</v>
      </c>
      <c r="B37" s="91">
        <v>12.5</v>
      </c>
      <c r="C37" s="91" t="s">
        <v>46</v>
      </c>
      <c r="D37" s="91">
        <v>16.600000000000001</v>
      </c>
      <c r="E37" s="91">
        <v>2</v>
      </c>
      <c r="F37" s="22"/>
      <c r="G37" s="22"/>
      <c r="H37" s="22" t="s">
        <v>419</v>
      </c>
      <c r="I37" s="22" t="s">
        <v>558</v>
      </c>
      <c r="J37" s="1">
        <v>9.9328236774097356E-2</v>
      </c>
      <c r="K37" s="20">
        <v>379.2</v>
      </c>
      <c r="L37">
        <v>0.37665267384737716</v>
      </c>
      <c r="M37" s="88">
        <v>10.5</v>
      </c>
    </row>
    <row r="38" spans="1:13" x14ac:dyDescent="0.2">
      <c r="A38" s="22" t="s">
        <v>559</v>
      </c>
      <c r="B38" s="91">
        <v>23.1</v>
      </c>
      <c r="C38" s="91" t="s">
        <v>47</v>
      </c>
      <c r="D38" s="91">
        <v>28.4</v>
      </c>
      <c r="E38" s="91">
        <v>0.43</v>
      </c>
      <c r="F38" s="22"/>
      <c r="G38" s="22"/>
      <c r="H38" s="22" t="s">
        <v>419</v>
      </c>
      <c r="I38" s="22" t="s">
        <v>559</v>
      </c>
      <c r="J38" s="1">
        <v>1.903881961973843</v>
      </c>
      <c r="K38" s="20">
        <v>636</v>
      </c>
      <c r="L38">
        <v>12.108689278153641</v>
      </c>
      <c r="M38" s="88">
        <v>22.67</v>
      </c>
    </row>
    <row r="39" spans="1:13" x14ac:dyDescent="0.2">
      <c r="A39" s="22" t="s">
        <v>560</v>
      </c>
      <c r="B39" s="91">
        <v>30.49</v>
      </c>
      <c r="C39" s="91" t="s">
        <v>46</v>
      </c>
      <c r="D39" s="91">
        <v>30.1</v>
      </c>
      <c r="E39" s="91">
        <v>0</v>
      </c>
      <c r="F39" s="22"/>
      <c r="G39" s="22"/>
      <c r="H39" s="22" t="s">
        <v>419</v>
      </c>
      <c r="I39" s="22" t="s">
        <v>560</v>
      </c>
      <c r="J39" s="1">
        <v>1.7016929771300084</v>
      </c>
      <c r="K39" s="20">
        <v>944</v>
      </c>
      <c r="L39">
        <v>16.063981704107281</v>
      </c>
      <c r="M39" s="88">
        <v>30.49</v>
      </c>
    </row>
    <row r="40" spans="1:13" x14ac:dyDescent="0.2">
      <c r="A40" s="22" t="s">
        <v>561</v>
      </c>
      <c r="B40" s="91">
        <v>28</v>
      </c>
      <c r="C40" s="91" t="s">
        <v>47</v>
      </c>
      <c r="D40" s="91">
        <v>24.9</v>
      </c>
      <c r="E40" s="91">
        <v>10</v>
      </c>
      <c r="F40" s="22"/>
      <c r="G40" s="22"/>
      <c r="H40" s="22" t="s">
        <v>419</v>
      </c>
      <c r="I40" s="22" t="s">
        <v>561</v>
      </c>
      <c r="J40" s="1">
        <v>0.15802540075569846</v>
      </c>
      <c r="K40" s="20">
        <v>158.4</v>
      </c>
      <c r="L40">
        <v>0.25031223479702636</v>
      </c>
      <c r="M40" s="88">
        <v>18</v>
      </c>
    </row>
    <row r="41" spans="1:13" x14ac:dyDescent="0.2">
      <c r="A41" s="22" t="s">
        <v>562</v>
      </c>
      <c r="B41" s="91">
        <v>14</v>
      </c>
      <c r="C41" s="91" t="s">
        <v>46</v>
      </c>
      <c r="D41" s="91">
        <v>24.3</v>
      </c>
      <c r="E41" s="91">
        <v>2</v>
      </c>
      <c r="F41" s="22"/>
      <c r="G41" s="22"/>
      <c r="H41" s="22" t="s">
        <v>419</v>
      </c>
      <c r="I41" s="22" t="s">
        <v>562</v>
      </c>
      <c r="J41" s="1">
        <v>6.2640861762998809E-2</v>
      </c>
      <c r="K41" s="20">
        <v>57.2</v>
      </c>
      <c r="L41">
        <v>3.583057292843532E-2</v>
      </c>
      <c r="M41" s="88">
        <v>12</v>
      </c>
    </row>
    <row r="42" spans="1:13" x14ac:dyDescent="0.2">
      <c r="A42" s="22" t="s">
        <v>563</v>
      </c>
      <c r="B42" s="91">
        <v>21.61</v>
      </c>
      <c r="C42" s="91" t="s">
        <v>47</v>
      </c>
      <c r="D42" s="91">
        <v>29.3</v>
      </c>
      <c r="E42" s="91">
        <v>0</v>
      </c>
      <c r="F42" s="22"/>
      <c r="G42" s="22"/>
      <c r="H42" s="22" t="s">
        <v>419</v>
      </c>
      <c r="I42" s="22" t="s">
        <v>563</v>
      </c>
      <c r="J42" s="1">
        <v>1.7160045505270796</v>
      </c>
      <c r="K42" s="20">
        <v>2744</v>
      </c>
      <c r="L42">
        <v>47.087164866463063</v>
      </c>
      <c r="M42" s="88">
        <v>21.61</v>
      </c>
    </row>
    <row r="43" spans="1:13" x14ac:dyDescent="0.2">
      <c r="A43" s="22" t="s">
        <v>564</v>
      </c>
      <c r="B43" s="91">
        <v>17</v>
      </c>
      <c r="C43" s="91" t="s">
        <v>47</v>
      </c>
      <c r="D43" s="91">
        <v>32</v>
      </c>
      <c r="E43" s="91">
        <v>0</v>
      </c>
      <c r="F43" s="22"/>
      <c r="G43" s="22"/>
      <c r="H43" s="22" t="s">
        <v>419</v>
      </c>
      <c r="I43" s="22" t="s">
        <v>564</v>
      </c>
      <c r="J43" s="1">
        <v>0.46825098143036747</v>
      </c>
      <c r="K43" s="20">
        <v>278.39999999999998</v>
      </c>
      <c r="L43">
        <v>1.3036107323021429</v>
      </c>
      <c r="M43" s="88">
        <v>17</v>
      </c>
    </row>
    <row r="44" spans="1:13" x14ac:dyDescent="0.2">
      <c r="A44" s="22" t="s">
        <v>565</v>
      </c>
      <c r="B44" s="91">
        <v>11.6</v>
      </c>
      <c r="C44" s="91" t="s">
        <v>46</v>
      </c>
      <c r="D44" s="91">
        <v>14.6</v>
      </c>
      <c r="E44" s="91">
        <v>0</v>
      </c>
      <c r="F44" s="22"/>
      <c r="G44" s="22"/>
      <c r="H44" s="22" t="s">
        <v>419</v>
      </c>
      <c r="I44" s="22" t="s">
        <v>565</v>
      </c>
      <c r="J44" s="1">
        <v>0.28462372913212719</v>
      </c>
      <c r="K44" s="20">
        <v>2256</v>
      </c>
      <c r="L44">
        <v>6.4211113292207891</v>
      </c>
      <c r="M44" s="88">
        <v>11.6</v>
      </c>
    </row>
    <row r="45" spans="1:13" x14ac:dyDescent="0.2">
      <c r="A45" s="22" t="s">
        <v>566</v>
      </c>
      <c r="B45" s="91">
        <v>20</v>
      </c>
      <c r="C45" s="91" t="s">
        <v>46</v>
      </c>
      <c r="D45" s="91">
        <v>31.2</v>
      </c>
      <c r="E45" s="91">
        <v>6</v>
      </c>
      <c r="F45" s="22"/>
      <c r="G45" s="22"/>
      <c r="H45" s="22" t="s">
        <v>419</v>
      </c>
      <c r="I45" s="22" t="s">
        <v>566</v>
      </c>
      <c r="J45" s="1">
        <v>0.97043820623849031</v>
      </c>
      <c r="K45" s="20">
        <v>1832</v>
      </c>
      <c r="L45">
        <v>17.778427938289141</v>
      </c>
      <c r="M45" s="88">
        <v>14</v>
      </c>
    </row>
    <row r="46" spans="1:13" x14ac:dyDescent="0.2">
      <c r="A46" s="22" t="s">
        <v>567</v>
      </c>
      <c r="B46" s="91">
        <v>12</v>
      </c>
      <c r="C46" s="91" t="s">
        <v>46</v>
      </c>
      <c r="D46" s="91">
        <v>26.6</v>
      </c>
      <c r="E46" s="91">
        <v>3</v>
      </c>
      <c r="F46" s="22"/>
      <c r="G46" s="22"/>
      <c r="H46" s="22" t="s">
        <v>419</v>
      </c>
      <c r="I46" s="22" t="s">
        <v>567</v>
      </c>
      <c r="J46" s="1">
        <v>0.42019417301417999</v>
      </c>
      <c r="K46" s="20">
        <v>176</v>
      </c>
      <c r="L46">
        <v>0.7395417445049568</v>
      </c>
      <c r="M46" s="88">
        <v>9</v>
      </c>
    </row>
    <row r="47" spans="1:13" x14ac:dyDescent="0.2">
      <c r="A47" s="22" t="s">
        <v>568</v>
      </c>
      <c r="B47" s="91">
        <v>19.3</v>
      </c>
      <c r="C47" s="91" t="s">
        <v>47</v>
      </c>
      <c r="D47" s="91">
        <v>23.7</v>
      </c>
      <c r="E47" s="91">
        <v>5</v>
      </c>
      <c r="F47" s="22"/>
      <c r="G47" s="22"/>
      <c r="H47" s="22" t="s">
        <v>419</v>
      </c>
      <c r="I47" s="22" t="s">
        <v>568</v>
      </c>
      <c r="J47" s="1">
        <v>0.14518736833823198</v>
      </c>
      <c r="K47" s="20">
        <v>347.2</v>
      </c>
      <c r="L47">
        <v>0.5040905428703415</v>
      </c>
      <c r="M47" s="88">
        <v>14.3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Figure 1</vt:lpstr>
      <vt:lpstr>Supplementary Figure 1</vt:lpstr>
      <vt:lpstr>Figure 2</vt:lpstr>
      <vt:lpstr>Figure 3</vt:lpstr>
      <vt:lpstr>Supplementary Figure 2 </vt:lpstr>
      <vt:lpstr>Figure 4</vt:lpstr>
      <vt:lpstr>Supplementary Figure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Zeina Drawshy</dc:creator>
  <cp:lastModifiedBy>Zeina Drawshy</cp:lastModifiedBy>
  <dcterms:created xsi:type="dcterms:W3CDTF">2023-10-30T10:00:14Z</dcterms:created>
  <dcterms:modified xsi:type="dcterms:W3CDTF">2023-12-27T15:04:47Z</dcterms:modified>
</cp:coreProperties>
</file>