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6100" yWindow="680" windowWidth="25600" windowHeight="18380" tabRatio="500"/>
  </bookViews>
  <sheets>
    <sheet name="Table S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5" i="1" l="1"/>
  <c r="G26" i="1"/>
  <c r="G17" i="1"/>
  <c r="G18" i="1"/>
  <c r="J27" i="1"/>
  <c r="I27" i="1"/>
  <c r="D27" i="1"/>
  <c r="C27" i="1"/>
  <c r="J26" i="1"/>
  <c r="I26" i="1"/>
  <c r="H26" i="1"/>
  <c r="F26" i="1"/>
  <c r="D26" i="1"/>
  <c r="C26" i="1"/>
  <c r="J25" i="1"/>
  <c r="I25" i="1"/>
  <c r="H25" i="1"/>
  <c r="F25" i="1"/>
  <c r="D25" i="1"/>
  <c r="C25" i="1"/>
  <c r="J18" i="1"/>
  <c r="I18" i="1"/>
  <c r="H18" i="1"/>
  <c r="F18" i="1"/>
  <c r="D18" i="1"/>
  <c r="C18" i="1"/>
  <c r="J17" i="1"/>
  <c r="I17" i="1"/>
  <c r="H17" i="1"/>
  <c r="F17" i="1"/>
  <c r="D17" i="1"/>
  <c r="C17" i="1"/>
</calcChain>
</file>

<file path=xl/sharedStrings.xml><?xml version="1.0" encoding="utf-8"?>
<sst xmlns="http://schemas.openxmlformats.org/spreadsheetml/2006/main" count="60" uniqueCount="52">
  <si>
    <t>not available</t>
  </si>
  <si>
    <t>subjects with type 2 diabetes</t>
    <phoneticPr fontId="2"/>
  </si>
  <si>
    <t>Table S1, related to Figure 1: Clinical data of the subjects analyzed in the study</t>
    <phoneticPr fontId="2"/>
  </si>
  <si>
    <t>Sex (M/F)</t>
    <phoneticPr fontId="2"/>
  </si>
  <si>
    <t>Age (years)</t>
    <phoneticPr fontId="2"/>
  </si>
  <si>
    <t>BMI</t>
    <phoneticPr fontId="2"/>
  </si>
  <si>
    <t>Diagnosis</t>
    <phoneticPr fontId="2"/>
  </si>
  <si>
    <t>BG (mg/dl)</t>
    <phoneticPr fontId="2"/>
  </si>
  <si>
    <t>Hight (cm)</t>
    <phoneticPr fontId="2"/>
  </si>
  <si>
    <t>Body weight (kg)</t>
    <phoneticPr fontId="2"/>
  </si>
  <si>
    <t>non-diabetic subjects</t>
    <phoneticPr fontId="2"/>
  </si>
  <si>
    <t>F</t>
    <phoneticPr fontId="2"/>
  </si>
  <si>
    <t>Idiopathic dilated cardiomyopathy</t>
    <phoneticPr fontId="2"/>
  </si>
  <si>
    <t>M</t>
    <phoneticPr fontId="2"/>
  </si>
  <si>
    <t>Rectal cancer</t>
    <phoneticPr fontId="2"/>
  </si>
  <si>
    <t>Pulmonary artery thrombosis</t>
    <phoneticPr fontId="2"/>
  </si>
  <si>
    <t>Pneumonia</t>
    <phoneticPr fontId="2"/>
  </si>
  <si>
    <t>M</t>
    <phoneticPr fontId="2"/>
  </si>
  <si>
    <t>Sudden death</t>
    <phoneticPr fontId="2"/>
  </si>
  <si>
    <t>F</t>
    <phoneticPr fontId="2"/>
  </si>
  <si>
    <t>Rt. lung cancer</t>
    <phoneticPr fontId="2"/>
  </si>
  <si>
    <t>ARDS</t>
    <phoneticPr fontId="2"/>
  </si>
  <si>
    <t>M</t>
    <phoneticPr fontId="2"/>
  </si>
  <si>
    <t>Idiopathic dilated cardiomyopathy</t>
    <phoneticPr fontId="2"/>
  </si>
  <si>
    <t>F</t>
    <phoneticPr fontId="2"/>
  </si>
  <si>
    <t>M</t>
    <phoneticPr fontId="2"/>
  </si>
  <si>
    <t>Gastric ulcer</t>
    <phoneticPr fontId="2"/>
  </si>
  <si>
    <t>Nephrotic syndrome</t>
    <phoneticPr fontId="2"/>
  </si>
  <si>
    <t>F</t>
    <phoneticPr fontId="2"/>
  </si>
  <si>
    <t>Amyotrophic lateral sclerosis</t>
    <phoneticPr fontId="2"/>
  </si>
  <si>
    <t>Average</t>
    <phoneticPr fontId="2"/>
  </si>
  <si>
    <t>SEM</t>
    <phoneticPr fontId="2"/>
  </si>
  <si>
    <t>Acute myocardial infarction</t>
    <phoneticPr fontId="2"/>
  </si>
  <si>
    <t>M</t>
    <phoneticPr fontId="2"/>
  </si>
  <si>
    <t>Infective endocarditis</t>
    <phoneticPr fontId="2"/>
  </si>
  <si>
    <t>F</t>
    <phoneticPr fontId="2"/>
  </si>
  <si>
    <t>Mediastinitis</t>
    <phoneticPr fontId="2"/>
  </si>
  <si>
    <t>M</t>
    <phoneticPr fontId="2"/>
  </si>
  <si>
    <t>Bile duct cancer</t>
    <phoneticPr fontId="2"/>
  </si>
  <si>
    <t>M</t>
    <phoneticPr fontId="2"/>
  </si>
  <si>
    <t>Sarcoidosis</t>
    <phoneticPr fontId="2"/>
  </si>
  <si>
    <t>Average</t>
    <phoneticPr fontId="2"/>
  </si>
  <si>
    <t>SEM</t>
    <phoneticPr fontId="2"/>
  </si>
  <si>
    <t>Ttest</t>
    <phoneticPr fontId="2"/>
  </si>
  <si>
    <t>0.021*</t>
    <phoneticPr fontId="2"/>
  </si>
  <si>
    <t>Fluminant hepatitis</t>
    <phoneticPr fontId="2"/>
  </si>
  <si>
    <t>Fuluminant hepatitis</t>
    <phoneticPr fontId="2"/>
  </si>
  <si>
    <t>HbA1c (%)</t>
    <phoneticPr fontId="2"/>
  </si>
  <si>
    <t>HbA1c (mmol/mol)</t>
    <phoneticPr fontId="2"/>
  </si>
  <si>
    <r>
      <t>BMI, body mass index; HbA1c, hemoglobin A1c. *</t>
    </r>
    <r>
      <rPr>
        <i/>
        <sz val="12"/>
        <color theme="1"/>
        <rFont val="Arial"/>
      </rPr>
      <t>P</t>
    </r>
    <r>
      <rPr>
        <sz val="12"/>
        <color theme="1"/>
        <rFont val="Arial"/>
      </rPr>
      <t xml:space="preserve"> &lt; 0.05, **</t>
    </r>
    <r>
      <rPr>
        <i/>
        <sz val="12"/>
        <color theme="1"/>
        <rFont val="Arial"/>
      </rPr>
      <t>P</t>
    </r>
    <r>
      <rPr>
        <sz val="12"/>
        <color theme="1"/>
        <rFont val="Arial"/>
      </rPr>
      <t xml:space="preserve"> &lt; 0.01</t>
    </r>
    <phoneticPr fontId="2"/>
  </si>
  <si>
    <t>0.000040**</t>
    <phoneticPr fontId="2"/>
  </si>
  <si>
    <t>0.000041**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</si>
</sst>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);[Red]\(0.0\)"/>
    <numFmt numFmtId="177" formatCode="0.0"/>
    <numFmt numFmtId="178" formatCode="0.0_ "/>
    <numFmt numFmtId="179" formatCode="0_);[Red]\(0\)"/>
  </numFmts>
  <fonts count="6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Arial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i/>
      <sz val="12"/>
      <color theme="1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</borders>
  <cellStyleXfs count="3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8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179" fontId="1" fillId="0" borderId="2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179" fontId="1" fillId="0" borderId="0" xfId="0" applyNumberFormat="1" applyFont="1" applyFill="1" applyAlignment="1">
      <alignment horizontal="center" vertical="center"/>
    </xf>
    <xf numFmtId="179" fontId="1" fillId="0" borderId="2" xfId="0" applyNumberFormat="1" applyFont="1" applyFill="1" applyBorder="1" applyAlignment="1">
      <alignment horizontal="center" vertical="center"/>
    </xf>
  </cellXfs>
  <cellStyles count="3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54"/>
  <sheetViews>
    <sheetView tabSelected="1" workbookViewId="0">
      <selection activeCell="D34" sqref="D34"/>
    </sheetView>
  </sheetViews>
  <sheetFormatPr baseColWidth="12" defaultRowHeight="18" x14ac:dyDescent="0"/>
  <cols>
    <col min="1" max="1" width="26.33203125" customWidth="1"/>
    <col min="2" max="2" width="10.33203125" bestFit="1" customWidth="1"/>
    <col min="3" max="3" width="12" bestFit="1" customWidth="1"/>
    <col min="4" max="4" width="9" customWidth="1"/>
    <col min="5" max="5" width="33.1640625" bestFit="1" customWidth="1"/>
    <col min="6" max="6" width="12.83203125" bestFit="1" customWidth="1"/>
    <col min="7" max="7" width="18.1640625" bestFit="1" customWidth="1"/>
    <col min="8" max="8" width="12.83203125" bestFit="1" customWidth="1"/>
    <col min="10" max="10" width="16.5" bestFit="1" customWidth="1"/>
  </cols>
  <sheetData>
    <row r="1" spans="1:10">
      <c r="A1" s="9" t="s">
        <v>2</v>
      </c>
      <c r="B1" s="9"/>
      <c r="C1" s="9"/>
      <c r="D1" s="9"/>
      <c r="E1" s="9"/>
      <c r="F1" s="9"/>
      <c r="G1" s="9"/>
      <c r="H1" s="9"/>
      <c r="I1" s="9"/>
      <c r="J1" s="9"/>
    </row>
    <row r="2" spans="1:10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ht="19" thickBot="1">
      <c r="A3" s="11"/>
      <c r="B3" s="1" t="s">
        <v>3</v>
      </c>
      <c r="C3" s="1" t="s">
        <v>4</v>
      </c>
      <c r="D3" s="1" t="s">
        <v>5</v>
      </c>
      <c r="E3" s="1" t="s">
        <v>6</v>
      </c>
      <c r="F3" s="1" t="s">
        <v>47</v>
      </c>
      <c r="G3" s="1" t="s">
        <v>48</v>
      </c>
      <c r="H3" s="1" t="s">
        <v>7</v>
      </c>
      <c r="I3" s="1" t="s">
        <v>8</v>
      </c>
      <c r="J3" s="1" t="s">
        <v>9</v>
      </c>
    </row>
    <row r="4" spans="1:10">
      <c r="A4" s="2" t="s">
        <v>10</v>
      </c>
      <c r="B4" s="2" t="s">
        <v>11</v>
      </c>
      <c r="C4" s="2">
        <v>60</v>
      </c>
      <c r="D4" s="12">
        <v>24.619371558147073</v>
      </c>
      <c r="E4" s="2" t="s">
        <v>12</v>
      </c>
      <c r="F4" s="13">
        <v>4.9000000000000004</v>
      </c>
      <c r="G4" s="13">
        <v>30</v>
      </c>
      <c r="H4" s="13">
        <v>124</v>
      </c>
      <c r="I4" s="14">
        <v>147</v>
      </c>
      <c r="J4" s="14">
        <v>53.2</v>
      </c>
    </row>
    <row r="5" spans="1:10">
      <c r="A5" s="13"/>
      <c r="B5" s="2" t="s">
        <v>13</v>
      </c>
      <c r="C5" s="2">
        <v>52</v>
      </c>
      <c r="D5" s="15">
        <v>20.73469387755102</v>
      </c>
      <c r="E5" s="2" t="s">
        <v>14</v>
      </c>
      <c r="F5" s="13">
        <v>5.8</v>
      </c>
      <c r="G5" s="13">
        <v>40</v>
      </c>
      <c r="H5" s="13">
        <v>105</v>
      </c>
      <c r="I5" s="14">
        <v>175</v>
      </c>
      <c r="J5" s="14">
        <v>63.5</v>
      </c>
    </row>
    <row r="6" spans="1:10">
      <c r="A6" s="13"/>
      <c r="B6" s="2" t="s">
        <v>11</v>
      </c>
      <c r="C6" s="2">
        <v>51</v>
      </c>
      <c r="D6" s="12">
        <v>31.677572873289709</v>
      </c>
      <c r="E6" s="2" t="s">
        <v>15</v>
      </c>
      <c r="F6" s="13">
        <v>5.4</v>
      </c>
      <c r="G6" s="13">
        <v>36</v>
      </c>
      <c r="H6" s="13">
        <v>216</v>
      </c>
      <c r="I6" s="14">
        <v>164</v>
      </c>
      <c r="J6" s="14">
        <v>85.2</v>
      </c>
    </row>
    <row r="7" spans="1:10">
      <c r="A7" s="13"/>
      <c r="B7" s="2" t="s">
        <v>13</v>
      </c>
      <c r="C7" s="2">
        <v>67</v>
      </c>
      <c r="D7" s="12">
        <v>26.722872520606728</v>
      </c>
      <c r="E7" s="2" t="s">
        <v>16</v>
      </c>
      <c r="F7" s="13">
        <v>6.3</v>
      </c>
      <c r="G7" s="13">
        <v>45</v>
      </c>
      <c r="H7" s="13">
        <v>107</v>
      </c>
      <c r="I7" s="14">
        <v>164.5</v>
      </c>
      <c r="J7" s="14">
        <v>64.599999999999994</v>
      </c>
    </row>
    <row r="8" spans="1:10">
      <c r="A8" s="13"/>
      <c r="B8" s="2" t="s">
        <v>17</v>
      </c>
      <c r="C8" s="2">
        <v>67</v>
      </c>
      <c r="D8" s="15">
        <v>26.8359375</v>
      </c>
      <c r="E8" s="2" t="s">
        <v>18</v>
      </c>
      <c r="F8" s="13">
        <v>5.4</v>
      </c>
      <c r="G8" s="13">
        <v>36</v>
      </c>
      <c r="H8" s="13">
        <v>110</v>
      </c>
      <c r="I8" s="14">
        <v>160</v>
      </c>
      <c r="J8" s="14">
        <v>68.7</v>
      </c>
    </row>
    <row r="9" spans="1:10">
      <c r="A9" s="13"/>
      <c r="B9" s="2" t="s">
        <v>19</v>
      </c>
      <c r="C9" s="2">
        <v>74</v>
      </c>
      <c r="D9" s="12">
        <v>14.659928243509125</v>
      </c>
      <c r="E9" s="2" t="s">
        <v>20</v>
      </c>
      <c r="F9" s="13">
        <v>5.8</v>
      </c>
      <c r="G9" s="13">
        <v>40</v>
      </c>
      <c r="H9" s="13">
        <v>94</v>
      </c>
      <c r="I9" s="14">
        <v>161</v>
      </c>
      <c r="J9" s="14">
        <v>38</v>
      </c>
    </row>
    <row r="10" spans="1:10">
      <c r="A10" s="13"/>
      <c r="B10" s="2" t="s">
        <v>17</v>
      </c>
      <c r="C10" s="2">
        <v>67</v>
      </c>
      <c r="D10" s="15">
        <v>25.7</v>
      </c>
      <c r="E10" s="2" t="s">
        <v>46</v>
      </c>
      <c r="F10" s="13">
        <v>5.6</v>
      </c>
      <c r="G10" s="13">
        <v>38</v>
      </c>
      <c r="H10" s="13">
        <v>125</v>
      </c>
      <c r="I10" s="14">
        <v>183</v>
      </c>
      <c r="J10" s="14">
        <v>86.4</v>
      </c>
    </row>
    <row r="11" spans="1:10">
      <c r="A11" s="13"/>
      <c r="B11" s="2" t="s">
        <v>17</v>
      </c>
      <c r="C11" s="2">
        <v>82</v>
      </c>
      <c r="D11" s="12">
        <v>27.8</v>
      </c>
      <c r="E11" s="2" t="s">
        <v>21</v>
      </c>
      <c r="F11" s="13">
        <v>5.2</v>
      </c>
      <c r="G11" s="13">
        <v>33</v>
      </c>
      <c r="H11" s="13">
        <v>100</v>
      </c>
      <c r="I11" s="14">
        <v>155.5</v>
      </c>
      <c r="J11" s="14">
        <v>67</v>
      </c>
    </row>
    <row r="12" spans="1:10">
      <c r="A12" s="13"/>
      <c r="B12" s="2" t="s">
        <v>22</v>
      </c>
      <c r="C12" s="2">
        <v>41</v>
      </c>
      <c r="D12" s="12">
        <v>17.7</v>
      </c>
      <c r="E12" s="2" t="s">
        <v>23</v>
      </c>
      <c r="F12" s="13">
        <v>5.3</v>
      </c>
      <c r="G12" s="13">
        <v>34</v>
      </c>
      <c r="H12" s="13">
        <v>98</v>
      </c>
      <c r="I12" s="14">
        <v>178</v>
      </c>
      <c r="J12" s="14">
        <v>56.1</v>
      </c>
    </row>
    <row r="13" spans="1:10">
      <c r="A13" s="13"/>
      <c r="B13" s="2" t="s">
        <v>24</v>
      </c>
      <c r="C13" s="2">
        <v>71</v>
      </c>
      <c r="D13" s="15">
        <v>26.6</v>
      </c>
      <c r="E13" s="2" t="s">
        <v>45</v>
      </c>
      <c r="F13" s="13">
        <v>5.0999999999999996</v>
      </c>
      <c r="G13" s="13">
        <v>32</v>
      </c>
      <c r="H13" s="13">
        <v>88</v>
      </c>
      <c r="I13" s="14">
        <v>155</v>
      </c>
      <c r="J13" s="14">
        <v>64</v>
      </c>
    </row>
    <row r="14" spans="1:10">
      <c r="A14" s="13"/>
      <c r="B14" s="2" t="s">
        <v>25</v>
      </c>
      <c r="C14" s="2">
        <v>48</v>
      </c>
      <c r="D14" s="12">
        <v>27.197231833910031</v>
      </c>
      <c r="E14" s="2" t="s">
        <v>26</v>
      </c>
      <c r="F14" s="3" t="s">
        <v>0</v>
      </c>
      <c r="G14" s="3" t="s">
        <v>0</v>
      </c>
      <c r="H14" s="3" t="s">
        <v>0</v>
      </c>
      <c r="I14" s="14">
        <v>170</v>
      </c>
      <c r="J14" s="14">
        <v>78.599999999999994</v>
      </c>
    </row>
    <row r="15" spans="1:10">
      <c r="A15" s="13"/>
      <c r="B15" s="2" t="s">
        <v>11</v>
      </c>
      <c r="C15" s="2">
        <v>53</v>
      </c>
      <c r="D15" s="12">
        <v>25</v>
      </c>
      <c r="E15" s="2" t="s">
        <v>27</v>
      </c>
      <c r="F15" s="10">
        <v>5.6</v>
      </c>
      <c r="G15" s="10">
        <v>38</v>
      </c>
      <c r="H15" s="10">
        <v>105</v>
      </c>
      <c r="I15" s="14">
        <v>150</v>
      </c>
      <c r="J15" s="14">
        <v>56.3</v>
      </c>
    </row>
    <row r="16" spans="1:10" ht="19" thickBot="1">
      <c r="A16" s="16"/>
      <c r="B16" s="5" t="s">
        <v>28</v>
      </c>
      <c r="C16" s="5">
        <v>71</v>
      </c>
      <c r="D16" s="17">
        <v>16.899999999999999</v>
      </c>
      <c r="E16" s="5" t="s">
        <v>29</v>
      </c>
      <c r="F16" s="5">
        <v>5.7</v>
      </c>
      <c r="G16" s="5">
        <v>39</v>
      </c>
      <c r="H16" s="5">
        <v>90</v>
      </c>
      <c r="I16" s="18">
        <v>145.5</v>
      </c>
      <c r="J16" s="18">
        <v>35.799999999999997</v>
      </c>
    </row>
    <row r="17" spans="1:10" ht="19" thickTop="1">
      <c r="A17" s="2" t="s">
        <v>30</v>
      </c>
      <c r="B17" s="2"/>
      <c r="C17" s="4">
        <f>AVERAGE(C4:C16)</f>
        <v>61.846153846153847</v>
      </c>
      <c r="D17" s="4">
        <f>AVERAGE(D4:D16)</f>
        <v>24.011354492847204</v>
      </c>
      <c r="E17" s="4"/>
      <c r="F17" s="4">
        <f>AVERAGE(F4:F16)</f>
        <v>5.5083333333333337</v>
      </c>
      <c r="G17" s="4">
        <f>AVERAGE(G4:G16)</f>
        <v>36.75</v>
      </c>
      <c r="H17" s="4">
        <f t="shared" ref="H17:J17" si="0">AVERAGE(H4:H16)</f>
        <v>113.5</v>
      </c>
      <c r="I17" s="4">
        <f t="shared" si="0"/>
        <v>162.19230769230768</v>
      </c>
      <c r="J17" s="4">
        <f t="shared" si="0"/>
        <v>62.876923076923077</v>
      </c>
    </row>
    <row r="18" spans="1:10" ht="19" thickBot="1">
      <c r="A18" s="1" t="s">
        <v>31</v>
      </c>
      <c r="B18" s="1"/>
      <c r="C18" s="19">
        <f>STDEV(C4:C16)/SQRT(COUNT(C4:C16))</f>
        <v>3.3240501898578882</v>
      </c>
      <c r="D18" s="19">
        <f>STDEV(D4:D16)/SQRT(COUNT(D4:D16))</f>
        <v>1.3823407834547694</v>
      </c>
      <c r="E18" s="19"/>
      <c r="F18" s="19">
        <f>STDEV(F4:F16)/SQRT(COUNT(F4:F16))</f>
        <v>0.10833333333333331</v>
      </c>
      <c r="G18" s="19">
        <f>STDEV(G4:G16)/SQRT(COUNT(G4:G16))</f>
        <v>1.1942095141290592</v>
      </c>
      <c r="H18" s="19">
        <f t="shared" ref="H18:J18" si="1">STDEV(H4:H16)/SQRT(COUNT(H4:H16))</f>
        <v>9.905997571107509</v>
      </c>
      <c r="I18" s="19">
        <f t="shared" si="1"/>
        <v>3.2789824394565303</v>
      </c>
      <c r="J18" s="19">
        <f t="shared" si="1"/>
        <v>4.303578621872159</v>
      </c>
    </row>
    <row r="19" spans="1:10">
      <c r="A19" s="10"/>
      <c r="B19" s="10"/>
      <c r="C19" s="20"/>
      <c r="D19" s="20"/>
      <c r="E19" s="20"/>
      <c r="F19" s="20"/>
      <c r="G19" s="20"/>
      <c r="H19" s="20"/>
      <c r="I19" s="20"/>
      <c r="J19" s="20"/>
    </row>
    <row r="20" spans="1:10">
      <c r="A20" s="2" t="s">
        <v>1</v>
      </c>
      <c r="B20" s="2" t="s">
        <v>19</v>
      </c>
      <c r="C20" s="2">
        <v>72</v>
      </c>
      <c r="D20" s="3">
        <v>21.009764449997686</v>
      </c>
      <c r="E20" s="2" t="s">
        <v>32</v>
      </c>
      <c r="F20" s="6">
        <v>6.2</v>
      </c>
      <c r="G20" s="26">
        <v>44</v>
      </c>
      <c r="H20" s="21">
        <v>183</v>
      </c>
      <c r="I20" s="3">
        <v>147</v>
      </c>
      <c r="J20" s="3">
        <v>45.4</v>
      </c>
    </row>
    <row r="21" spans="1:10">
      <c r="A21" s="22"/>
      <c r="B21" s="2" t="s">
        <v>33</v>
      </c>
      <c r="C21" s="2">
        <v>76</v>
      </c>
      <c r="D21" s="3">
        <v>26.438070821983658</v>
      </c>
      <c r="E21" s="2" t="s">
        <v>34</v>
      </c>
      <c r="F21" s="6">
        <v>8.6</v>
      </c>
      <c r="G21" s="26">
        <v>70</v>
      </c>
      <c r="H21" s="21">
        <v>112</v>
      </c>
      <c r="I21" s="3">
        <v>158</v>
      </c>
      <c r="J21" s="3">
        <v>66</v>
      </c>
    </row>
    <row r="22" spans="1:10">
      <c r="A22" s="22"/>
      <c r="B22" s="2" t="s">
        <v>35</v>
      </c>
      <c r="C22" s="2">
        <v>80</v>
      </c>
      <c r="D22" s="3">
        <v>21.230572023714149</v>
      </c>
      <c r="E22" s="2" t="s">
        <v>36</v>
      </c>
      <c r="F22" s="6">
        <v>6.6</v>
      </c>
      <c r="G22" s="26">
        <v>49</v>
      </c>
      <c r="H22" s="21">
        <v>196</v>
      </c>
      <c r="I22" s="3">
        <v>158</v>
      </c>
      <c r="J22" s="3">
        <v>53</v>
      </c>
    </row>
    <row r="23" spans="1:10">
      <c r="A23" s="22"/>
      <c r="B23" s="2" t="s">
        <v>37</v>
      </c>
      <c r="C23" s="2">
        <v>64</v>
      </c>
      <c r="D23" s="3">
        <v>23.736957223277997</v>
      </c>
      <c r="E23" s="2" t="s">
        <v>38</v>
      </c>
      <c r="F23" s="6">
        <v>7.3</v>
      </c>
      <c r="G23" s="26">
        <v>56</v>
      </c>
      <c r="H23" s="21">
        <v>120</v>
      </c>
      <c r="I23" s="3">
        <v>167</v>
      </c>
      <c r="J23" s="3">
        <v>66.2</v>
      </c>
    </row>
    <row r="24" spans="1:10" ht="19" thickBot="1">
      <c r="A24" s="16"/>
      <c r="B24" s="5" t="s">
        <v>39</v>
      </c>
      <c r="C24" s="5">
        <v>71</v>
      </c>
      <c r="D24" s="18">
        <v>19.239388432443807</v>
      </c>
      <c r="E24" s="5" t="s">
        <v>40</v>
      </c>
      <c r="F24" s="23">
        <v>7.8</v>
      </c>
      <c r="G24" s="27">
        <v>62</v>
      </c>
      <c r="H24" s="24">
        <v>221</v>
      </c>
      <c r="I24" s="18">
        <v>166.6</v>
      </c>
      <c r="J24" s="18">
        <v>53.4</v>
      </c>
    </row>
    <row r="25" spans="1:10" ht="19" thickTop="1">
      <c r="A25" s="2" t="s">
        <v>41</v>
      </c>
      <c r="B25" s="2"/>
      <c r="C25" s="4">
        <f>AVERAGE(C20:C24)</f>
        <v>72.599999999999994</v>
      </c>
      <c r="D25" s="4">
        <f t="shared" ref="D25:J25" si="2">AVERAGE(D20:D24)</f>
        <v>22.330950590283457</v>
      </c>
      <c r="E25" s="4"/>
      <c r="F25" s="4">
        <f t="shared" si="2"/>
        <v>7.3</v>
      </c>
      <c r="G25" s="4">
        <f t="shared" ref="G25" si="3">AVERAGE(G20:G24)</f>
        <v>56.2</v>
      </c>
      <c r="H25" s="4">
        <f t="shared" si="2"/>
        <v>166.4</v>
      </c>
      <c r="I25" s="4">
        <f t="shared" si="2"/>
        <v>159.32</v>
      </c>
      <c r="J25" s="4">
        <f t="shared" si="2"/>
        <v>56.8</v>
      </c>
    </row>
    <row r="26" spans="1:10" ht="19" thickBot="1">
      <c r="A26" s="1" t="s">
        <v>42</v>
      </c>
      <c r="B26" s="1"/>
      <c r="C26" s="19">
        <f>STDEV(C20:C24)/SQRT(COUNT(C20:C24))</f>
        <v>2.6758176320519302</v>
      </c>
      <c r="D26" s="19">
        <f t="shared" ref="D26:J26" si="4">STDEV(D20:D24)/SQRT(COUNT(D20:D24))</f>
        <v>1.2521863605809738</v>
      </c>
      <c r="E26" s="19"/>
      <c r="F26" s="19">
        <f t="shared" si="4"/>
        <v>0.42661458015403003</v>
      </c>
      <c r="G26" s="19">
        <f t="shared" ref="G26" si="5">STDEV(G20:G24)/SQRT(COUNT(G20:G24))</f>
        <v>4.6086874487211613</v>
      </c>
      <c r="H26" s="19">
        <f t="shared" si="4"/>
        <v>21.500232556881809</v>
      </c>
      <c r="I26" s="19">
        <f t="shared" si="4"/>
        <v>3.6554616671495808</v>
      </c>
      <c r="J26" s="19">
        <f t="shared" si="4"/>
        <v>4.0556133938036982</v>
      </c>
    </row>
    <row r="27" spans="1:10">
      <c r="A27" s="2" t="s">
        <v>43</v>
      </c>
      <c r="B27" s="2"/>
      <c r="C27" s="7">
        <f>TTEST(C4:C16,C20:C24,2,2)</f>
        <v>7.6753811502553032E-2</v>
      </c>
      <c r="D27" s="7">
        <f>TTEST(D4:D16,D20:D24,2,2)</f>
        <v>0.4917257560785625</v>
      </c>
      <c r="E27" s="2"/>
      <c r="F27" s="2" t="s">
        <v>50</v>
      </c>
      <c r="G27" s="2" t="s">
        <v>51</v>
      </c>
      <c r="H27" s="7" t="s">
        <v>44</v>
      </c>
      <c r="I27" s="7">
        <f>TTEST(I4:I16,I20:I24,2,2)</f>
        <v>0.62724980193578228</v>
      </c>
      <c r="J27" s="7">
        <f>TTEST(J4:J16,J20:J24,2,2)</f>
        <v>0.42745522396831515</v>
      </c>
    </row>
    <row r="28" spans="1:10">
      <c r="A28" s="25"/>
      <c r="B28" s="25"/>
      <c r="C28" s="25"/>
      <c r="D28" s="25"/>
      <c r="E28" s="25"/>
      <c r="F28" s="25"/>
      <c r="G28" s="25"/>
      <c r="H28" s="25"/>
      <c r="I28" s="25"/>
      <c r="J28" s="25"/>
    </row>
    <row r="29" spans="1:10">
      <c r="A29" s="8" t="s">
        <v>49</v>
      </c>
      <c r="B29" s="25"/>
      <c r="C29" s="25"/>
      <c r="D29" s="25"/>
      <c r="E29" s="25"/>
      <c r="F29" s="25"/>
      <c r="G29" s="25"/>
      <c r="H29" s="25"/>
      <c r="I29" s="25"/>
      <c r="J29" s="25"/>
    </row>
    <row r="30" spans="1:10">
      <c r="G30" s="25"/>
    </row>
    <row r="31" spans="1:10">
      <c r="G31" s="25"/>
    </row>
    <row r="32" spans="1:10">
      <c r="G32" s="25"/>
    </row>
    <row r="33" spans="7:7">
      <c r="G33" s="25"/>
    </row>
    <row r="34" spans="7:7">
      <c r="G34" s="25"/>
    </row>
    <row r="35" spans="7:7">
      <c r="G35" s="25"/>
    </row>
    <row r="36" spans="7:7">
      <c r="G36" s="25"/>
    </row>
    <row r="37" spans="7:7">
      <c r="G37" s="25"/>
    </row>
    <row r="38" spans="7:7">
      <c r="G38" s="25"/>
    </row>
    <row r="39" spans="7:7">
      <c r="G39" s="25"/>
    </row>
    <row r="40" spans="7:7">
      <c r="G40" s="25"/>
    </row>
    <row r="41" spans="7:7">
      <c r="G41" s="25"/>
    </row>
    <row r="42" spans="7:7">
      <c r="G42" s="25"/>
    </row>
    <row r="43" spans="7:7">
      <c r="G43" s="25"/>
    </row>
    <row r="44" spans="7:7">
      <c r="G44" s="25"/>
    </row>
    <row r="45" spans="7:7">
      <c r="G45" s="25"/>
    </row>
    <row r="46" spans="7:7">
      <c r="G46" s="25"/>
    </row>
    <row r="47" spans="7:7">
      <c r="G47" s="25"/>
    </row>
    <row r="48" spans="7:7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</sheetData>
  <phoneticPr fontId="2"/>
  <pageMargins left="0.70000000000000007" right="0.70000000000000007" top="0.75000000000000011" bottom="0.75000000000000011" header="0.30000000000000004" footer="0.30000000000000004"/>
  <pageSetup paperSize="9" scale="70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生島 芳子</dc:creator>
  <cp:lastModifiedBy>生島 芳子</cp:lastModifiedBy>
  <cp:lastPrinted>2020-12-24T01:18:34Z</cp:lastPrinted>
  <dcterms:created xsi:type="dcterms:W3CDTF">2020-11-16T06:11:57Z</dcterms:created>
  <dcterms:modified xsi:type="dcterms:W3CDTF">2021-03-31T03:02:10Z</dcterms:modified>
</cp:coreProperties>
</file>